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## CONSO ET DEPENSES FLUIDES\## Totaux Synthèses\"/>
    </mc:Choice>
  </mc:AlternateContent>
  <xr:revisionPtr revIDLastSave="0" documentId="13_ncr:1_{CD33BEFA-D864-4571-A892-1BA4358599D7}" xr6:coauthVersionLast="43" xr6:coauthVersionMax="43" xr10:uidLastSave="{00000000-0000-0000-0000-000000000000}"/>
  <bookViews>
    <workbookView xWindow="40942" yWindow="-98" windowWidth="28995" windowHeight="17596" tabRatio="464" xr2:uid="{00000000-000D-0000-FFFF-FFFF00000000}"/>
  </bookViews>
  <sheets>
    <sheet name="Crois 2 synthèse" sheetId="12" r:id="rId1"/>
    <sheet name="Tableau Sites" sheetId="8" r:id="rId2"/>
    <sheet name="croisé 1" sheetId="11" r:id="rId3"/>
    <sheet name="Base 2016 2017 C5 complet" sheetId="2" r:id="rId4"/>
  </sheets>
  <definedNames>
    <definedName name="_xlnm._FilterDatabase" localSheetId="3" hidden="1">'Base 2016 2017 C5 complet'!$A$5:$BZ$1907</definedName>
    <definedName name="_xlnm._FilterDatabase" localSheetId="1" hidden="1">'Tableau Sites'!$A$6:$CI$129</definedName>
    <definedName name="Segment_Nom_site">#N/A</definedName>
    <definedName name="Segment_Puissance_Souscrite">#N/A</definedName>
    <definedName name="Segment_Type">#N/A</definedName>
  </definedNames>
  <calcPr calcId="191029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G130" i="8" l="1"/>
  <c r="CF130" i="8"/>
  <c r="CE130" i="8"/>
  <c r="CD130" i="8"/>
  <c r="CC130" i="8"/>
  <c r="CB130" i="8"/>
  <c r="CA130" i="8"/>
  <c r="BZ130" i="8"/>
  <c r="BY130" i="8"/>
  <c r="BX130" i="8"/>
  <c r="BW130" i="8"/>
  <c r="BV130" i="8"/>
  <c r="BU130" i="8"/>
  <c r="BT130" i="8"/>
  <c r="BS130" i="8"/>
  <c r="BR130" i="8"/>
  <c r="BQ130" i="8"/>
  <c r="BP130" i="8"/>
  <c r="BO130" i="8"/>
  <c r="BN130" i="8"/>
  <c r="BM130" i="8"/>
  <c r="BL130" i="8"/>
  <c r="BK130" i="8"/>
  <c r="BJ130" i="8"/>
  <c r="BI130" i="8"/>
  <c r="BH130" i="8"/>
  <c r="BG130" i="8"/>
  <c r="BF130" i="8"/>
  <c r="BE130" i="8"/>
  <c r="BD130" i="8"/>
  <c r="BC130" i="8"/>
  <c r="BB130" i="8"/>
  <c r="BA130" i="8"/>
  <c r="AZ130" i="8"/>
  <c r="AY130" i="8"/>
  <c r="AX130" i="8"/>
  <c r="AW130" i="8"/>
  <c r="AV130" i="8"/>
  <c r="AU130" i="8"/>
  <c r="AR130" i="8"/>
  <c r="AS130" i="8" s="1"/>
  <c r="AT130" i="8" s="1"/>
  <c r="AQ130" i="8"/>
  <c r="AP130" i="8"/>
  <c r="AO130" i="8"/>
  <c r="AN130" i="8"/>
  <c r="AM130" i="8"/>
  <c r="AL130" i="8"/>
  <c r="AK130" i="8"/>
  <c r="AJ130" i="8"/>
  <c r="AI130" i="8"/>
  <c r="AH130" i="8"/>
  <c r="AG130" i="8"/>
  <c r="AF130" i="8"/>
  <c r="AE130" i="8"/>
  <c r="AD130" i="8"/>
  <c r="AC130" i="8"/>
  <c r="AB130" i="8"/>
  <c r="AA130" i="8"/>
  <c r="Z130" i="8"/>
  <c r="Y130" i="8"/>
  <c r="X130" i="8"/>
  <c r="W130" i="8"/>
  <c r="V130" i="8"/>
  <c r="U130" i="8"/>
  <c r="T130" i="8"/>
  <c r="S130" i="8"/>
  <c r="R130" i="8"/>
  <c r="AT33" i="8"/>
  <c r="AT62" i="8"/>
  <c r="AT50" i="8"/>
  <c r="AT49" i="8"/>
  <c r="CH91" i="8"/>
  <c r="CI91" i="8" s="1"/>
  <c r="CH112" i="8"/>
  <c r="CI112" i="8" s="1"/>
  <c r="CH81" i="8"/>
  <c r="CI81" i="8" s="1"/>
  <c r="CH68" i="8"/>
  <c r="CI68" i="8" s="1"/>
  <c r="CH96" i="8"/>
  <c r="CI96" i="8" s="1"/>
  <c r="CH33" i="8"/>
  <c r="CI33" i="8" s="1"/>
  <c r="CH95" i="8"/>
  <c r="CI95" i="8" s="1"/>
  <c r="CH92" i="8"/>
  <c r="CI92" i="8" s="1"/>
  <c r="CH103" i="8"/>
  <c r="CI103" i="8" s="1"/>
  <c r="CH84" i="8"/>
  <c r="CI84" i="8" s="1"/>
  <c r="CH14" i="8"/>
  <c r="CI14" i="8" s="1"/>
  <c r="CH72" i="8"/>
  <c r="CI72" i="8" s="1"/>
  <c r="CH119" i="8"/>
  <c r="CI119" i="8" s="1"/>
  <c r="CH71" i="8"/>
  <c r="CI71" i="8" s="1"/>
  <c r="CH20" i="8"/>
  <c r="CI20" i="8" s="1"/>
  <c r="CH40" i="8"/>
  <c r="CI40" i="8"/>
  <c r="CH36" i="8"/>
  <c r="CI36" i="8" s="1"/>
  <c r="CH121" i="8"/>
  <c r="CI121" i="8" s="1"/>
  <c r="CH73" i="8"/>
  <c r="CI73" i="8" s="1"/>
  <c r="CH86" i="8"/>
  <c r="CI86" i="8" s="1"/>
  <c r="CH16" i="8"/>
  <c r="CI16" i="8" s="1"/>
  <c r="CH62" i="8"/>
  <c r="CI62" i="8" s="1"/>
  <c r="CH93" i="8"/>
  <c r="CI93" i="8" s="1"/>
  <c r="CH125" i="8"/>
  <c r="CH25" i="8"/>
  <c r="CH46" i="8"/>
  <c r="CH80" i="8"/>
  <c r="CI80" i="8" s="1"/>
  <c r="CH11" i="8"/>
  <c r="CI11" i="8"/>
  <c r="CH101" i="8"/>
  <c r="CH51" i="8"/>
  <c r="CI51" i="8" s="1"/>
  <c r="CH29" i="8"/>
  <c r="CI29" i="8" s="1"/>
  <c r="CH45" i="8"/>
  <c r="CI45" i="8" s="1"/>
  <c r="CH31" i="8"/>
  <c r="CI31" i="8" s="1"/>
  <c r="CH35" i="8"/>
  <c r="CI35" i="8" s="1"/>
  <c r="CH48" i="8"/>
  <c r="CI48" i="8" s="1"/>
  <c r="CH67" i="8"/>
  <c r="CI67" i="8" s="1"/>
  <c r="CH30" i="8"/>
  <c r="CI30" i="8" s="1"/>
  <c r="CH43" i="8"/>
  <c r="CI43" i="8" s="1"/>
  <c r="CH54" i="8"/>
  <c r="CI54" i="8" s="1"/>
  <c r="CH22" i="8"/>
  <c r="CI22" i="8" s="1"/>
  <c r="CH74" i="8"/>
  <c r="CI74" i="8" s="1"/>
  <c r="CH105" i="8"/>
  <c r="CI105" i="8" s="1"/>
  <c r="CH34" i="8"/>
  <c r="CI34" i="8" s="1"/>
  <c r="CH100" i="8"/>
  <c r="CI100" i="8" s="1"/>
  <c r="CH9" i="8"/>
  <c r="CI9" i="8" s="1"/>
  <c r="CH126" i="8"/>
  <c r="CH47" i="8"/>
  <c r="CI47" i="8" s="1"/>
  <c r="CH41" i="8"/>
  <c r="CI41" i="8" s="1"/>
  <c r="CH87" i="8"/>
  <c r="CH102" i="8"/>
  <c r="CH127" i="8"/>
  <c r="CH37" i="8"/>
  <c r="CI37" i="8" s="1"/>
  <c r="CH12" i="8"/>
  <c r="CI12" i="8" s="1"/>
  <c r="CH42" i="8"/>
  <c r="CI42" i="8" s="1"/>
  <c r="CH118" i="8"/>
  <c r="CH60" i="8"/>
  <c r="CI60" i="8"/>
  <c r="CH85" i="8"/>
  <c r="CI85" i="8" s="1"/>
  <c r="CH69" i="8"/>
  <c r="CI69" i="8" s="1"/>
  <c r="CH52" i="8"/>
  <c r="CI52" i="8" s="1"/>
  <c r="CH109" i="8"/>
  <c r="CI109" i="8" s="1"/>
  <c r="CH94" i="8"/>
  <c r="CI94" i="8" s="1"/>
  <c r="CH13" i="8"/>
  <c r="CI13" i="8" s="1"/>
  <c r="CH97" i="8"/>
  <c r="CI97" i="8" s="1"/>
  <c r="CH111" i="8"/>
  <c r="CI111" i="8"/>
  <c r="CH17" i="8"/>
  <c r="CI17" i="8" s="1"/>
  <c r="CH10" i="8"/>
  <c r="CI10" i="8" s="1"/>
  <c r="CH21" i="8"/>
  <c r="CI21" i="8" s="1"/>
  <c r="CH110" i="8"/>
  <c r="CI110" i="8" s="1"/>
  <c r="CH106" i="8"/>
  <c r="CI106" i="8" s="1"/>
  <c r="CH70" i="8"/>
  <c r="CI70" i="8" s="1"/>
  <c r="CH116" i="8"/>
  <c r="CI116" i="8" s="1"/>
  <c r="CH114" i="8"/>
  <c r="CI114" i="8" s="1"/>
  <c r="CH38" i="8"/>
  <c r="CI38" i="8" s="1"/>
  <c r="CH120" i="8"/>
  <c r="CI120" i="8" s="1"/>
  <c r="CH77" i="8"/>
  <c r="CI77" i="8" s="1"/>
  <c r="CH44" i="8"/>
  <c r="CI44" i="8" s="1"/>
  <c r="CH107" i="8"/>
  <c r="CI107" i="8" s="1"/>
  <c r="CH122" i="8"/>
  <c r="CI122" i="8" s="1"/>
  <c r="CH50" i="8"/>
  <c r="CI50" i="8" s="1"/>
  <c r="CH108" i="8"/>
  <c r="CI108" i="8" s="1"/>
  <c r="CH55" i="8"/>
  <c r="CI55" i="8" s="1"/>
  <c r="CH64" i="8"/>
  <c r="CI64" i="8" s="1"/>
  <c r="CH65" i="8"/>
  <c r="CI65" i="8" s="1"/>
  <c r="CH56" i="8"/>
  <c r="CI56" i="8" s="1"/>
  <c r="CH113" i="8"/>
  <c r="CI113" i="8" s="1"/>
  <c r="CH115" i="8"/>
  <c r="CI115" i="8" s="1"/>
  <c r="CH53" i="8"/>
  <c r="CI53" i="8" s="1"/>
  <c r="CH82" i="8"/>
  <c r="CI82" i="8"/>
  <c r="CH15" i="8"/>
  <c r="CI15" i="8" s="1"/>
  <c r="CH26" i="8"/>
  <c r="CI26" i="8" s="1"/>
  <c r="CH23" i="8"/>
  <c r="CI23" i="8" s="1"/>
  <c r="CH24" i="8"/>
  <c r="CI24" i="8" s="1"/>
  <c r="CH63" i="8"/>
  <c r="CI63" i="8" s="1"/>
  <c r="CH76" i="8"/>
  <c r="CI76" i="8" s="1"/>
  <c r="CH49" i="8"/>
  <c r="CI49" i="8" s="1"/>
  <c r="CH8" i="8"/>
  <c r="CI8" i="8"/>
  <c r="CH57" i="8"/>
  <c r="CI57" i="8" s="1"/>
  <c r="CH59" i="8"/>
  <c r="CI59" i="8" s="1"/>
  <c r="CH128" i="8"/>
  <c r="CI128" i="8" s="1"/>
  <c r="CH124" i="8"/>
  <c r="CH19" i="8"/>
  <c r="CI19" i="8" s="1"/>
  <c r="CH28" i="8"/>
  <c r="CH39" i="8"/>
  <c r="CH61" i="8"/>
  <c r="CI61" i="8" s="1"/>
  <c r="CH75" i="8"/>
  <c r="CI75" i="8" s="1"/>
  <c r="CH88" i="8"/>
  <c r="CI88" i="8" s="1"/>
  <c r="CH58" i="8"/>
  <c r="CI58" i="8" s="1"/>
  <c r="CH123" i="8"/>
  <c r="CH83" i="8"/>
  <c r="CH66" i="8"/>
  <c r="CI66" i="8"/>
  <c r="CH104" i="8"/>
  <c r="CH117" i="8"/>
  <c r="CI117" i="8" s="1"/>
  <c r="CH32" i="8"/>
  <c r="CI32" i="8" s="1"/>
  <c r="CH78" i="8"/>
  <c r="CI78" i="8" s="1"/>
  <c r="CH27" i="8"/>
  <c r="CH90" i="8"/>
  <c r="CI90" i="8" s="1"/>
  <c r="CH98" i="8"/>
  <c r="CI98" i="8" s="1"/>
  <c r="CH89" i="8"/>
  <c r="CI89" i="8"/>
  <c r="CH99" i="8"/>
  <c r="CI99" i="8" s="1"/>
  <c r="CH7" i="8"/>
  <c r="CI7" i="8" s="1"/>
  <c r="CH79" i="8"/>
  <c r="CI79" i="8" s="1"/>
  <c r="AS91" i="8"/>
  <c r="AT91" i="8" s="1"/>
  <c r="AS112" i="8"/>
  <c r="AT112" i="8" s="1"/>
  <c r="AS81" i="8"/>
  <c r="AT81" i="8" s="1"/>
  <c r="AS68" i="8"/>
  <c r="AT68" i="8" s="1"/>
  <c r="AS96" i="8"/>
  <c r="AT96" i="8" s="1"/>
  <c r="AS33" i="8"/>
  <c r="AS95" i="8"/>
  <c r="AT95" i="8" s="1"/>
  <c r="AS92" i="8"/>
  <c r="AT92" i="8" s="1"/>
  <c r="AS103" i="8"/>
  <c r="AT103" i="8" s="1"/>
  <c r="AS84" i="8"/>
  <c r="AT84" i="8" s="1"/>
  <c r="AS14" i="8"/>
  <c r="AT14" i="8" s="1"/>
  <c r="AS72" i="8"/>
  <c r="AT72" i="8" s="1"/>
  <c r="AS119" i="8"/>
  <c r="AT119" i="8" s="1"/>
  <c r="AS71" i="8"/>
  <c r="AT71" i="8" s="1"/>
  <c r="AS20" i="8"/>
  <c r="AT20" i="8" s="1"/>
  <c r="AS40" i="8"/>
  <c r="AT40" i="8" s="1"/>
  <c r="AS36" i="8"/>
  <c r="AT36" i="8" s="1"/>
  <c r="AS121" i="8"/>
  <c r="AT121" i="8" s="1"/>
  <c r="AS73" i="8"/>
  <c r="AT73" i="8" s="1"/>
  <c r="AS86" i="8"/>
  <c r="AT86" i="8" s="1"/>
  <c r="AS16" i="8"/>
  <c r="AT16" i="8" s="1"/>
  <c r="AS62" i="8"/>
  <c r="AS93" i="8"/>
  <c r="AT93" i="8" s="1"/>
  <c r="AS125" i="8"/>
  <c r="AS25" i="8"/>
  <c r="AS46" i="8"/>
  <c r="AS80" i="8"/>
  <c r="AT80" i="8" s="1"/>
  <c r="AS11" i="8"/>
  <c r="AT11" i="8" s="1"/>
  <c r="AS101" i="8"/>
  <c r="AS51" i="8"/>
  <c r="AT51" i="8" s="1"/>
  <c r="AS29" i="8"/>
  <c r="AT29" i="8" s="1"/>
  <c r="AS45" i="8"/>
  <c r="AT45" i="8" s="1"/>
  <c r="AS31" i="8"/>
  <c r="AT31" i="8" s="1"/>
  <c r="AS35" i="8"/>
  <c r="AT35" i="8" s="1"/>
  <c r="AS48" i="8"/>
  <c r="AT48" i="8" s="1"/>
  <c r="AS67" i="8"/>
  <c r="AT67" i="8" s="1"/>
  <c r="AS30" i="8"/>
  <c r="AT30" i="8" s="1"/>
  <c r="AS43" i="8"/>
  <c r="AT43" i="8" s="1"/>
  <c r="AS54" i="8"/>
  <c r="AT54" i="8" s="1"/>
  <c r="AS22" i="8"/>
  <c r="AT22" i="8" s="1"/>
  <c r="AS74" i="8"/>
  <c r="AT74" i="8" s="1"/>
  <c r="AS105" i="8"/>
  <c r="AT105" i="8" s="1"/>
  <c r="AS34" i="8"/>
  <c r="AT34" i="8" s="1"/>
  <c r="AS100" i="8"/>
  <c r="AT100" i="8" s="1"/>
  <c r="AS9" i="8"/>
  <c r="AT9" i="8" s="1"/>
  <c r="AS126" i="8"/>
  <c r="AS47" i="8"/>
  <c r="AT47" i="8" s="1"/>
  <c r="AS41" i="8"/>
  <c r="AT41" i="8" s="1"/>
  <c r="AS87" i="8"/>
  <c r="AS102" i="8"/>
  <c r="AS127" i="8"/>
  <c r="AS37" i="8"/>
  <c r="AT37" i="8" s="1"/>
  <c r="AS12" i="8"/>
  <c r="AT12" i="8" s="1"/>
  <c r="AS42" i="8"/>
  <c r="AT42" i="8" s="1"/>
  <c r="AS118" i="8"/>
  <c r="AS60" i="8"/>
  <c r="AT60" i="8" s="1"/>
  <c r="AS85" i="8"/>
  <c r="AT85" i="8" s="1"/>
  <c r="AS69" i="8"/>
  <c r="AT69" i="8" s="1"/>
  <c r="AS52" i="8"/>
  <c r="AT52" i="8" s="1"/>
  <c r="AS109" i="8"/>
  <c r="AT109" i="8" s="1"/>
  <c r="AS94" i="8"/>
  <c r="AT94" i="8" s="1"/>
  <c r="AS13" i="8"/>
  <c r="AT13" i="8" s="1"/>
  <c r="AS97" i="8"/>
  <c r="AT97" i="8" s="1"/>
  <c r="AS111" i="8"/>
  <c r="AT111" i="8" s="1"/>
  <c r="AS17" i="8"/>
  <c r="AT17" i="8" s="1"/>
  <c r="AS10" i="8"/>
  <c r="AT10" i="8" s="1"/>
  <c r="AS21" i="8"/>
  <c r="AT21" i="8" s="1"/>
  <c r="AS110" i="8"/>
  <c r="AT110" i="8" s="1"/>
  <c r="AS106" i="8"/>
  <c r="AT106" i="8" s="1"/>
  <c r="AS70" i="8"/>
  <c r="AT70" i="8" s="1"/>
  <c r="AS116" i="8"/>
  <c r="AT116" i="8" s="1"/>
  <c r="AS114" i="8"/>
  <c r="AT114" i="8" s="1"/>
  <c r="AS38" i="8"/>
  <c r="AT38" i="8" s="1"/>
  <c r="AS120" i="8"/>
  <c r="AT120" i="8" s="1"/>
  <c r="AS77" i="8"/>
  <c r="AT77" i="8" s="1"/>
  <c r="AS44" i="8"/>
  <c r="AT44" i="8" s="1"/>
  <c r="AS107" i="8"/>
  <c r="AT107" i="8" s="1"/>
  <c r="AS122" i="8"/>
  <c r="AT122" i="8" s="1"/>
  <c r="AS50" i="8"/>
  <c r="AS108" i="8"/>
  <c r="AT108" i="8" s="1"/>
  <c r="AS55" i="8"/>
  <c r="AT55" i="8" s="1"/>
  <c r="AS64" i="8"/>
  <c r="AT64" i="8" s="1"/>
  <c r="AS65" i="8"/>
  <c r="AT65" i="8" s="1"/>
  <c r="AS56" i="8"/>
  <c r="AT56" i="8" s="1"/>
  <c r="AS113" i="8"/>
  <c r="AT113" i="8" s="1"/>
  <c r="AS115" i="8"/>
  <c r="AT115" i="8" s="1"/>
  <c r="AS53" i="8"/>
  <c r="AT53" i="8" s="1"/>
  <c r="AS82" i="8"/>
  <c r="AT82" i="8" s="1"/>
  <c r="AS15" i="8"/>
  <c r="AT15" i="8" s="1"/>
  <c r="AS26" i="8"/>
  <c r="AT26" i="8" s="1"/>
  <c r="AS23" i="8"/>
  <c r="AT23" i="8" s="1"/>
  <c r="AS24" i="8"/>
  <c r="AT24" i="8" s="1"/>
  <c r="AS63" i="8"/>
  <c r="AT63" i="8" s="1"/>
  <c r="AS76" i="8"/>
  <c r="AT76" i="8" s="1"/>
  <c r="AS49" i="8"/>
  <c r="AS8" i="8"/>
  <c r="AT8" i="8" s="1"/>
  <c r="AS57" i="8"/>
  <c r="AT57" i="8" s="1"/>
  <c r="AS59" i="8"/>
  <c r="AT59" i="8" s="1"/>
  <c r="AS128" i="8"/>
  <c r="AT128" i="8" s="1"/>
  <c r="AS124" i="8"/>
  <c r="AS19" i="8"/>
  <c r="AT19" i="8" s="1"/>
  <c r="AS28" i="8"/>
  <c r="AS39" i="8"/>
  <c r="AS61" i="8"/>
  <c r="AT61" i="8" s="1"/>
  <c r="AS75" i="8"/>
  <c r="AT75" i="8" s="1"/>
  <c r="AS88" i="8"/>
  <c r="AT88" i="8" s="1"/>
  <c r="AS58" i="8"/>
  <c r="AT58" i="8" s="1"/>
  <c r="AS123" i="8"/>
  <c r="AS83" i="8"/>
  <c r="AS66" i="8"/>
  <c r="AT66" i="8" s="1"/>
  <c r="AS104" i="8"/>
  <c r="AS117" i="8"/>
  <c r="AT117" i="8" s="1"/>
  <c r="AS32" i="8"/>
  <c r="AT32" i="8" s="1"/>
  <c r="AS78" i="8"/>
  <c r="AT78" i="8" s="1"/>
  <c r="AS27" i="8"/>
  <c r="AS90" i="8"/>
  <c r="AT90" i="8" s="1"/>
  <c r="AS98" i="8"/>
  <c r="AT98" i="8" s="1"/>
  <c r="AS89" i="8"/>
  <c r="AT89" i="8" s="1"/>
  <c r="AS99" i="8"/>
  <c r="AT99" i="8" s="1"/>
  <c r="AS7" i="8"/>
  <c r="AT7" i="8" s="1"/>
  <c r="AS79" i="8"/>
  <c r="AT79" i="8" s="1"/>
  <c r="AS18" i="8"/>
  <c r="AT18" i="8" s="1"/>
  <c r="G1892" i="2"/>
  <c r="G1891" i="2"/>
  <c r="G1890" i="2"/>
  <c r="G1886" i="2"/>
  <c r="G1885" i="2"/>
  <c r="G1884" i="2"/>
  <c r="G1877" i="2"/>
  <c r="G1876" i="2"/>
  <c r="G1875" i="2"/>
  <c r="G1829" i="2"/>
  <c r="G1828" i="2"/>
  <c r="G1827" i="2"/>
  <c r="G1804" i="2"/>
  <c r="G1803" i="2"/>
  <c r="G1802" i="2"/>
  <c r="G1796" i="2"/>
  <c r="G1795" i="2"/>
  <c r="G1794" i="2"/>
  <c r="G1775" i="2"/>
  <c r="G1774" i="2"/>
  <c r="G1773" i="2"/>
  <c r="G1766" i="2"/>
  <c r="G1765" i="2"/>
  <c r="G1764" i="2"/>
  <c r="G1763" i="2"/>
  <c r="G1762" i="2"/>
  <c r="G1761" i="2"/>
  <c r="G1751" i="2"/>
  <c r="G1750" i="2"/>
  <c r="G1749" i="2"/>
  <c r="G1718" i="2"/>
  <c r="G1717" i="2"/>
  <c r="G1716" i="2"/>
  <c r="G1589" i="2"/>
  <c r="G1588" i="2"/>
  <c r="G1587" i="2"/>
  <c r="G1586" i="2"/>
  <c r="G1585" i="2"/>
  <c r="G1584" i="2"/>
  <c r="G1583" i="2"/>
  <c r="G1582" i="2"/>
  <c r="G1581" i="2"/>
  <c r="G1580" i="2"/>
  <c r="G1579" i="2"/>
  <c r="G1578" i="2"/>
  <c r="G1577" i="2"/>
  <c r="G1576" i="2"/>
  <c r="G1575" i="2"/>
  <c r="G1558" i="2"/>
  <c r="G1556" i="2"/>
  <c r="G1553" i="2"/>
  <c r="G1538" i="2"/>
  <c r="G1527" i="2"/>
  <c r="G1524" i="2"/>
  <c r="G1514" i="2"/>
  <c r="G1511" i="2"/>
  <c r="G1510" i="2"/>
  <c r="G1506" i="2"/>
  <c r="G1488" i="2"/>
  <c r="G1444" i="2"/>
  <c r="G1443" i="2"/>
  <c r="G1442" i="2"/>
  <c r="G1441" i="2"/>
  <c r="G1440" i="2"/>
  <c r="G1439" i="2"/>
  <c r="G1438" i="2"/>
  <c r="G1434" i="2"/>
  <c r="G1433" i="2"/>
  <c r="G1432" i="2"/>
  <c r="G1431" i="2"/>
  <c r="G1424" i="2"/>
  <c r="G1422" i="2"/>
  <c r="G1419" i="2"/>
  <c r="G1402" i="2"/>
  <c r="G1395" i="2"/>
  <c r="G1392" i="2"/>
  <c r="G1385" i="2"/>
  <c r="G1382" i="2"/>
  <c r="G1381" i="2"/>
  <c r="G1370" i="2"/>
  <c r="G1329" i="2"/>
  <c r="G1328" i="2"/>
  <c r="G1327" i="2"/>
  <c r="G1326" i="2"/>
  <c r="G1319" i="2"/>
  <c r="G1312" i="2"/>
  <c r="G1310" i="2"/>
  <c r="G1307" i="2"/>
  <c r="G1292" i="2"/>
  <c r="G1284" i="2"/>
  <c r="G1281" i="2"/>
  <c r="G1273" i="2"/>
  <c r="G1270" i="2"/>
  <c r="G1269" i="2"/>
  <c r="G1255" i="2"/>
  <c r="G1213" i="2"/>
  <c r="G1212" i="2"/>
  <c r="G1211" i="2"/>
  <c r="G1204" i="2"/>
  <c r="G1202" i="2"/>
  <c r="G1199" i="2"/>
  <c r="G1184" i="2"/>
  <c r="G1176" i="2"/>
  <c r="G1173" i="2"/>
  <c r="G1165" i="2"/>
  <c r="G1162" i="2"/>
  <c r="G1161" i="2"/>
  <c r="G1157" i="2"/>
  <c r="G1146" i="2"/>
  <c r="G1104" i="2"/>
  <c r="G1103" i="2"/>
  <c r="G1102" i="2"/>
  <c r="G914" i="2"/>
  <c r="G913" i="2"/>
  <c r="G912" i="2"/>
  <c r="G911" i="2"/>
  <c r="G910" i="2"/>
  <c r="G872" i="2"/>
  <c r="G869" i="2"/>
  <c r="G867" i="2"/>
  <c r="G861" i="2"/>
  <c r="G858" i="2"/>
  <c r="G857" i="2"/>
  <c r="G856" i="2"/>
  <c r="G855" i="2"/>
  <c r="G854" i="2"/>
  <c r="G853" i="2"/>
  <c r="G852" i="2"/>
  <c r="G807" i="2"/>
  <c r="G806" i="2"/>
  <c r="G792" i="2"/>
  <c r="G791" i="2"/>
  <c r="G779" i="2"/>
  <c r="G765" i="2"/>
  <c r="G759" i="2"/>
  <c r="G737" i="2"/>
  <c r="G733" i="2"/>
  <c r="G723" i="2"/>
  <c r="G721" i="2"/>
  <c r="G720" i="2"/>
  <c r="G719" i="2"/>
  <c r="G718" i="2"/>
  <c r="G717" i="2"/>
  <c r="G716" i="2"/>
  <c r="G715" i="2"/>
  <c r="G714" i="2"/>
  <c r="G651" i="2"/>
  <c r="G650" i="2"/>
  <c r="G647" i="2"/>
  <c r="G611" i="2"/>
  <c r="G610" i="2"/>
  <c r="G609" i="2"/>
  <c r="G608" i="2"/>
  <c r="G607" i="2"/>
  <c r="G554" i="2"/>
  <c r="G552" i="2"/>
  <c r="G551" i="2"/>
  <c r="G550" i="2"/>
  <c r="G549" i="2"/>
  <c r="G520" i="2"/>
  <c r="G518" i="2"/>
  <c r="G517" i="2"/>
  <c r="G513" i="2"/>
  <c r="G503" i="2"/>
  <c r="G499" i="2"/>
  <c r="G471" i="2"/>
  <c r="G470" i="2"/>
  <c r="G464" i="2"/>
  <c r="G461" i="2"/>
  <c r="G448" i="2"/>
  <c r="G416" i="2"/>
  <c r="G415" i="2"/>
  <c r="G414" i="2"/>
  <c r="G404" i="2"/>
  <c r="G403" i="2"/>
  <c r="G402" i="2"/>
  <c r="G399" i="2"/>
  <c r="G390" i="2"/>
  <c r="G388" i="2"/>
  <c r="G382" i="2"/>
  <c r="G352" i="2"/>
  <c r="G347" i="2"/>
  <c r="G346" i="2"/>
  <c r="G345" i="2"/>
  <c r="G344" i="2"/>
  <c r="G337" i="2"/>
  <c r="G332" i="2"/>
  <c r="G330" i="2"/>
  <c r="G329" i="2"/>
  <c r="G328" i="2"/>
  <c r="G325" i="2"/>
  <c r="G324" i="2"/>
  <c r="G310" i="2"/>
  <c r="G306" i="2"/>
  <c r="G304" i="2"/>
  <c r="G295" i="2"/>
  <c r="G290" i="2"/>
  <c r="G288" i="2"/>
  <c r="G287" i="2"/>
  <c r="G286" i="2"/>
  <c r="G241" i="2"/>
  <c r="G222" i="2"/>
  <c r="G220" i="2"/>
  <c r="G195" i="2"/>
  <c r="G194" i="2"/>
  <c r="G190" i="2"/>
  <c r="G189" i="2"/>
  <c r="G188" i="2"/>
  <c r="G175" i="2"/>
  <c r="G173" i="2"/>
  <c r="CH18" i="8"/>
  <c r="CI18" i="8" s="1"/>
  <c r="F130" i="8"/>
  <c r="G130" i="8"/>
  <c r="H130" i="8"/>
  <c r="I130" i="8"/>
  <c r="J130" i="8"/>
  <c r="K130" i="8"/>
  <c r="L130" i="8"/>
  <c r="M130" i="8"/>
  <c r="N130" i="8"/>
  <c r="O130" i="8"/>
  <c r="P130" i="8"/>
  <c r="Q130" i="8"/>
  <c r="G1685" i="2" l="1"/>
  <c r="G1684" i="2"/>
  <c r="G1683" i="2"/>
  <c r="G1475" i="2"/>
  <c r="G1474" i="2"/>
  <c r="G1473" i="2"/>
  <c r="G1244" i="2"/>
  <c r="CH130" i="8" l="1"/>
  <c r="CI130" i="8" s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4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91" i="2"/>
  <c r="G192" i="2"/>
  <c r="G193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1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9" i="2"/>
  <c r="G291" i="2"/>
  <c r="G292" i="2"/>
  <c r="G293" i="2"/>
  <c r="G294" i="2"/>
  <c r="G296" i="2"/>
  <c r="G297" i="2"/>
  <c r="G298" i="2"/>
  <c r="G299" i="2"/>
  <c r="G300" i="2"/>
  <c r="G301" i="2"/>
  <c r="G302" i="2"/>
  <c r="G303" i="2"/>
  <c r="G305" i="2"/>
  <c r="G307" i="2"/>
  <c r="G308" i="2"/>
  <c r="G309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6" i="2"/>
  <c r="G327" i="2"/>
  <c r="G331" i="2"/>
  <c r="G333" i="2"/>
  <c r="G334" i="2"/>
  <c r="G335" i="2"/>
  <c r="G336" i="2"/>
  <c r="G338" i="2"/>
  <c r="G339" i="2"/>
  <c r="G340" i="2"/>
  <c r="G341" i="2"/>
  <c r="G342" i="2"/>
  <c r="G343" i="2"/>
  <c r="G348" i="2"/>
  <c r="G349" i="2"/>
  <c r="G350" i="2"/>
  <c r="G351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3" i="2"/>
  <c r="G384" i="2"/>
  <c r="G385" i="2"/>
  <c r="G386" i="2"/>
  <c r="G387" i="2"/>
  <c r="G389" i="2"/>
  <c r="G391" i="2"/>
  <c r="G392" i="2"/>
  <c r="G393" i="2"/>
  <c r="G394" i="2"/>
  <c r="G395" i="2"/>
  <c r="G396" i="2"/>
  <c r="G397" i="2"/>
  <c r="G398" i="2"/>
  <c r="G400" i="2"/>
  <c r="G401" i="2"/>
  <c r="G405" i="2"/>
  <c r="G406" i="2"/>
  <c r="G407" i="2"/>
  <c r="G408" i="2"/>
  <c r="G409" i="2"/>
  <c r="G410" i="2"/>
  <c r="G411" i="2"/>
  <c r="G412" i="2"/>
  <c r="G413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2" i="2"/>
  <c r="G463" i="2"/>
  <c r="G465" i="2"/>
  <c r="G466" i="2"/>
  <c r="G467" i="2"/>
  <c r="G468" i="2"/>
  <c r="G469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500" i="2"/>
  <c r="G501" i="2"/>
  <c r="G502" i="2"/>
  <c r="G504" i="2"/>
  <c r="G505" i="2"/>
  <c r="G506" i="2"/>
  <c r="G507" i="2"/>
  <c r="G508" i="2"/>
  <c r="G509" i="2"/>
  <c r="G510" i="2"/>
  <c r="G511" i="2"/>
  <c r="G512" i="2"/>
  <c r="G514" i="2"/>
  <c r="G515" i="2"/>
  <c r="G516" i="2"/>
  <c r="G519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53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8" i="2"/>
  <c r="G649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22" i="2"/>
  <c r="G724" i="2"/>
  <c r="G725" i="2"/>
  <c r="G726" i="2"/>
  <c r="G727" i="2"/>
  <c r="G728" i="2"/>
  <c r="G729" i="2"/>
  <c r="G730" i="2"/>
  <c r="G731" i="2"/>
  <c r="G732" i="2"/>
  <c r="G734" i="2"/>
  <c r="G735" i="2"/>
  <c r="G736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60" i="2"/>
  <c r="G761" i="2"/>
  <c r="G762" i="2"/>
  <c r="G763" i="2"/>
  <c r="G764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80" i="2"/>
  <c r="G781" i="2"/>
  <c r="G782" i="2"/>
  <c r="G783" i="2"/>
  <c r="G784" i="2"/>
  <c r="G785" i="2"/>
  <c r="G786" i="2"/>
  <c r="G787" i="2"/>
  <c r="G788" i="2"/>
  <c r="G789" i="2"/>
  <c r="G790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9" i="2"/>
  <c r="G860" i="2"/>
  <c r="G862" i="2"/>
  <c r="G863" i="2"/>
  <c r="G864" i="2"/>
  <c r="G865" i="2"/>
  <c r="G866" i="2"/>
  <c r="G868" i="2"/>
  <c r="G870" i="2"/>
  <c r="G871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5" i="2"/>
  <c r="G1106" i="2"/>
  <c r="G1107" i="2"/>
  <c r="G1108" i="2"/>
  <c r="G1109" i="2"/>
  <c r="G1110" i="2"/>
  <c r="G1111" i="2"/>
  <c r="G1112" i="2"/>
  <c r="G1113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9" i="2"/>
  <c r="G1131" i="2"/>
  <c r="G1133" i="2"/>
  <c r="G1134" i="2"/>
  <c r="G1136" i="2"/>
  <c r="G1137" i="2"/>
  <c r="G1138" i="2"/>
  <c r="G1139" i="2"/>
  <c r="G1140" i="2"/>
  <c r="G1141" i="2"/>
  <c r="G1142" i="2"/>
  <c r="G1143" i="2"/>
  <c r="G1144" i="2"/>
  <c r="G1145" i="2"/>
  <c r="G1147" i="2"/>
  <c r="G1148" i="2"/>
  <c r="G1149" i="2"/>
  <c r="G1150" i="2"/>
  <c r="G1151" i="2"/>
  <c r="G1152" i="2"/>
  <c r="G1153" i="2"/>
  <c r="G1154" i="2"/>
  <c r="G1155" i="2"/>
  <c r="G1156" i="2"/>
  <c r="G1158" i="2"/>
  <c r="G1159" i="2"/>
  <c r="G1160" i="2"/>
  <c r="G1163" i="2"/>
  <c r="G1164" i="2"/>
  <c r="G1166" i="2"/>
  <c r="G1167" i="2"/>
  <c r="G1168" i="2"/>
  <c r="G1169" i="2"/>
  <c r="G1170" i="2"/>
  <c r="G1171" i="2"/>
  <c r="G1172" i="2"/>
  <c r="G1174" i="2"/>
  <c r="G1175" i="2"/>
  <c r="G1177" i="2"/>
  <c r="G1178" i="2"/>
  <c r="G1179" i="2"/>
  <c r="G1180" i="2"/>
  <c r="G1181" i="2"/>
  <c r="G1182" i="2"/>
  <c r="G1185" i="2"/>
  <c r="G1186" i="2"/>
  <c r="G1187" i="2"/>
  <c r="G1188" i="2"/>
  <c r="G1189" i="2"/>
  <c r="G1190" i="2"/>
  <c r="G1191" i="2"/>
  <c r="G1193" i="2"/>
  <c r="G1194" i="2"/>
  <c r="G1197" i="2"/>
  <c r="G1198" i="2"/>
  <c r="G1200" i="2"/>
  <c r="G1201" i="2"/>
  <c r="G1203" i="2"/>
  <c r="G1206" i="2"/>
  <c r="G1207" i="2"/>
  <c r="G1208" i="2"/>
  <c r="G1209" i="2"/>
  <c r="G1210" i="2"/>
  <c r="G1214" i="2"/>
  <c r="G1215" i="2"/>
  <c r="G1216" i="2"/>
  <c r="G1217" i="2"/>
  <c r="G1218" i="2"/>
  <c r="G1219" i="2"/>
  <c r="G1220" i="2"/>
  <c r="G1221" i="2"/>
  <c r="G1222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8" i="2"/>
  <c r="G1240" i="2"/>
  <c r="G1242" i="2"/>
  <c r="G1243" i="2"/>
  <c r="G1245" i="2"/>
  <c r="G1246" i="2"/>
  <c r="G1247" i="2"/>
  <c r="G1248" i="2"/>
  <c r="G1249" i="2"/>
  <c r="G1250" i="2"/>
  <c r="G1251" i="2"/>
  <c r="G1252" i="2"/>
  <c r="G1253" i="2"/>
  <c r="G1254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71" i="2"/>
  <c r="G1272" i="2"/>
  <c r="G1274" i="2"/>
  <c r="G1275" i="2"/>
  <c r="G1276" i="2"/>
  <c r="G1277" i="2"/>
  <c r="G1278" i="2"/>
  <c r="G1279" i="2"/>
  <c r="G1280" i="2"/>
  <c r="G1282" i="2"/>
  <c r="G1283" i="2"/>
  <c r="G1285" i="2"/>
  <c r="G1286" i="2"/>
  <c r="G1287" i="2"/>
  <c r="G1288" i="2"/>
  <c r="G1289" i="2"/>
  <c r="G1290" i="2"/>
  <c r="G1293" i="2"/>
  <c r="G1294" i="2"/>
  <c r="G1295" i="2"/>
  <c r="G1296" i="2"/>
  <c r="G1297" i="2"/>
  <c r="G1298" i="2"/>
  <c r="G1299" i="2"/>
  <c r="G1301" i="2"/>
  <c r="G1302" i="2"/>
  <c r="G1305" i="2"/>
  <c r="G1306" i="2"/>
  <c r="G1308" i="2"/>
  <c r="G1309" i="2"/>
  <c r="G1311" i="2"/>
  <c r="G1314" i="2"/>
  <c r="G1315" i="2"/>
  <c r="G1316" i="2"/>
  <c r="G1317" i="2"/>
  <c r="G1318" i="2"/>
  <c r="G1320" i="2"/>
  <c r="G1321" i="2"/>
  <c r="G1323" i="2"/>
  <c r="G1324" i="2"/>
  <c r="G1325" i="2"/>
  <c r="G1330" i="2"/>
  <c r="G1331" i="2"/>
  <c r="G1332" i="2"/>
  <c r="G1333" i="2"/>
  <c r="G1334" i="2"/>
  <c r="G1335" i="2"/>
  <c r="G1336" i="2"/>
  <c r="G1337" i="2"/>
  <c r="G1338" i="2"/>
  <c r="G1339" i="2"/>
  <c r="G1340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5" i="2"/>
  <c r="G1357" i="2"/>
  <c r="G1359" i="2"/>
  <c r="G1360" i="2"/>
  <c r="G1361" i="2"/>
  <c r="G1362" i="2"/>
  <c r="G1363" i="2"/>
  <c r="G1364" i="2"/>
  <c r="G1365" i="2"/>
  <c r="G1366" i="2"/>
  <c r="G1367" i="2"/>
  <c r="G1368" i="2"/>
  <c r="G1369" i="2"/>
  <c r="G1371" i="2"/>
  <c r="G1372" i="2"/>
  <c r="G1373" i="2"/>
  <c r="G1374" i="2"/>
  <c r="G1375" i="2"/>
  <c r="G1376" i="2"/>
  <c r="G1377" i="2"/>
  <c r="G1378" i="2"/>
  <c r="G1379" i="2"/>
  <c r="G1380" i="2"/>
  <c r="G1383" i="2"/>
  <c r="G1384" i="2"/>
  <c r="G1386" i="2"/>
  <c r="G1387" i="2"/>
  <c r="G1388" i="2"/>
  <c r="G1389" i="2"/>
  <c r="G1390" i="2"/>
  <c r="G1391" i="2"/>
  <c r="G1393" i="2"/>
  <c r="G1394" i="2"/>
  <c r="G1396" i="2"/>
  <c r="G1397" i="2"/>
  <c r="G1398" i="2"/>
  <c r="G1399" i="2"/>
  <c r="G1400" i="2"/>
  <c r="G1403" i="2"/>
  <c r="G1404" i="2"/>
  <c r="G1405" i="2"/>
  <c r="G1406" i="2"/>
  <c r="G1407" i="2"/>
  <c r="G1408" i="2"/>
  <c r="G1409" i="2"/>
  <c r="G1411" i="2"/>
  <c r="G1412" i="2"/>
  <c r="G1413" i="2"/>
  <c r="G1414" i="2"/>
  <c r="G1417" i="2"/>
  <c r="G1418" i="2"/>
  <c r="G1420" i="2"/>
  <c r="G1421" i="2"/>
  <c r="G1423" i="2"/>
  <c r="G1426" i="2"/>
  <c r="G1427" i="2"/>
  <c r="G1428" i="2"/>
  <c r="G1429" i="2"/>
  <c r="G1430" i="2"/>
  <c r="G1437" i="2"/>
  <c r="G1445" i="2"/>
  <c r="G1446" i="2"/>
  <c r="G1447" i="2"/>
  <c r="G1448" i="2"/>
  <c r="G1449" i="2"/>
  <c r="G1450" i="2"/>
  <c r="G1451" i="2"/>
  <c r="G1452" i="2"/>
  <c r="G1453" i="2"/>
  <c r="G1455" i="2"/>
  <c r="G1456" i="2"/>
  <c r="G1457" i="2"/>
  <c r="G1458" i="2"/>
  <c r="G1459" i="2"/>
  <c r="G1460" i="2"/>
  <c r="G1461" i="2"/>
  <c r="G1462" i="2"/>
  <c r="G1463" i="2"/>
  <c r="G1464" i="2"/>
  <c r="G1465" i="2"/>
  <c r="G1467" i="2"/>
  <c r="G1469" i="2"/>
  <c r="G1471" i="2"/>
  <c r="G1472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7" i="2"/>
  <c r="G1508" i="2"/>
  <c r="G1509" i="2"/>
  <c r="G1512" i="2"/>
  <c r="G1513" i="2"/>
  <c r="G1515" i="2"/>
  <c r="G1516" i="2"/>
  <c r="G1517" i="2"/>
  <c r="G1518" i="2"/>
  <c r="G1519" i="2"/>
  <c r="G1520" i="2"/>
  <c r="G1521" i="2"/>
  <c r="G1522" i="2"/>
  <c r="G1523" i="2"/>
  <c r="G1525" i="2"/>
  <c r="G1526" i="2"/>
  <c r="G1528" i="2"/>
  <c r="G1529" i="2"/>
  <c r="G1530" i="2"/>
  <c r="G1531" i="2"/>
  <c r="G1532" i="2"/>
  <c r="G1533" i="2"/>
  <c r="G1534" i="2"/>
  <c r="G1535" i="2"/>
  <c r="G1536" i="2"/>
  <c r="G1539" i="2"/>
  <c r="G1540" i="2"/>
  <c r="G1541" i="2"/>
  <c r="G1542" i="2"/>
  <c r="G1543" i="2"/>
  <c r="G1544" i="2"/>
  <c r="G1545" i="2"/>
  <c r="G1547" i="2"/>
  <c r="G1548" i="2"/>
  <c r="G1551" i="2"/>
  <c r="G1552" i="2"/>
  <c r="G1554" i="2"/>
  <c r="G1555" i="2"/>
  <c r="G1557" i="2"/>
  <c r="G1560" i="2"/>
  <c r="G1561" i="2"/>
  <c r="G1562" i="2"/>
  <c r="G1569" i="2"/>
  <c r="G1570" i="2"/>
  <c r="G1571" i="2"/>
  <c r="G1572" i="2"/>
  <c r="G1573" i="2"/>
  <c r="G1574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5" i="2"/>
  <c r="G1666" i="2"/>
  <c r="G1667" i="2"/>
  <c r="G1671" i="2"/>
  <c r="G1672" i="2"/>
  <c r="G1673" i="2"/>
  <c r="G1677" i="2"/>
  <c r="G1678" i="2"/>
  <c r="G1679" i="2"/>
  <c r="G1680" i="2"/>
  <c r="G1681" i="2"/>
  <c r="G1682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52" i="2"/>
  <c r="G1753" i="2"/>
  <c r="G1754" i="2"/>
  <c r="G1755" i="2"/>
  <c r="G1756" i="2"/>
  <c r="G1757" i="2"/>
  <c r="G1758" i="2"/>
  <c r="G1759" i="2"/>
  <c r="G1760" i="2"/>
  <c r="G1767" i="2"/>
  <c r="G1768" i="2"/>
  <c r="G1769" i="2"/>
  <c r="G1770" i="2"/>
  <c r="G1771" i="2"/>
  <c r="G1772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7" i="2"/>
  <c r="G1798" i="2"/>
  <c r="G1799" i="2"/>
  <c r="G1800" i="2"/>
  <c r="G1801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4" i="2"/>
  <c r="G1855" i="2"/>
  <c r="G1856" i="2"/>
  <c r="G1857" i="2"/>
  <c r="G1858" i="2"/>
  <c r="G1859" i="2"/>
  <c r="G1860" i="2"/>
  <c r="G1861" i="2"/>
  <c r="G1862" i="2"/>
  <c r="G1869" i="2"/>
  <c r="G1870" i="2"/>
  <c r="G1871" i="2"/>
  <c r="G1872" i="2"/>
  <c r="G1873" i="2"/>
  <c r="G1874" i="2"/>
  <c r="G1878" i="2"/>
  <c r="G1879" i="2"/>
  <c r="G1880" i="2"/>
  <c r="G1881" i="2"/>
  <c r="G1882" i="2"/>
  <c r="G1883" i="2"/>
  <c r="G1887" i="2"/>
  <c r="G1888" i="2"/>
  <c r="G1889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6" i="2"/>
  <c r="K48" i="12" l="1"/>
  <c r="J48" i="12"/>
  <c r="I48" i="12"/>
  <c r="H48" i="12"/>
  <c r="E48" i="12"/>
  <c r="D48" i="12"/>
  <c r="C48" i="12"/>
  <c r="B48" i="12"/>
  <c r="K47" i="12"/>
  <c r="J47" i="12"/>
  <c r="I47" i="12"/>
  <c r="H47" i="12"/>
  <c r="E47" i="12"/>
  <c r="D47" i="12"/>
  <c r="C47" i="12"/>
  <c r="B47" i="12"/>
  <c r="N5" i="12"/>
  <c r="M5" i="12"/>
  <c r="P5" i="12"/>
  <c r="O5" i="12"/>
  <c r="AL1021" i="2" l="1"/>
  <c r="AL1019" i="2"/>
  <c r="AL1018" i="2"/>
  <c r="AL1017" i="2"/>
  <c r="BH986" i="2"/>
  <c r="B1" i="12" l="1"/>
  <c r="B3" i="8"/>
  <c r="U173" i="2" l="1"/>
  <c r="U401" i="2"/>
  <c r="V40" i="2" l="1"/>
</calcChain>
</file>

<file path=xl/sharedStrings.xml><?xml version="1.0" encoding="utf-8"?>
<sst xmlns="http://schemas.openxmlformats.org/spreadsheetml/2006/main" count="23463" uniqueCount="1057">
  <si>
    <t>BORNE WIFI - CIMETIERE - RUE DE CARNE</t>
  </si>
  <si>
    <t>RUE DE CARNEL</t>
  </si>
  <si>
    <t>-</t>
  </si>
  <si>
    <t>LOGEMENT D'ARTISTE</t>
  </si>
  <si>
    <t>9A QUAI CHARLES DE ROHAN</t>
  </si>
  <si>
    <t>SALLE DUGUAY TROUIN</t>
  </si>
  <si>
    <t>22A RUE DOCTEUR BENOIT VILLERS</t>
  </si>
  <si>
    <t>ACCUEIL ENFANTS ST MAUDE</t>
  </si>
  <si>
    <t>1 RUE NICOLAS APPERT</t>
  </si>
  <si>
    <t>FERME DE KERDUAL</t>
  </si>
  <si>
    <t>33 RUE DU BOIS DU CHATEAU</t>
  </si>
  <si>
    <t>CENTRE CULTUREL ET SPORTIF ( EX ECOLE DI</t>
  </si>
  <si>
    <t>205 RUE DE BELGIQUE</t>
  </si>
  <si>
    <t>BUREAU INFORMATION JEUNESSE</t>
  </si>
  <si>
    <t>PLACE JULES FERRY</t>
  </si>
  <si>
    <t>BUREAUX BEG VOIRIE</t>
  </si>
  <si>
    <t>53 BOULEVARD LEON BLUM</t>
  </si>
  <si>
    <t>FONTAINE PERAULT</t>
  </si>
  <si>
    <t>RUE ETIENNE PERAULT</t>
  </si>
  <si>
    <t>GROUPE SCOLAIRE KERENTRECH</t>
  </si>
  <si>
    <t>6 RUE DE L ECOLE</t>
  </si>
  <si>
    <t>SANISETTE SQUARE ST ANNE D A - RUE DE LA</t>
  </si>
  <si>
    <t>81 RUE DE LA BELLE FONTAINE</t>
  </si>
  <si>
    <t>MARCHE EXTERIEUR</t>
  </si>
  <si>
    <t>LOCAL CARNAVAL</t>
  </si>
  <si>
    <t>8 RUE DE L INDUSTRIE</t>
  </si>
  <si>
    <t>LOCAL ASSOCIATIF</t>
  </si>
  <si>
    <t>RUE MAURICE THOREZ</t>
  </si>
  <si>
    <t>MATERNELLE SUZANNE LACORE</t>
  </si>
  <si>
    <t>2 RUE FRANCOIS RENAULT</t>
  </si>
  <si>
    <t>CENTRE AERE DU TER</t>
  </si>
  <si>
    <t>PROPRIETE CHEVASSU BRIZEUX</t>
  </si>
  <si>
    <t>82 RUE DE KERVARIC</t>
  </si>
  <si>
    <t>SANISETTE - PLACE ALSACE LORRAINE</t>
  </si>
  <si>
    <t>PLACE ALSACE LORRAINE</t>
  </si>
  <si>
    <t>PERMANENCE CONTRAT EDUCATIF LOC</t>
  </si>
  <si>
    <t>7 RUE JULES MASSENET</t>
  </si>
  <si>
    <t>GYMNASEE KERENTRECH</t>
  </si>
  <si>
    <t>29 RUE JULES SIMON</t>
  </si>
  <si>
    <t>POLICE MUNICIPALE</t>
  </si>
  <si>
    <t>1 PASSAGE DU BLAVET</t>
  </si>
  <si>
    <t>BORNE DE MARCHE - PLACE ARISTIDE BRIAND</t>
  </si>
  <si>
    <t>PLACE ARISTIDE BRIAND</t>
  </si>
  <si>
    <t>PERMANENCE DES ELUS</t>
  </si>
  <si>
    <t>25 RUE MARIE DORVAL</t>
  </si>
  <si>
    <t>ABRI ANTI BOMBES</t>
  </si>
  <si>
    <t>ARCHIVES MUNICIPALES</t>
  </si>
  <si>
    <t>RUE COMMANDANT PAUL TESTE</t>
  </si>
  <si>
    <t>VESTIAIRES RUGBY KEROLAY</t>
  </si>
  <si>
    <t>5 RUE DE L INDUSTRIE</t>
  </si>
  <si>
    <t>11 PLACE DE L YSER</t>
  </si>
  <si>
    <t>ADSEA</t>
  </si>
  <si>
    <t>2A RUE COMMANDANT MARCHAND</t>
  </si>
  <si>
    <t>BOULODROME</t>
  </si>
  <si>
    <t>42 RUE LOUIS BRAILLE</t>
  </si>
  <si>
    <t>LOCAUX SERVICES TECHNIQUES</t>
  </si>
  <si>
    <t>39 RUE FRANCOIS LE LEVE</t>
  </si>
  <si>
    <t>EX-LOGEMENT DE FONCTION</t>
  </si>
  <si>
    <t>PLACE POLIG MONJARET</t>
  </si>
  <si>
    <t>24 RUE POISSONNIERE</t>
  </si>
  <si>
    <t>PLACE DE LA LIBERTE</t>
  </si>
  <si>
    <t>GYMNASE DE KEROLAY</t>
  </si>
  <si>
    <t>38 RUE MONISTROL</t>
  </si>
  <si>
    <t>BICROSS CLUB DE LORIENT</t>
  </si>
  <si>
    <t>SANISETTE - PLACE DE LA LIBERTE</t>
  </si>
  <si>
    <t>CENTRE MEDICO-SCOLAIRE</t>
  </si>
  <si>
    <t>5 PLACE LOUIS BONNEAUD</t>
  </si>
  <si>
    <t>ECOLE DIWAN</t>
  </si>
  <si>
    <t>RUE FERDINAND BUISSON</t>
  </si>
  <si>
    <t>LE CITY</t>
  </si>
  <si>
    <t>LOCAL CINEVILLE</t>
  </si>
  <si>
    <t>BOULEVARD MARECHAL JOSEPH JOFF</t>
  </si>
  <si>
    <t>IMPASSE JOSEPH LE BAYON</t>
  </si>
  <si>
    <t>LOCAUX CENTRE AERE P L L</t>
  </si>
  <si>
    <t>SOYE</t>
  </si>
  <si>
    <t>FERME ACCUEIL - COSQUER</t>
  </si>
  <si>
    <t>KERADELYS</t>
  </si>
  <si>
    <t>POLE ENFANCE REPUBLIQUE</t>
  </si>
  <si>
    <t>2 RUE FRANCOIS LE BRISE</t>
  </si>
  <si>
    <t>MATERNELLE PABLO NERUDA</t>
  </si>
  <si>
    <t>11B RUE RAYMOND QUERO</t>
  </si>
  <si>
    <t>BASE NAUTIQUE DU TER</t>
  </si>
  <si>
    <t>IMMEUBLE COSMAO 1ER ETAGE</t>
  </si>
  <si>
    <t>CENTRE ARTISANAL</t>
  </si>
  <si>
    <t>SANISETTE - RUE DE PONT CARRE</t>
  </si>
  <si>
    <t>RUE DE PONTCARRE</t>
  </si>
  <si>
    <t>OFFICE DE TOURISME</t>
  </si>
  <si>
    <t>BUREAUX SYNDICATS</t>
  </si>
  <si>
    <t>PAVILLON</t>
  </si>
  <si>
    <t>W.C. PUBLIC</t>
  </si>
  <si>
    <t>IMMEUBLE COSMAO CAVE</t>
  </si>
  <si>
    <t>FONTAINE SQUARE D. RIO</t>
  </si>
  <si>
    <t>CIMETIERE DE KERENTRECH</t>
  </si>
  <si>
    <t>RUE AUGUSTE RODIN</t>
  </si>
  <si>
    <t>LORIENTIS DUMANOIR 1 - BOULEVARD COSMAO</t>
  </si>
  <si>
    <t>CENTRE SOCIAL DE KERVENANEC</t>
  </si>
  <si>
    <t>2 RUE MAURICE THOREZ</t>
  </si>
  <si>
    <t>HALLES DE MERVILLE</t>
  </si>
  <si>
    <t>LOCAUX DIVERS</t>
  </si>
  <si>
    <t>LOCAL CYBER CENTRE</t>
  </si>
  <si>
    <t>Type</t>
  </si>
  <si>
    <t>C5</t>
  </si>
  <si>
    <t>Nom du site</t>
  </si>
  <si>
    <t>Adresse Site</t>
  </si>
  <si>
    <t>LGT ARTISTE ESA KERENTRECH - RUE EDGAR Q</t>
  </si>
  <si>
    <t>IMMEUBLE DES IMPRIMEURS</t>
  </si>
  <si>
    <t>SANISETTE - BOULEVARD MARECHAL JOFFRE</t>
  </si>
  <si>
    <t>LOGT DE FONCTION 2 - RUE DE KERULVE</t>
  </si>
  <si>
    <t>HALLES SAINT LOUIS</t>
  </si>
  <si>
    <t>BIBLIOTHEQUE DE KERSABIEC</t>
  </si>
  <si>
    <t>SANISETTE - QUAI DE ROHAN</t>
  </si>
  <si>
    <t>BUREAU FESTIVAL INTERCELTIQUE</t>
  </si>
  <si>
    <t>LOCAL FESTIVAL INTERCELTIQUE</t>
  </si>
  <si>
    <t>ACCUEIL PERISCOLAIRE</t>
  </si>
  <si>
    <t>PROPRIETE CHEVASSU VESTIAIRES</t>
  </si>
  <si>
    <t>MUSEE DE PORT LOUIS</t>
  </si>
  <si>
    <t>LOCAL VESTIAIRES</t>
  </si>
  <si>
    <t>Cimetière de Keryado</t>
  </si>
  <si>
    <t>LOGT DE FONCTION 2 - RUE DE Kerulve</t>
  </si>
  <si>
    <t>18 RUE DU POULORIO</t>
  </si>
  <si>
    <t>4 AVE JEAN JAURES</t>
  </si>
  <si>
    <t>4 GABRIEL LAURENT</t>
  </si>
  <si>
    <t>1 AVE DE LA MARNE</t>
  </si>
  <si>
    <t>29 BIS RUE DE KEROMAN</t>
  </si>
  <si>
    <t>ECOLE DU MANIO</t>
  </si>
  <si>
    <t>STADE DE KERFICHANT</t>
  </si>
  <si>
    <t>10 RUE FRANCOIS RENAULT</t>
  </si>
  <si>
    <t>42 RUE KERSABIEC</t>
  </si>
  <si>
    <t>1 RUE LESAGE</t>
  </si>
  <si>
    <t>RUE RENE LOTE</t>
  </si>
  <si>
    <t>COMMUNE DE LORIENT</t>
  </si>
  <si>
    <t>VILLE DE LORIENT</t>
  </si>
  <si>
    <t>2 GABRIEL LAURENT</t>
  </si>
  <si>
    <t>60 RUE DE CARNEL</t>
  </si>
  <si>
    <t>76 BLD COSMAO DUMANOIR</t>
  </si>
  <si>
    <t>82 rue de Kervaric (Esp Verts)</t>
  </si>
  <si>
    <t>Sanisette TER (face 5 Bd E Guillerot)</t>
  </si>
  <si>
    <t>logement 4 rue prof Mazé</t>
  </si>
  <si>
    <t>Logement 2 rue Mozart</t>
  </si>
  <si>
    <t>logement 21 - 8 rue de kerlero</t>
  </si>
  <si>
    <t>LOGEMENT 101 GS KERMELO</t>
  </si>
  <si>
    <t>Forage Stade Kersabiec ?</t>
  </si>
  <si>
    <t>2C Bd Franchet d'Esperet</t>
  </si>
  <si>
    <t>Puissance souscrite</t>
  </si>
  <si>
    <t xml:space="preserve"> N1 ccal KERVENANEC</t>
  </si>
  <si>
    <t>SANISETTE - PLACE DE L YSER</t>
  </si>
  <si>
    <t xml:space="preserve"> 82 RUE DE KERVARIC</t>
  </si>
  <si>
    <t>45 BD EMILE GUILLEROT</t>
  </si>
  <si>
    <t>3 BOULEVARD COSMAO DUMANOIR</t>
  </si>
  <si>
    <t>20 RUE JEAN MOULIN</t>
  </si>
  <si>
    <t>1 AVENUE DE LA MARNE</t>
  </si>
  <si>
    <t>4 AVENUE JEAN JAURES</t>
  </si>
  <si>
    <t>10 RUE AMIRAL BOUVET</t>
  </si>
  <si>
    <t>1 RUE DES DEUX FRERES LE LAY</t>
  </si>
  <si>
    <t>4 RUE PROFESSEUR MAZE</t>
  </si>
  <si>
    <t>4 F RUE ROGER SALENGRO</t>
  </si>
  <si>
    <t>24 RUE DE KERSABIEC</t>
  </si>
  <si>
    <t>2 RUE DE KERULVE</t>
  </si>
  <si>
    <t>79 BOULEVARD COSMAO DUMANOIR</t>
  </si>
  <si>
    <t>5 AVENUE DE KERGROISE</t>
  </si>
  <si>
    <t>3 RUE D ANNABA</t>
  </si>
  <si>
    <t>81 BOULEVARD COSMAO DUMANOIR</t>
  </si>
  <si>
    <t>6X COURS DE CHAZELLES</t>
  </si>
  <si>
    <t>2 RUE MOZART</t>
  </si>
  <si>
    <t>32 RUE EDGAR QUINET</t>
  </si>
  <si>
    <t>Budget</t>
  </si>
  <si>
    <t>16B RUE JULES VALLES</t>
  </si>
  <si>
    <t>16 RUE JULES VALLES</t>
  </si>
  <si>
    <t>6 RUE PROFESSEUR MAZE</t>
  </si>
  <si>
    <t>8 RUE DE KERLERO</t>
  </si>
  <si>
    <t>42 RUE DE KERSABIEC</t>
  </si>
  <si>
    <t>83 BOULEVARD COSMAO DUMANOIR</t>
  </si>
  <si>
    <t>76 BOULEVARD COSMAO DUMANOIR</t>
  </si>
  <si>
    <t>Étiquettes de lignes</t>
  </si>
  <si>
    <t>Total général</t>
  </si>
  <si>
    <t xml:space="preserve"> QUAI DES INDES</t>
  </si>
  <si>
    <t xml:space="preserve"> RUE AMIRAL FAVEREAU</t>
  </si>
  <si>
    <t>logement 6 rue prof Mazé</t>
  </si>
  <si>
    <t>29B RUE DE KEROMAN</t>
  </si>
  <si>
    <t>N1 RUE VICTOR SCHOELCHER</t>
  </si>
  <si>
    <t>PLACE BATAILLE DE QUIBERON</t>
  </si>
  <si>
    <t>HALLES CHANZY</t>
  </si>
  <si>
    <t>29 RUE DE KEROMAN</t>
  </si>
  <si>
    <t>79C BOULEVARD COSMAO DUMANOIR</t>
  </si>
  <si>
    <t>RUE DE PONT CARRE</t>
  </si>
  <si>
    <t>16X RUE DE PONT CARRE</t>
  </si>
  <si>
    <t>PARVIS DE SAINT LOUIS</t>
  </si>
  <si>
    <t>RESIDENCE L ORIENTIS</t>
  </si>
  <si>
    <t>BOULEVARD EMILE GUILLEROT</t>
  </si>
  <si>
    <t>RUE RAMPE DE L AMIRAL</t>
  </si>
  <si>
    <t>PLACE DE L YSER</t>
  </si>
  <si>
    <t>QUAI DE ROHAN</t>
  </si>
  <si>
    <t>BOULEVARD MARECHAL JOFFRE</t>
  </si>
  <si>
    <t>LA CITADELLE</t>
  </si>
  <si>
    <t>2016</t>
  </si>
  <si>
    <t>2017</t>
  </si>
  <si>
    <t>?</t>
  </si>
  <si>
    <t>BASE DES SOUS MARINS</t>
  </si>
  <si>
    <t>pour 12 mois dans croisé</t>
  </si>
  <si>
    <t>Total 2016</t>
  </si>
  <si>
    <t>avr</t>
  </si>
  <si>
    <t>mai</t>
  </si>
  <si>
    <t>juin</t>
  </si>
  <si>
    <t>juil</t>
  </si>
  <si>
    <t>août</t>
  </si>
  <si>
    <t>sept</t>
  </si>
  <si>
    <t>oct</t>
  </si>
  <si>
    <t>nov</t>
  </si>
  <si>
    <t>déc</t>
  </si>
  <si>
    <t>janv</t>
  </si>
  <si>
    <t>févr</t>
  </si>
  <si>
    <t>mars</t>
  </si>
  <si>
    <t>Total 2017</t>
  </si>
  <si>
    <t xml:space="preserve"> N1 CCAL KERVENANEC</t>
  </si>
  <si>
    <t>RUE JEAN DE MERVILLE</t>
  </si>
  <si>
    <t>%</t>
  </si>
  <si>
    <t>Mois</t>
  </si>
  <si>
    <t>Années</t>
  </si>
  <si>
    <t>(Tous)</t>
  </si>
  <si>
    <t>Niveau Tension</t>
  </si>
  <si>
    <t>#PuissanceSouscrite</t>
  </si>
  <si>
    <t>Conso Réelle</t>
  </si>
  <si>
    <t>MontantTotalTTC', 2)</t>
  </si>
  <si>
    <t>Date Facture</t>
  </si>
  <si>
    <t>Date Conso</t>
  </si>
  <si>
    <t>Site</t>
  </si>
  <si>
    <t>Commune</t>
  </si>
  <si>
    <t>Remarques</t>
  </si>
  <si>
    <t>Pôle enfance Elsa Triolet</t>
  </si>
  <si>
    <t>Mat JP Sartre</t>
  </si>
  <si>
    <t>2 RUE DE GALWAY</t>
  </si>
  <si>
    <t>Gymnase Marie le franc</t>
  </si>
  <si>
    <t>128 BOULEVARD LEON BLUM</t>
  </si>
  <si>
    <t>Gymnase Nouvelle Ville</t>
  </si>
  <si>
    <t>Mat Kerentrech</t>
  </si>
  <si>
    <t>32 RUE EDGARD QUINET</t>
  </si>
  <si>
    <t>Serres de kerdroual</t>
  </si>
  <si>
    <t>KERDROUAL</t>
  </si>
  <si>
    <t>C5 HVE</t>
  </si>
  <si>
    <t>rejetée compta janv 2017</t>
  </si>
  <si>
    <t>Ref Acheminement</t>
  </si>
  <si>
    <t>Adresse</t>
  </si>
  <si>
    <t>Puissance Souscrite</t>
  </si>
  <si>
    <t>Total kWh</t>
  </si>
  <si>
    <r>
      <t xml:space="preserve">Electricité - C5 </t>
    </r>
    <r>
      <rPr>
        <sz val="16"/>
        <color theme="1"/>
        <rFont val="Calibri"/>
        <family val="2"/>
        <scheme val="minor"/>
      </rPr>
      <t>(ex bleu)</t>
    </r>
    <r>
      <rPr>
        <sz val="24"/>
        <color theme="1"/>
        <rFont val="Calibri"/>
        <family val="2"/>
        <scheme val="minor"/>
      </rPr>
      <t xml:space="preserve"> </t>
    </r>
  </si>
  <si>
    <t>manque quelques sites (un peu moins de 10)</t>
  </si>
  <si>
    <t>AJOUTS JGB</t>
  </si>
  <si>
    <t>A saisir</t>
  </si>
  <si>
    <t>Formules de recherche</t>
  </si>
  <si>
    <t>Numéro Fact regroupée</t>
  </si>
  <si>
    <t>date facture</t>
  </si>
  <si>
    <t>PDL</t>
  </si>
  <si>
    <t>Nom site</t>
  </si>
  <si>
    <t>adresse</t>
  </si>
  <si>
    <t>Localité</t>
  </si>
  <si>
    <t>Date conso facturée</t>
  </si>
  <si>
    <t>Date conso réelle</t>
  </si>
  <si>
    <t>kWh réels</t>
  </si>
  <si>
    <t>kwh facturés</t>
  </si>
  <si>
    <t>TTC</t>
  </si>
  <si>
    <t>56100</t>
  </si>
  <si>
    <t>N/A</t>
  </si>
  <si>
    <t>GL0000993520</t>
  </si>
  <si>
    <t>Compteur électricité électronique</t>
  </si>
  <si>
    <t>LORIENT</t>
  </si>
  <si>
    <t>Relevé</t>
  </si>
  <si>
    <t>2 mois</t>
  </si>
  <si>
    <t xml:space="preserve"> 09 726 750 56</t>
  </si>
  <si>
    <t>C5 CU 18 kVA - Ville de Lorient</t>
  </si>
  <si>
    <t>X</t>
  </si>
  <si>
    <t>GL0000993519</t>
  </si>
  <si>
    <t>C5 MU 18 kVA - Ville de Lorient</t>
  </si>
  <si>
    <t>GL0001000970</t>
  </si>
  <si>
    <t>C5 MU 36 kVA - Ville de Lorient</t>
  </si>
  <si>
    <t>GL0000993518</t>
  </si>
  <si>
    <t>GL0000993517</t>
  </si>
  <si>
    <t>Estimé</t>
  </si>
  <si>
    <t>C5 MU 30 kVA - Ville de Lorient</t>
  </si>
  <si>
    <t>GL0000967280</t>
  </si>
  <si>
    <t>GL0000967279</t>
  </si>
  <si>
    <t>GL0000967276</t>
  </si>
  <si>
    <t>GL0000967278</t>
  </si>
  <si>
    <t>GL0000967281</t>
  </si>
  <si>
    <t>C5 CU 30 kVA - Ville de Lorient</t>
  </si>
  <si>
    <t>GL0000967277</t>
  </si>
  <si>
    <t>GL0000920165</t>
  </si>
  <si>
    <t>1 mois</t>
  </si>
  <si>
    <t>GL0000920164</t>
  </si>
  <si>
    <t>GL0000920161</t>
  </si>
  <si>
    <t>GL0000920163</t>
  </si>
  <si>
    <t>GL0000920166</t>
  </si>
  <si>
    <t>4 mois</t>
  </si>
  <si>
    <t>GL0000920162</t>
  </si>
  <si>
    <t>GL0000872655</t>
  </si>
  <si>
    <t>C5 P 18KVA CU Bloqué Hors Turpe/Taxes-s2</t>
  </si>
  <si>
    <t>GL0000872654</t>
  </si>
  <si>
    <t>Relevé/Relevé/Relevé/Relevé</t>
  </si>
  <si>
    <t>C5 P 18KVA DT Bloqué Hors Turpe/Taxes-s2</t>
  </si>
  <si>
    <t>GL0000872651</t>
  </si>
  <si>
    <t>Relevé/Relevé</t>
  </si>
  <si>
    <t>C5 P 36KVA DT Bloqué Hors Turpe/Taxes-s2</t>
  </si>
  <si>
    <t>GL0000872653</t>
  </si>
  <si>
    <t>GL0000872652</t>
  </si>
  <si>
    <t>Estimé/Estimé</t>
  </si>
  <si>
    <t>C5 P 30KVA DT Bloqué Hors Turpe/Taxes-s2</t>
  </si>
  <si>
    <t>GL0000827138</t>
  </si>
  <si>
    <t>GL0000827137</t>
  </si>
  <si>
    <t>GL0000827134</t>
  </si>
  <si>
    <t>GL0000827136</t>
  </si>
  <si>
    <t>GL0000827139</t>
  </si>
  <si>
    <t>C5 P 30KVA CU Bloqué Hors Turpe/Taxes-s2</t>
  </si>
  <si>
    <t>GL0000827135</t>
  </si>
  <si>
    <t>GL0000784747</t>
  </si>
  <si>
    <t>GL0000784746</t>
  </si>
  <si>
    <t>GL0000784743</t>
  </si>
  <si>
    <t>GL0000784745</t>
  </si>
  <si>
    <t>GL0000784748</t>
  </si>
  <si>
    <t>Estimé/Relevé</t>
  </si>
  <si>
    <t>GL0000784744</t>
  </si>
  <si>
    <t>GL0000698910</t>
  </si>
  <si>
    <t>GL0000698912</t>
  </si>
  <si>
    <t>GL0000698915</t>
  </si>
  <si>
    <t>GL0000698911</t>
  </si>
  <si>
    <t>GL0000739122</t>
  </si>
  <si>
    <t>GL0000698914</t>
  </si>
  <si>
    <t>GL0000698913</t>
  </si>
  <si>
    <t>GL0000661331</t>
  </si>
  <si>
    <t>GL0000661333</t>
  </si>
  <si>
    <t>GL0000661336</t>
  </si>
  <si>
    <t>GL0000661332</t>
  </si>
  <si>
    <t>GL0000661334</t>
  </si>
  <si>
    <t>GL0000661335</t>
  </si>
  <si>
    <t>GL0000613251</t>
  </si>
  <si>
    <t>GL0000613249</t>
  </si>
  <si>
    <t>GL0000613244</t>
  </si>
  <si>
    <t>GL0000613248</t>
  </si>
  <si>
    <t>GL0000613252</t>
  </si>
  <si>
    <t>GL0000613246</t>
  </si>
  <si>
    <t>GL0000579815</t>
  </si>
  <si>
    <t>GL0000579813</t>
  </si>
  <si>
    <t>GL0000579808</t>
  </si>
  <si>
    <t>GL0000579812</t>
  </si>
  <si>
    <t>GL0000579816</t>
  </si>
  <si>
    <t>GL0000579810</t>
  </si>
  <si>
    <t>aucun</t>
  </si>
  <si>
    <t>pour tablo croisé 12 mois</t>
  </si>
  <si>
    <t>NATL_BORDREGPT_18-0000000264</t>
  </si>
  <si>
    <t/>
  </si>
  <si>
    <t>N/A - N/A</t>
  </si>
  <si>
    <t>14861794442726</t>
  </si>
  <si>
    <t>NATLFAC18-00019143</t>
  </si>
  <si>
    <t>681</t>
  </si>
  <si>
    <t>Mécanique</t>
  </si>
  <si>
    <t>Ville de Lorient - C5 - BTINFCU SDT</t>
  </si>
  <si>
    <t>30</t>
  </si>
  <si>
    <t>Manuelle</t>
  </si>
  <si>
    <t>21/10/2017</t>
  </si>
  <si>
    <t>04/01/2018</t>
  </si>
  <si>
    <t>01/11/2017</t>
  </si>
  <si>
    <t>17/12/2017</t>
  </si>
  <si>
    <t>4618</t>
  </si>
  <si>
    <t>0</t>
  </si>
  <si>
    <t>4618  </t>
  </si>
  <si>
    <t>26,71  </t>
  </si>
  <si>
    <t>4618 </t>
  </si>
  <si>
    <t>133,78</t>
  </si>
  <si>
    <t>14829088219962</t>
  </si>
  <si>
    <t>NATLFAC18-00041059</t>
  </si>
  <si>
    <t>03156310414720</t>
  </si>
  <si>
    <t>AMM</t>
  </si>
  <si>
    <t>Ville de Lorient - C5 - BTINFMU DT</t>
  </si>
  <si>
    <t>18</t>
  </si>
  <si>
    <t>Communiquant</t>
  </si>
  <si>
    <t>19/12/2017</t>
  </si>
  <si>
    <t>18/02/2018</t>
  </si>
  <si>
    <t>01/01/2018</t>
  </si>
  <si>
    <t>16/02/2018</t>
  </si>
  <si>
    <t>213</t>
  </si>
  <si>
    <t>104</t>
  </si>
  <si>
    <t>317  </t>
  </si>
  <si>
    <t>25,67  </t>
  </si>
  <si>
    <t>317 </t>
  </si>
  <si>
    <t>10,09</t>
  </si>
  <si>
    <t>NATLFAC18-00041061</t>
  </si>
  <si>
    <t>05/01/2018</t>
  </si>
  <si>
    <t>19/02/2018</t>
  </si>
  <si>
    <t>18/12/2017</t>
  </si>
  <si>
    <t>17/02/2018</t>
  </si>
  <si>
    <t>3064</t>
  </si>
  <si>
    <t>3064  </t>
  </si>
  <si>
    <t>26,88  </t>
  </si>
  <si>
    <t>3064 </t>
  </si>
  <si>
    <t>85,56</t>
  </si>
  <si>
    <t>14833284986679</t>
  </si>
  <si>
    <t>NATLFAC18-00041062</t>
  </si>
  <si>
    <t>442</t>
  </si>
  <si>
    <t>Electronique</t>
  </si>
  <si>
    <t>36</t>
  </si>
  <si>
    <t>Téléreport</t>
  </si>
  <si>
    <t>27/12/2017</t>
  </si>
  <si>
    <t>4608</t>
  </si>
  <si>
    <t>1229</t>
  </si>
  <si>
    <t>5837  </t>
  </si>
  <si>
    <t>46,32  </t>
  </si>
  <si>
    <t>5837 </t>
  </si>
  <si>
    <t>161,72</t>
  </si>
  <si>
    <t>14847756816130</t>
  </si>
  <si>
    <t>NATLFAC18-00041060</t>
  </si>
  <si>
    <t>04177612183738</t>
  </si>
  <si>
    <t>15/02/2018</t>
  </si>
  <si>
    <t>4551</t>
  </si>
  <si>
    <t>409</t>
  </si>
  <si>
    <t>4960  </t>
  </si>
  <si>
    <t>25,66  </t>
  </si>
  <si>
    <t>4960 </t>
  </si>
  <si>
    <t>139,29</t>
  </si>
  <si>
    <t>14809551316980</t>
  </si>
  <si>
    <t>NATLFAC18-00041063</t>
  </si>
  <si>
    <t>575</t>
  </si>
  <si>
    <t>22/12/2017</t>
  </si>
  <si>
    <t>3893</t>
  </si>
  <si>
    <t>3893  </t>
  </si>
  <si>
    <t>18,24  </t>
  </si>
  <si>
    <t>3893 </t>
  </si>
  <si>
    <t>108,31</t>
  </si>
  <si>
    <t>NATL_BORDREGPT_18-0000000298</t>
  </si>
  <si>
    <t>56270</t>
  </si>
  <si>
    <t>- - -</t>
  </si>
  <si>
    <t>14868451447631</t>
  </si>
  <si>
    <t>NATLFAC18-00075999</t>
  </si>
  <si>
    <t>071</t>
  </si>
  <si>
    <t>PLOEMEUR</t>
  </si>
  <si>
    <t>08/12/2017</t>
  </si>
  <si>
    <t>21/02/2018</t>
  </si>
  <si>
    <t>05/04/2018</t>
  </si>
  <si>
    <t>3293</t>
  </si>
  <si>
    <t>1536</t>
  </si>
  <si>
    <t>4829  </t>
  </si>
  <si>
    <t>39,48  </t>
  </si>
  <si>
    <t>4829 </t>
  </si>
  <si>
    <t>135,56</t>
  </si>
  <si>
    <t>NATL_BORDREGPT_18-0000000445</t>
  </si>
  <si>
    <t>NATLFAC18-00130651</t>
  </si>
  <si>
    <t>17/04/2018</t>
  </si>
  <si>
    <t>15/04/2018</t>
  </si>
  <si>
    <t>4145</t>
  </si>
  <si>
    <t>426</t>
  </si>
  <si>
    <t>4571  </t>
  </si>
  <si>
    <t>25,88  </t>
  </si>
  <si>
    <t>4571 </t>
  </si>
  <si>
    <t>127,38</t>
  </si>
  <si>
    <t>NATLFAC18-00130655</t>
  </si>
  <si>
    <t>18/04/2018</t>
  </si>
  <si>
    <t>16/04/2018</t>
  </si>
  <si>
    <t>469</t>
  </si>
  <si>
    <t>225</t>
  </si>
  <si>
    <t>694  </t>
  </si>
  <si>
    <t>694 </t>
  </si>
  <si>
    <t>20,38</t>
  </si>
  <si>
    <t>NATLFAC18-00130654</t>
  </si>
  <si>
    <t>20/02/2018</t>
  </si>
  <si>
    <t>19/04/2018</t>
  </si>
  <si>
    <t>3692</t>
  </si>
  <si>
    <t>3692  </t>
  </si>
  <si>
    <t>3692 </t>
  </si>
  <si>
    <t>102,12</t>
  </si>
  <si>
    <t>NATLFAC18-00130653</t>
  </si>
  <si>
    <t>4844</t>
  </si>
  <si>
    <t>1292</t>
  </si>
  <si>
    <t>6136  </t>
  </si>
  <si>
    <t>6136 </t>
  </si>
  <si>
    <t>169,64</t>
  </si>
  <si>
    <t>NATLFAC18-00130652</t>
  </si>
  <si>
    <t>3744</t>
  </si>
  <si>
    <t>3744  </t>
  </si>
  <si>
    <t>3744 </t>
  </si>
  <si>
    <t>104,15</t>
  </si>
  <si>
    <t>NATL_BORDREGPT_18-0000000697</t>
  </si>
  <si>
    <t>NATLFAC18-00186386</t>
  </si>
  <si>
    <t>22/02/2018</t>
  </si>
  <si>
    <t>07/06/2018</t>
  </si>
  <si>
    <t>06/04/2018</t>
  </si>
  <si>
    <t>05/06/2018</t>
  </si>
  <si>
    <t>3724</t>
  </si>
  <si>
    <t>1737</t>
  </si>
  <si>
    <t>5461  </t>
  </si>
  <si>
    <t>78,96  </t>
  </si>
  <si>
    <t>5461 </t>
  </si>
  <si>
    <t>149,67</t>
  </si>
  <si>
    <t>NATLFAC18-00186384</t>
  </si>
  <si>
    <t>17/06/2018</t>
  </si>
  <si>
    <t>15/06/2018</t>
  </si>
  <si>
    <t>2796</t>
  </si>
  <si>
    <t>339</t>
  </si>
  <si>
    <t>3135  </t>
  </si>
  <si>
    <t>3135 </t>
  </si>
  <si>
    <t>87,79</t>
  </si>
  <si>
    <t>NATLFAC18-00186388</t>
  </si>
  <si>
    <t>18/06/2018</t>
  </si>
  <si>
    <t>16/06/2018</t>
  </si>
  <si>
    <t>744</t>
  </si>
  <si>
    <t>360</t>
  </si>
  <si>
    <t>1104  </t>
  </si>
  <si>
    <t>1104 </t>
  </si>
  <si>
    <t>31,35</t>
  </si>
  <si>
    <t>NATLFAC18-00186390</t>
  </si>
  <si>
    <t>20/04/2018</t>
  </si>
  <si>
    <t>20/06/2018</t>
  </si>
  <si>
    <t>3215</t>
  </si>
  <si>
    <t>3215  </t>
  </si>
  <si>
    <t>3215 </t>
  </si>
  <si>
    <t>89,09</t>
  </si>
  <si>
    <t>NATLFAC18-00186392</t>
  </si>
  <si>
    <t>21/06/2018</t>
  </si>
  <si>
    <t>1060</t>
  </si>
  <si>
    <t>248</t>
  </si>
  <si>
    <t>1308  </t>
  </si>
  <si>
    <t>1308 </t>
  </si>
  <si>
    <t>38,79</t>
  </si>
  <si>
    <t>NATLFAC18-00186382</t>
  </si>
  <si>
    <t>04/07/2018</t>
  </si>
  <si>
    <t>3830</t>
  </si>
  <si>
    <t>3830  </t>
  </si>
  <si>
    <t>3830 </t>
  </si>
  <si>
    <t>106,5</t>
  </si>
  <si>
    <t>NATL_BORDREGPT_18-0000000861</t>
  </si>
  <si>
    <t>NATLFAC18-00244663</t>
  </si>
  <si>
    <t>15/08/2018</t>
  </si>
  <si>
    <t>1946</t>
  </si>
  <si>
    <t>685</t>
  </si>
  <si>
    <t>2631  </t>
  </si>
  <si>
    <t>27,24  </t>
  </si>
  <si>
    <t>2631 </t>
  </si>
  <si>
    <t>72,78</t>
  </si>
  <si>
    <t>NATLFAC18-00244664</t>
  </si>
  <si>
    <t>16/08/2018</t>
  </si>
  <si>
    <t>358</t>
  </si>
  <si>
    <t>178</t>
  </si>
  <si>
    <t>536  </t>
  </si>
  <si>
    <t>27,26  </t>
  </si>
  <si>
    <t>536 </t>
  </si>
  <si>
    <t>16,18</t>
  </si>
  <si>
    <t>NATLFAC18-00244659</t>
  </si>
  <si>
    <t>17/08/2018</t>
  </si>
  <si>
    <t>2194</t>
  </si>
  <si>
    <t>544</t>
  </si>
  <si>
    <t>2738  </t>
  </si>
  <si>
    <t>48,48  </t>
  </si>
  <si>
    <t>2738 </t>
  </si>
  <si>
    <t>77,63</t>
  </si>
  <si>
    <t>NATLFAC18-00244660</t>
  </si>
  <si>
    <t>2179</t>
  </si>
  <si>
    <t>2179  </t>
  </si>
  <si>
    <t>29,27  </t>
  </si>
  <si>
    <t>2179 </t>
  </si>
  <si>
    <t>61,45</t>
  </si>
  <si>
    <t>NATLFAC18-00244661</t>
  </si>
  <si>
    <t>947</t>
  </si>
  <si>
    <t>2794</t>
  </si>
  <si>
    <t>2794  </t>
  </si>
  <si>
    <t>19,68  </t>
  </si>
  <si>
    <t>2794 </t>
  </si>
  <si>
    <t>77,62</t>
  </si>
  <si>
    <t>NATLFAC18-00244662</t>
  </si>
  <si>
    <t>06/06/2018</t>
  </si>
  <si>
    <t>05/08/2018</t>
  </si>
  <si>
    <t>1845</t>
  </si>
  <si>
    <t>861</t>
  </si>
  <si>
    <t>2706  </t>
  </si>
  <si>
    <t>41,28  </t>
  </si>
  <si>
    <t>2706 </t>
  </si>
  <si>
    <t>75,28</t>
  </si>
  <si>
    <t>NATLFAC18-00244665</t>
  </si>
  <si>
    <t>06/08/2018</t>
  </si>
  <si>
    <t>05/10/2018</t>
  </si>
  <si>
    <t>982</t>
  </si>
  <si>
    <t>458</t>
  </si>
  <si>
    <t>1440  </t>
  </si>
  <si>
    <t>1440 </t>
  </si>
  <si>
    <t>41,45</t>
  </si>
  <si>
    <t>NATL_BORDREGPT_18-0000001023</t>
  </si>
  <si>
    <t>NATLFAC18-00304083</t>
  </si>
  <si>
    <t>NATLFAC18-00304084</t>
  </si>
  <si>
    <t>NATLFAC18-00304082</t>
  </si>
  <si>
    <t>NATLFAC18-00304085</t>
  </si>
  <si>
    <t>NATLFAC18-00304086</t>
  </si>
  <si>
    <t>NATLFAC18-00304087</t>
  </si>
  <si>
    <t>NATL_BORDREGPT_19-0000001264</t>
  </si>
  <si>
    <t>NATLFAC19-00371211</t>
  </si>
  <si>
    <t>0.27</t>
  </si>
  <si>
    <t>0.022</t>
  </si>
  <si>
    <t>0.006</t>
  </si>
  <si>
    <t>0.003</t>
  </si>
  <si>
    <t>NATLFAC19-00371213</t>
  </si>
  <si>
    <t>0.013</t>
  </si>
  <si>
    <t>NATLFAC19-00371212</t>
  </si>
  <si>
    <t>NATLFAC19-00371209</t>
  </si>
  <si>
    <t>NATLFAC19-00371210</t>
  </si>
  <si>
    <t>NATL_BORDREGPT_19-0000001554</t>
  </si>
  <si>
    <t>NATLFAC19-00438779</t>
  </si>
  <si>
    <t>GYMNASE MARIE LEFRANC</t>
  </si>
  <si>
    <t>NATLFAC19-00438775</t>
  </si>
  <si>
    <t>SERRES</t>
  </si>
  <si>
    <t>NATLFAC19-00438776</t>
  </si>
  <si>
    <t>POLE ENFANCE ELSA TRIOLET</t>
  </si>
  <si>
    <t>NATLFAC19-00438777</t>
  </si>
  <si>
    <t>GYMNASE NOUVELLE VILLE</t>
  </si>
  <si>
    <t>NATLFAC19-00438778</t>
  </si>
  <si>
    <t>NATLFAC19-00438780</t>
  </si>
  <si>
    <t>NATLFAC19-00438781</t>
  </si>
  <si>
    <t>MATERNELLE KERENTRECH</t>
  </si>
  <si>
    <t>GROUPEMENT DE CDE LORIENT AGGLO</t>
  </si>
  <si>
    <t>LOT 3 ELECTRICITE C5</t>
  </si>
  <si>
    <t>FACTURE</t>
  </si>
  <si>
    <t>Maison de Quartier Kervénanec</t>
  </si>
  <si>
    <t>16B RUE JULES VALLES 56100 LORIENT 56100 LORIENT</t>
  </si>
  <si>
    <t>Evolué</t>
  </si>
  <si>
    <t>BT &lt; 36 kVA</t>
  </si>
  <si>
    <t>Base - CU</t>
  </si>
  <si>
    <t>Offre Pro - Directe</t>
  </si>
  <si>
    <t>Maison</t>
  </si>
  <si>
    <t>16 RUE JULES VALLES A COTE MAISON DE QUARTIER 56100 LORIENT 56100 LORIENT</t>
  </si>
  <si>
    <t>Sanisette Joffre</t>
  </si>
  <si>
    <t>BOULEVARD MARECHAL JOFFRE SANISETTE 56100 LORIENT 56100 LORIENT</t>
  </si>
  <si>
    <t>Relevé normal</t>
  </si>
  <si>
    <t>76 BD COSMAO DUMANOIR</t>
  </si>
  <si>
    <t>76 BOULEVARD COSMAO DUMANOIR GARDIEN DU CIMETIERE 56100 LORIENT 56100 LORIENT</t>
  </si>
  <si>
    <t>HP/HC - MD</t>
  </si>
  <si>
    <t>ABRI ANTI BOMBES LORRAINE</t>
  </si>
  <si>
    <t>PLACE ALSACE LORRAINE 56100 LORIENT 56100 LORIENT</t>
  </si>
  <si>
    <t>1 rue NICOLAS APPERT ** RDC 56100 LORIENT 56100 LORIENT</t>
  </si>
  <si>
    <t>HP/HC - MU</t>
  </si>
  <si>
    <t>ACCUEIL PERISCOLAIRE KEROMAN</t>
  </si>
  <si>
    <t>29 RUE DE KEROMAN ** 56100 LORIENT 56100 LORIENT</t>
  </si>
  <si>
    <t>Electromécanique</t>
  </si>
  <si>
    <t>AVOIR</t>
  </si>
  <si>
    <t>ARCHIVES MUNICIPALE CDT TESTE</t>
  </si>
  <si>
    <t>RUE COMMANDANT PAUL TESTE MAIRIE DE LORIENT** 56100 LORIENT 56100 LORIENT</t>
  </si>
  <si>
    <t>Changement de compteur simple hors fenêtre de facturation</t>
  </si>
  <si>
    <t>ARROSAGE STADEKERSABIEC</t>
  </si>
  <si>
    <t>1 RUE DES DEUX FRERES LE LAY ARROSAGE STADE 56100 LORIENT 56100 LORIENT</t>
  </si>
  <si>
    <t>45 bd EMILE GUILLEROT LE TER** 56100 LORIENT 56100 LORIENT</t>
  </si>
  <si>
    <t>BEG VOIRIE LORIENTIS DUMANOIR 1</t>
  </si>
  <si>
    <t>3 BOULEVARD COSMAO DUMANOIR LORIENTIS DUMANOIR 1 56100 LORIENT 56100 LORIENT</t>
  </si>
  <si>
    <t>Changement de compteur simple dans la fenêtre de facturation</t>
  </si>
  <si>
    <t>24 RUE DE KERSABIEC 56100 LORIENT 56100 LORIENT</t>
  </si>
  <si>
    <t>RUE AMIRAL FAVEREAU 56100 LORIENT 56100 LORIENT</t>
  </si>
  <si>
    <t>BLOC K3 DE KEROMAN</t>
  </si>
  <si>
    <t>BASE SOUS MARINE BLOC K3 DE KEROMAN 56100 LORIENT 56100 LORIENT</t>
  </si>
  <si>
    <t>BORNE DE MARCHE PL BRIAND</t>
  </si>
  <si>
    <t>PLACE ARISTIDE BRIAND BORNE DE MARCHE 56100 LORIENT 56100 LORIENT</t>
  </si>
  <si>
    <t>BORNE WIFI CIMETIERE CARNEL</t>
  </si>
  <si>
    <t>RUE DE CARNEL BORNE WIFI- CIMETIERE 56100 LORIENT 56100 LORIENT</t>
  </si>
  <si>
    <t>BOULODROME ORADOUR</t>
  </si>
  <si>
    <t>42 RUE LOUIS BRAILLE ** ** 56100 LORIENT 56100 LORIENT</t>
  </si>
  <si>
    <t>BUREAU FESTIVAL INTERCELTIQUE NAYEL</t>
  </si>
  <si>
    <t>QUAI DES INDES BAT NAYEL FIL PORTE A COL 7 56100 LORIENT 56100 LORIENT</t>
  </si>
  <si>
    <t>PLACE JULES FERRY ** ** 56100 LORIENT 56100 LORIENT</t>
  </si>
  <si>
    <t>79C BOULEVARD COSMAO DUMANOIR 56100 LORIENT 56100 LORIENT</t>
  </si>
  <si>
    <t>BUREAUX SYNDICATS DUMANOIR</t>
  </si>
  <si>
    <t>81 BOULEVARD COSMAO DUMANOIR BUREAUX SYNDICATS 56100 LORIENT 56100 LORIENT</t>
  </si>
  <si>
    <t>N1 rue VICTOR SCHOELCHER P622 AUBERGE DE JEUN 56100 LORIENT 56100 LORIENT</t>
  </si>
  <si>
    <t>CENTRE ARTISANAL COSMAO DUMANOIR</t>
  </si>
  <si>
    <t>81 BOULEVARD COSMAO DUMANOIR ** ** 56100 LORIENT 56100 LORIENT</t>
  </si>
  <si>
    <t>CENTRE CULTUREL SPORTIF KERYADO</t>
  </si>
  <si>
    <t>205 RUE DE BELGIQUE 56100 LORIENT 56100 LORIENT</t>
  </si>
  <si>
    <t>CENTRE MEDICO SCOLAIRE</t>
  </si>
  <si>
    <t>5 PLACE LOUIS BONNEAUD COLLEGE JEAN LE COUTALLER** 56100 LORIENT 56100 LORIENT</t>
  </si>
  <si>
    <t>2 rue MAURICE THOREZ 56100 LORIENT 56100 LORIENT</t>
  </si>
  <si>
    <t>RUE RODIN CIMETIERE DE KERENTRECH 56100 LORIENT 56100 LORIENT</t>
  </si>
  <si>
    <t>CITE ALLENDE BAT B</t>
  </si>
  <si>
    <t>12 RUE COLBERT CITE ALLENDE BAT B 56100 LORIENT 56100 LORIENT</t>
  </si>
  <si>
    <t>COMMERCE KERVEAN CS KERVENANEC</t>
  </si>
  <si>
    <t>RUE MAURICE THOREZ CTR COMMER KERVENAN 56100 LORIENT 56100 LORIENT</t>
  </si>
  <si>
    <t>DOJO KEROMAN</t>
  </si>
  <si>
    <t>28 RUE DE FINLANDE SALLE DE SPORT 56100 LORIENT 56100 LORIENT</t>
  </si>
  <si>
    <t>ECOLE DIWAN MANIO</t>
  </si>
  <si>
    <t>RUE FERDINAND BUISSON ** 56100 LORIENT 56100 LORIENT</t>
  </si>
  <si>
    <t>EX GYMN ASAL</t>
  </si>
  <si>
    <t>QUAI DU PERISTYLE 56100 LORIENT 56100 LORIENT</t>
  </si>
  <si>
    <t>EX LOGEMENT DE FONCTION KERENTRECH</t>
  </si>
  <si>
    <t>6 RUE DE L ECOLE ** ** 56100 LORIENT 56100 LORIENT</t>
  </si>
  <si>
    <t>33 RUE DU BOIS DU CHATEAU ** ** 56100 LORIENT 56100 LORIENT</t>
  </si>
  <si>
    <t>FESTIVAL INTERCELTIQUE MOUSTOIR</t>
  </si>
  <si>
    <t>RUE SARAH BERNHARDT STADE YVES ALLAINMAT 56100 LORIENT 56100 LORIENT</t>
  </si>
  <si>
    <t>FONATAINE SQUARE D RIO</t>
  </si>
  <si>
    <t>RUE DE PONT CARRE 56100 LORIENT 56100 LORIENT</t>
  </si>
  <si>
    <t>Relevé Spécial</t>
  </si>
  <si>
    <t>RUE ETIENNE PERAULT QUARTIER REPUBLIQUE 56100 LORIENT 56100 LORIENT</t>
  </si>
  <si>
    <t>GS KERENTRECH POULORIO</t>
  </si>
  <si>
    <t>GS KERENTRECH YSER</t>
  </si>
  <si>
    <t>11 PLACE DE L YSER ** ** 56100 LORIENT 56100 LORIENT</t>
  </si>
  <si>
    <t>GYMNASE DE KERENTRECH</t>
  </si>
  <si>
    <t>29 RUE JULES SIMON ** ** 56100 LORIENT 56100 LORIENT</t>
  </si>
  <si>
    <t>38 RUE MONISTROL ** ** 56100 LORIENT 56100 LORIENT</t>
  </si>
  <si>
    <t>HALLES CHANZY HALLE DE MERVILLE 56100 LORIENT 56100 LORIENT</t>
  </si>
  <si>
    <t>HALLES ST LOUIS</t>
  </si>
  <si>
    <t>PARVIS DE SAINT LOUIS 56100 LORIENT 56100 LORIENT</t>
  </si>
  <si>
    <t>79 BOULEVARD COSMAO DUMANOIR 56100 LORIENT 56100 LORIENT</t>
  </si>
  <si>
    <t>RUE RAMPE DE L AMIRAL IMMEUBLE DES IMPRIMEURS 56100 LORIENT 56100 LORIENT</t>
  </si>
  <si>
    <t>LE CITY KERYADO</t>
  </si>
  <si>
    <t>4 F RUE ROGER SALENGRO 56100 LORIENT 56100 LORIENT</t>
  </si>
  <si>
    <t>8 RUE DE L INDUSTRIE 56100 LORIENT 56100 LORIENT</t>
  </si>
  <si>
    <t>LOCAL CYBER CENTRE KERVENANEC</t>
  </si>
  <si>
    <t>N1 ccal KERVENANEC ** ** 56100 LORIENT 56100 LORIENT</t>
  </si>
  <si>
    <t>5 AVENUE DE KERGROISE ** ** 56100 LORIENT 56100 LORIENT</t>
  </si>
  <si>
    <t>Changement de puissance hors fenêtre de facturation</t>
  </si>
  <si>
    <t>LOCAL VESTIAIRES ESP VERTS</t>
  </si>
  <si>
    <t>3 RUE D ANNABA ** ** 56100 LORIENT 56100 LORIENT</t>
  </si>
  <si>
    <t>LOCAUX 83 BD DUMANOIR</t>
  </si>
  <si>
    <t>83 BOULEVARD COSMAO DUMANOIR 56100 LORIENT 56100 LORIENT</t>
  </si>
  <si>
    <t>LOCAUX CENTRE AERE PLL SOYE</t>
  </si>
  <si>
    <t>SOYE ** ** 56270 PLOEMEUR 56270 PLOEMEUR</t>
  </si>
  <si>
    <t>RESIDENCE L ORIENTIS ** ** 56100 LORIENT 56100 LORIENT</t>
  </si>
  <si>
    <t>LOCAUX SERVICES TECHNIQUES LE LEVE</t>
  </si>
  <si>
    <t>39 RUE FRANCOIS LE LEVE ** 56100 LORIENT 56100 LORIENT</t>
  </si>
  <si>
    <t>LOGEMENT 1 AV DE LA MARNE</t>
  </si>
  <si>
    <t>1 AVENUE DE LA MARNE ECOLE FILLES 56100 LORIENT 56100 LORIENT</t>
  </si>
  <si>
    <t>LOGEMENT 1 RUE LESAGE</t>
  </si>
  <si>
    <t>1 RUE LESAGE ECOLE DE LA NOUVELLE VILLE 56100 LORIENT 56100 LORIENT</t>
  </si>
  <si>
    <t>LOGEMENT 10 RUE FRANCOIS RENAULT</t>
  </si>
  <si>
    <t>10 RUE FRANCOIS RENAULT 56100 LORIENT 56100 LORIENT</t>
  </si>
  <si>
    <t>20 RUE JEAN MOULIN 1E 56100 LORIENT 56100 LORIENT</t>
  </si>
  <si>
    <t>LOGEMENT 18 RUE DU POULORIO</t>
  </si>
  <si>
    <t>18 RUE DU POULORIO RDC 56100 LORIENT 56100 LORIENT</t>
  </si>
  <si>
    <t>LOGEMENT 2 RUE DE BELGIQUE</t>
  </si>
  <si>
    <t>2 RUE DE KERULVE LOGT DE FONCTION 2 56100 LORIENT 56100 LORIENT</t>
  </si>
  <si>
    <t>LOGEMENT 2 RUE FRANCOIS RENAULT</t>
  </si>
  <si>
    <t>2 RUE FRANCOIS RENAULT ECOLE MATERNELLE 56100 LORIENT 56100 LORIENT</t>
  </si>
  <si>
    <t>LOGEMENT 2 RUE MOZART</t>
  </si>
  <si>
    <t>2 RUE MOZART GROUPE SCOLAIRE 56100 LORIENT 56100 LORIENT</t>
  </si>
  <si>
    <t>LOGEMENT 20 RUE JEAN MOULIN</t>
  </si>
  <si>
    <t>20 RUE JEAN MOULIN RDC 56100 LORIENT 56100 LORIENT</t>
  </si>
  <si>
    <t>LOGEMENT 205 RUE DE BELGIQUE</t>
  </si>
  <si>
    <t>2 RUE DE KERULVE LOGT DE FONCTION 1 56100 LORIENT 56100 LORIENT</t>
  </si>
  <si>
    <t>LOGEMENT 29B RUE DE KEROMAN</t>
  </si>
  <si>
    <t>29B RUE DE KEROMAN ECOLE MATERNELLE DE KEROMAN 56100 LORIENT 56100 LORIENT</t>
  </si>
  <si>
    <t>LOGEMENT 4 AVE JEAN JAURES</t>
  </si>
  <si>
    <t>4 AVENUE JEAN JAURES ECOLE MATERNELLE DE MERVILLE 56100 LORIENT 56100 LORIENT</t>
  </si>
  <si>
    <t>LOGEMENT 4 RUE PROFESSEUR MAZE</t>
  </si>
  <si>
    <t>4 RUE PROFESSEUR MAZE 56100 LORIENT 56100 LORIENT</t>
  </si>
  <si>
    <t>LOGEMENT 42 RUE DE KERSABIEC</t>
  </si>
  <si>
    <t>42 RUE DE KERSABIEC RDC 56100 LORIENT 56100 LORIENT</t>
  </si>
  <si>
    <t>LOGEMENT 6 RUE MAZE</t>
  </si>
  <si>
    <t>6 RUE PROFESSEUR MAZE 56100 LORIENT 56100 LORIENT</t>
  </si>
  <si>
    <t>LOGEMENT 60 RUE DE CARNEL</t>
  </si>
  <si>
    <t>60 RUE DE CARNEL GARDIEN 56100 LORIENT 56100 LORIENT</t>
  </si>
  <si>
    <t>LOGEMENT ADSEA LA PUCE</t>
  </si>
  <si>
    <t>2A RUE COMMANDANT MARCHAND APPT 37 BIS APPT 37 BIS 56100 LORIENT 56100 LORIENT</t>
  </si>
  <si>
    <t>LOGEMENT ARTISTE ESA KERENTRECH</t>
  </si>
  <si>
    <t>32 RUE EDGAR QUINET LGT ARTISTE ESA KERENTRECH 56100 LORIENT 56100 LORIENT</t>
  </si>
  <si>
    <t>LOGEMENT ECOLE DU MANIO</t>
  </si>
  <si>
    <t>RUE FERDINAND BUISSON ECOLE DU MANIO 56100 LORIENT 56100 LORIENT</t>
  </si>
  <si>
    <t>LOGEMENT KERVENANEC OLOT9</t>
  </si>
  <si>
    <t>8 RUE DE KERLERO KERVENANEC ILOT9 - 1ET D21 56100 LORIENT 56100 LORIENT</t>
  </si>
  <si>
    <t>LOGEMENT RUE RENE LOTTE</t>
  </si>
  <si>
    <t>RUE RENE LOTE LOGEMENT FONCTION CONCIERGE 56100 LORIENT 56100 LORIENT</t>
  </si>
  <si>
    <t>MAISON DU VELO RESIDENCE DUMANOIR</t>
  </si>
  <si>
    <t>2C BD FRANCHET D ESPEREY RESIDENCE DUMANOIR 56100 LORIENT 56100 LORIENT</t>
  </si>
  <si>
    <t>MARCHE EXTERIEUR CHAZELLES</t>
  </si>
  <si>
    <t>6X COURS DE CHAZELLES ** ** 56100 LORIENT 56100 LORIENT</t>
  </si>
  <si>
    <t>MARCHE EXTERIEUR LIBERTE</t>
  </si>
  <si>
    <t>PLACE DE LA LIBERTE ** 56100 LORIENT 56100 LORIENT</t>
  </si>
  <si>
    <t>MARCHE EXTERIEUR MERVILLE</t>
  </si>
  <si>
    <t>RUE JEAN DE MERVILLE HALLES DE MERVILLE 56100 LORIENT 56100 LORIENT</t>
  </si>
  <si>
    <t>11B RUE RAYMOND QUERO ** ** 56100 LORIENT 56100 LORIENT</t>
  </si>
  <si>
    <t>2 rue FRANCOIS RENAULT 56100 LORIENT 56100 LORIENT</t>
  </si>
  <si>
    <t>MULTI ACCUEIL ANNE FRANCK</t>
  </si>
  <si>
    <t>82B AVENUE GENERAL DE GAULLE BAT ANNE FRANCK - RDC BAT A 56100 LORIENT 56100 LORIENT</t>
  </si>
  <si>
    <t>LA CITADELLE 56290 PORT LOUIS 56290 PORT LOUIS</t>
  </si>
  <si>
    <t>PORT LOUIS</t>
  </si>
  <si>
    <t>OFFICE DE TOURISME BSM</t>
  </si>
  <si>
    <t>BASE SOUS MARINE BLOC K3 CELLULE A 56100 LORIENT 56100 LORIENT</t>
  </si>
  <si>
    <t>PAVILLON BOUVET</t>
  </si>
  <si>
    <t>10 RUE AMIRAL BOUVET 56100 LORIENT 56100 LORIENT</t>
  </si>
  <si>
    <t>PERMANENCE CONTRAT EDUC TRIOLET</t>
  </si>
  <si>
    <t>7 RUE JULES MASSENET ECOLE ELSA TRIOLET** 56100 LORIENT 56100 LORIENT</t>
  </si>
  <si>
    <t>PERMANENCES DES ELUS</t>
  </si>
  <si>
    <t>25 RUE MARIE DORVAL ** ** 56100 LORIENT 56100 LORIENT</t>
  </si>
  <si>
    <t>24 RUE POISSONNIERE PIGNON GAUCHE 56100 LORIENT 56100 LORIENT</t>
  </si>
  <si>
    <t>2 RUE FRANCOIS LE BRISE 56100 LORIENT 56100 LORIENT</t>
  </si>
  <si>
    <t>1 PASSAGE DU BLAVET ** 56100 LORIENT 56100 LORIENT</t>
  </si>
  <si>
    <t>POSTE DE RELEVAGE PERISTYLE</t>
  </si>
  <si>
    <t>ASSAINISSEMENT PERISTYLE</t>
  </si>
  <si>
    <t>RUE RAMPE DE L AMIRAL POSTE DE RELEVAGE PROVISOIRE 56100 LORIENT 56100 LORIENT</t>
  </si>
  <si>
    <t>82 RUE DE KERVARIC ** 56100 LORIENT 56100 LORIENT</t>
  </si>
  <si>
    <t>PROPRIETE CHEVASSU VESTAIRES</t>
  </si>
  <si>
    <t>82 rue DE KERVARIC ** 56100 LORIENT 56100 LORIENT</t>
  </si>
  <si>
    <t>SAIP STE JEANNE D ARC</t>
  </si>
  <si>
    <t>RUE JEANNE D ARC EGLISE 56100 LORIENT 56100 LORIENT</t>
  </si>
  <si>
    <t>HP/HC - CU</t>
  </si>
  <si>
    <t>SAIP TOUR GUEMENE</t>
  </si>
  <si>
    <t>1 RUE DE GUEMENE SIRENE 56100 LORIENT 56100 LORIENT</t>
  </si>
  <si>
    <t>22A RUE DOCTEUR VILLERS ** 56100 LORIENT 56100 LORIENT</t>
  </si>
  <si>
    <t>SANISETTE PL LIBERTE</t>
  </si>
  <si>
    <t>PLACE DE LA LIBERTE SANISETTE 56100 LORIENT 56100 LORIENT</t>
  </si>
  <si>
    <t>SANISETTE BD EMILE GUILLEROT</t>
  </si>
  <si>
    <t>BOULEVARD EMILE GUILLEROT 56100 LORIENT 56100 LORIENT</t>
  </si>
  <si>
    <t>SANISETTE PL A LORRAINE</t>
  </si>
  <si>
    <t>SANISETTE PONT CARRE</t>
  </si>
  <si>
    <t>RUE DE PONT CARRE SANISETTE 56100 LORIENT 56100 LORIENT</t>
  </si>
  <si>
    <t>SANISETTE QUAI ROHAN</t>
  </si>
  <si>
    <t>QUAI DE ROHAN SANISETTE 56100 LORIENT 56100 LORIENT</t>
  </si>
  <si>
    <t>SANISETTE SQUARE ST ANNE D A</t>
  </si>
  <si>
    <t>81 RUE DE LA BELLE FONTAINE SANISETTE SQUARE ST ANNE D A 56100 LORIENT 56100 LORIENT</t>
  </si>
  <si>
    <t>SANISETTE YSER</t>
  </si>
  <si>
    <t>PLACE DE L YSER SANISETTES 56100 LORIENT 56100 LORIENT</t>
  </si>
  <si>
    <t>SAUVEGARDE 56 KERSABIEC</t>
  </si>
  <si>
    <t>40 RUE DE KERSABIEC RDC 56100 LORIENT 56100 LORIENT</t>
  </si>
  <si>
    <t>PLACE BATAILLE DE QUIBERON STADE DE KERFICHANT 56100 LORIENT 56100 LORIENT</t>
  </si>
  <si>
    <t>VESTIAIRE 82 RUE DE KERVARIC</t>
  </si>
  <si>
    <t>82 RUE DE KERVARIC MADAME FOUILLEN BRIGITTE 56100 LORIENT 56100 LORIENT</t>
  </si>
  <si>
    <t>5 RUE DE L INDUSTRIE 56100 LORIENT 56100 LORIENT</t>
  </si>
  <si>
    <t>W C PUBLIC PONT CARRE</t>
  </si>
  <si>
    <t>16X RUE DE PONT CARRE ** ** 56100 LORIENT 56100 LORIENT</t>
  </si>
  <si>
    <t>16 RUE JULES VALLES A COTE MAISON DE QUARTIER</t>
  </si>
  <si>
    <t>BOULEVARD MARECHAL JOFFRE SANISETTE</t>
  </si>
  <si>
    <t>76 BOULEVARD COSMAO DUMANOIR GARDIEN DU CIMETIERE</t>
  </si>
  <si>
    <t>1 rue NICOLAS APPERT ** RDC</t>
  </si>
  <si>
    <t>29 RUE DE KEROMAN **</t>
  </si>
  <si>
    <t>RUE COMMANDANT PAUL TESTE MAIRIE DE LORIENT**</t>
  </si>
  <si>
    <t>1 RUE DES DEUX FRERES LE LAY ARROSAGE STADE</t>
  </si>
  <si>
    <t>45 bd EMILE GUILLEROT LE TER**</t>
  </si>
  <si>
    <t>3 BOULEVARD COSMAO DUMANOIR LORIENTIS DUMANOIR 1</t>
  </si>
  <si>
    <t>RUE AMIRAL FAVEREAU</t>
  </si>
  <si>
    <t>BASE SOUS MARINE BLOC K3 DE KEROMAN</t>
  </si>
  <si>
    <t>PLACE ARISTIDE BRIAND BORNE DE MARCHE</t>
  </si>
  <si>
    <t>RUE DE CARNEL BORNE WIFI- CIMETIERE</t>
  </si>
  <si>
    <t>42 RUE LOUIS BRAILLE ** **</t>
  </si>
  <si>
    <t>QUAI DES INDES BAT NAYEL FIL PORTE A COL 7</t>
  </si>
  <si>
    <t>PLACE JULES FERRY ** **</t>
  </si>
  <si>
    <t>81 BOULEVARD COSMAO DUMANOIR BUREAUX SYNDICATS</t>
  </si>
  <si>
    <t>N1 rue VICTOR SCHOELCHER P622 AUBERGE DE JEUN</t>
  </si>
  <si>
    <t>81 BOULEVARD COSMAO DUMANOIR ** **</t>
  </si>
  <si>
    <t>5 PLACE LOUIS BONNEAUD COLLEGE JEAN LE COUTALLER**</t>
  </si>
  <si>
    <t>2 rue MAURICE THOREZ</t>
  </si>
  <si>
    <t>RUE RODIN CIMETIERE DE KERENTRECH</t>
  </si>
  <si>
    <t>12 RUE COLBERT CITE ALLENDE BAT B</t>
  </si>
  <si>
    <t>RUE MAURICE THOREZ CTR COMMER KERVENAN</t>
  </si>
  <si>
    <t>28 RUE DE FINLANDE SALLE DE SPORT</t>
  </si>
  <si>
    <t>RUE FERDINAND BUISSON **</t>
  </si>
  <si>
    <t>QUAI DU PERISTYLE</t>
  </si>
  <si>
    <t>6 RUE DE L ECOLE ** **</t>
  </si>
  <si>
    <t>33 RUE DU BOIS DU CHATEAU ** **</t>
  </si>
  <si>
    <t>RUE SARAH BERNHARDT STADE YVES ALLAINMAT</t>
  </si>
  <si>
    <t>RUE ETIENNE PERAULT QUARTIER REPUBLIQUE</t>
  </si>
  <si>
    <t>11 PLACE DE L YSER ** **</t>
  </si>
  <si>
    <t>29 RUE JULES SIMON ** **</t>
  </si>
  <si>
    <t>38 RUE MONISTROL ** **</t>
  </si>
  <si>
    <t>HALLES CHANZY HALLE DE MERVILLE</t>
  </si>
  <si>
    <t>RUE RAMPE DE L AMIRAL IMMEUBLE DES IMPRIMEURS</t>
  </si>
  <si>
    <t>N1 ccal KERVENANEC ** **</t>
  </si>
  <si>
    <t>5 AVENUE DE KERGROISE ** **</t>
  </si>
  <si>
    <t>3 RUE D ANNABA ** **</t>
  </si>
  <si>
    <t>SOYE ** **</t>
  </si>
  <si>
    <t>RESIDENCE L ORIENTIS ** **</t>
  </si>
  <si>
    <t>39 RUE FRANCOIS LE LEVE **</t>
  </si>
  <si>
    <t>1 AVENUE DE LA MARNE ECOLE FILLES</t>
  </si>
  <si>
    <t>20 RUE JEAN MOULIN 1E</t>
  </si>
  <si>
    <t>18 RUE DU POULORIO RDC</t>
  </si>
  <si>
    <t>2 RUE DE KERULVE LOGT DE FONCTION 2</t>
  </si>
  <si>
    <t>2 RUE FRANCOIS RENAULT ECOLE MATERNELLE</t>
  </si>
  <si>
    <t>2 RUE MOZART GROUPE SCOLAIRE</t>
  </si>
  <si>
    <t>20 RUE JEAN MOULIN RDC</t>
  </si>
  <si>
    <t>2 RUE DE KERULVE LOGT DE FONCTION 1</t>
  </si>
  <si>
    <t>29B RUE DE KEROMAN ECOLE MATERNELLE DE KEROMAN</t>
  </si>
  <si>
    <t>4 AVENUE JEAN JAURES ECOLE MATERNELLE DE MERVILLE</t>
  </si>
  <si>
    <t>42 RUE DE KERSABIEC RDC</t>
  </si>
  <si>
    <t>60 RUE DE CARNEL GARDIEN</t>
  </si>
  <si>
    <t>2A RUE COMMANDANT MARCHAND APPT 37 BIS APPT 37 BIS</t>
  </si>
  <si>
    <t>32 RUE EDGAR QUINET LGT ARTISTE ESA KERENTRECH</t>
  </si>
  <si>
    <t>RUE FERDINAND BUISSON ECOLE DU MANIO</t>
  </si>
  <si>
    <t>8 RUE DE KERLERO KERVENANEC ILOT9 - 1ET D21</t>
  </si>
  <si>
    <t>RUE RENE LOTE LOGEMENT FONCTION CONCIERGE</t>
  </si>
  <si>
    <t>2C BD FRANCHET D ESPEREY RESIDENCE DUMANOIR</t>
  </si>
  <si>
    <t>6X COURS DE CHAZELLES ** **</t>
  </si>
  <si>
    <t>PLACE DE LA LIBERTE **</t>
  </si>
  <si>
    <t>RUE JEAN DE MERVILLE HALLES DE MERVILLE</t>
  </si>
  <si>
    <t>11B RUE RAYMOND QUERO ** **</t>
  </si>
  <si>
    <t>2 rue FRANCOIS RENAULT</t>
  </si>
  <si>
    <t>82B AVENUE GENERAL DE GAULLE BAT ANNE FRANCK - RDC BAT A</t>
  </si>
  <si>
    <t>BASE SOUS MARINE BLOC K3 CELLULE A</t>
  </si>
  <si>
    <t>7 RUE JULES MASSENET ECOLE ELSA TRIOLET**</t>
  </si>
  <si>
    <t>25 RUE MARIE DORVAL ** **</t>
  </si>
  <si>
    <t>24 RUE POISSONNIERE PIGNON GAUCHE</t>
  </si>
  <si>
    <t>1 PASSAGE DU BLAVET **</t>
  </si>
  <si>
    <t>RUE RAMPE DE L AMIRAL POSTE DE RELEVAGE PROVISOIRE</t>
  </si>
  <si>
    <t>82 RUE DE KERVARIC **</t>
  </si>
  <si>
    <t>82 rue DE KERVARIC **</t>
  </si>
  <si>
    <t>RUE JEANNE D ARC EGLISE</t>
  </si>
  <si>
    <t>1 RUE DE GUEMENE SIRENE</t>
  </si>
  <si>
    <t>22A RUE DOCTEUR VILLERS **</t>
  </si>
  <si>
    <t>PLACE DE LA LIBERTE SANISETTE</t>
  </si>
  <si>
    <t>RUE DE PONT CARRE SANISETTE</t>
  </si>
  <si>
    <t>QUAI DE ROHAN SANISETTE</t>
  </si>
  <si>
    <t>81 RUE DE LA BELLE FONTAINE SANISETTE SQUARE ST ANNE D A</t>
  </si>
  <si>
    <t>PLACE DE L YSER SANISETTES</t>
  </si>
  <si>
    <t>40 RUE DE KERSABIEC RDC</t>
  </si>
  <si>
    <t>PLACE BATAILLE DE QUIBERON STADE DE KERFICHANT</t>
  </si>
  <si>
    <t>82 RUE DE KERVARIC MADAME FOUILLEN BRIGITTE</t>
  </si>
  <si>
    <t>16X RUE DE PONT CARRE ** **</t>
  </si>
  <si>
    <t>PLACE FRANCOIS MITTERRAND</t>
  </si>
  <si>
    <t>BORNE FORAINE</t>
  </si>
  <si>
    <t>PARVIS GARE LORIENT</t>
  </si>
  <si>
    <t>PLACE FRANCOIS MITTERRAND BORNE MARCHE 2</t>
  </si>
  <si>
    <t>Départ, mise en service, souscription</t>
  </si>
  <si>
    <t>Sortie de périmètre</t>
  </si>
  <si>
    <t>Auto relevé dans la fenêtre de facturation</t>
  </si>
  <si>
    <t>ADJUS</t>
  </si>
  <si>
    <t>1 RUE LESAGE ECOLE DE LA NOUVELLE VILLE</t>
  </si>
  <si>
    <t>LOT 4 ELECTRICITE C5 18006</t>
  </si>
  <si>
    <t>LOGEMENT 3 GS BOIS DU CHATEAU</t>
  </si>
  <si>
    <t>LOGEMENTS</t>
  </si>
  <si>
    <t>SERVICE JEUNESSE</t>
  </si>
  <si>
    <t>2 RUE MOZART RDC</t>
  </si>
  <si>
    <t>Offre Pro</t>
  </si>
  <si>
    <t>6 RUE PROFESSEUR EMILE MAZE</t>
  </si>
  <si>
    <t>288119</t>
  </si>
  <si>
    <t>365</t>
  </si>
  <si>
    <t>908</t>
  </si>
  <si>
    <t>270</t>
  </si>
  <si>
    <t>224</t>
  </si>
  <si>
    <t>614</t>
  </si>
  <si>
    <t>907</t>
  </si>
  <si>
    <t>793</t>
  </si>
  <si>
    <t>4156200124800</t>
  </si>
  <si>
    <t>597</t>
  </si>
  <si>
    <t>915</t>
  </si>
  <si>
    <t>308</t>
  </si>
  <si>
    <t>446</t>
  </si>
  <si>
    <t>3156310411693</t>
  </si>
  <si>
    <t>150</t>
  </si>
  <si>
    <t>379</t>
  </si>
  <si>
    <t>964</t>
  </si>
  <si>
    <t>111</t>
  </si>
  <si>
    <t>693</t>
  </si>
  <si>
    <t>142</t>
  </si>
  <si>
    <t>6176407610385</t>
  </si>
  <si>
    <t>916</t>
  </si>
  <si>
    <t>497</t>
  </si>
  <si>
    <t>70</t>
  </si>
  <si>
    <t>975</t>
  </si>
  <si>
    <t>740</t>
  </si>
  <si>
    <t>856</t>
  </si>
  <si>
    <t>3156310486601</t>
  </si>
  <si>
    <t>810</t>
  </si>
  <si>
    <t>705</t>
  </si>
  <si>
    <t>481</t>
  </si>
  <si>
    <t>355</t>
  </si>
  <si>
    <t>3156310237097</t>
  </si>
  <si>
    <t>999</t>
  </si>
  <si>
    <t>407</t>
  </si>
  <si>
    <t>3156214507122</t>
  </si>
  <si>
    <t>641</t>
  </si>
  <si>
    <t>465</t>
  </si>
  <si>
    <t>242</t>
  </si>
  <si>
    <t>564</t>
  </si>
  <si>
    <t>460</t>
  </si>
  <si>
    <t>605</t>
  </si>
  <si>
    <t>923</t>
  </si>
  <si>
    <t>401</t>
  </si>
  <si>
    <t>9</t>
  </si>
  <si>
    <t>839</t>
  </si>
  <si>
    <t>296</t>
  </si>
  <si>
    <t>757</t>
  </si>
  <si>
    <t>739</t>
  </si>
  <si>
    <t>349</t>
  </si>
  <si>
    <t>952</t>
  </si>
  <si>
    <t>686</t>
  </si>
  <si>
    <t>260</t>
  </si>
  <si>
    <t>516</t>
  </si>
  <si>
    <t>326</t>
  </si>
  <si>
    <t>789</t>
  </si>
  <si>
    <t>573</t>
  </si>
  <si>
    <t>985</t>
  </si>
  <si>
    <t>753</t>
  </si>
  <si>
    <t>4176451321671</t>
  </si>
  <si>
    <t>3156310232815</t>
  </si>
  <si>
    <t>101</t>
  </si>
  <si>
    <t>751</t>
  </si>
  <si>
    <t>557</t>
  </si>
  <si>
    <t>977</t>
  </si>
  <si>
    <t>01/09/2018</t>
  </si>
  <si>
    <t>31/10/2018</t>
  </si>
  <si>
    <t>584</t>
  </si>
  <si>
    <t>974</t>
  </si>
  <si>
    <t>642</t>
  </si>
  <si>
    <t>659</t>
  </si>
  <si>
    <t>572</t>
  </si>
  <si>
    <t>519</t>
  </si>
  <si>
    <t>457</t>
  </si>
  <si>
    <t>166</t>
  </si>
  <si>
    <t>231</t>
  </si>
  <si>
    <t>271</t>
  </si>
  <si>
    <t>514</t>
  </si>
  <si>
    <t>416</t>
  </si>
  <si>
    <t>293</t>
  </si>
  <si>
    <t>436</t>
  </si>
  <si>
    <t>772</t>
  </si>
  <si>
    <t>707</t>
  </si>
  <si>
    <t>374</t>
  </si>
  <si>
    <t>4176451260697</t>
  </si>
  <si>
    <t>683</t>
  </si>
  <si>
    <t>779</t>
  </si>
  <si>
    <t>186</t>
  </si>
  <si>
    <t>608</t>
  </si>
  <si>
    <t>626</t>
  </si>
  <si>
    <t>532</t>
  </si>
  <si>
    <t>737</t>
  </si>
  <si>
    <t>690</t>
  </si>
  <si>
    <t>719</t>
  </si>
  <si>
    <t>373</t>
  </si>
  <si>
    <t>3156310409988</t>
  </si>
  <si>
    <t>592</t>
  </si>
  <si>
    <t>78</t>
  </si>
  <si>
    <t>4176449643814</t>
  </si>
  <si>
    <t>466</t>
  </si>
  <si>
    <t>96</t>
  </si>
  <si>
    <t>798</t>
  </si>
  <si>
    <t>354</t>
  </si>
  <si>
    <t>19</t>
  </si>
  <si>
    <t>3156310410460</t>
  </si>
  <si>
    <t>2177611358520</t>
  </si>
  <si>
    <t>671</t>
  </si>
  <si>
    <t>2177611964557</t>
  </si>
  <si>
    <t>244</t>
  </si>
  <si>
    <t>234</t>
  </si>
  <si>
    <t>942</t>
  </si>
  <si>
    <t>698</t>
  </si>
  <si>
    <t>6176428271990</t>
  </si>
  <si>
    <t>445</t>
  </si>
  <si>
    <t>717</t>
  </si>
  <si>
    <t>115</t>
  </si>
  <si>
    <t>123</t>
  </si>
  <si>
    <t>287</t>
  </si>
  <si>
    <t>2177656566298</t>
  </si>
  <si>
    <t>283</t>
  </si>
  <si>
    <t>2018</t>
  </si>
  <si>
    <t>2019</t>
  </si>
  <si>
    <t>ToTal kWh réels</t>
  </si>
  <si>
    <t>Somme de TTC</t>
  </si>
  <si>
    <t>Puis.Souscrite</t>
  </si>
  <si>
    <t>Total €</t>
  </si>
  <si>
    <t>FONTAINE SQUARE D RIO</t>
  </si>
  <si>
    <t>PU MWh suivant sélection</t>
  </si>
  <si>
    <t>Valeurs</t>
  </si>
  <si>
    <t>Somme de kWh réels</t>
  </si>
  <si>
    <t>Années2</t>
  </si>
  <si>
    <t>Base Sous Marine Keroman</t>
  </si>
  <si>
    <t>12 RUE COLBERT</t>
  </si>
  <si>
    <t>28 RUE DE FINLANDE</t>
  </si>
  <si>
    <t>82B AVENUE GENERAL DE GAULLE - RDC BAT A</t>
  </si>
  <si>
    <t>BORNE MARCHE 2 PLACE FRANCOIS MITTERRAND</t>
  </si>
  <si>
    <t>Vestiaire Espaces Verts</t>
  </si>
  <si>
    <t>Stade Kesabiec Forage</t>
  </si>
  <si>
    <t>Total 2018</t>
  </si>
  <si>
    <t>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</si>
</sst>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_ ;[Red]\-#,##0\ "/>
    <numFmt numFmtId="167" formatCode="[$-1010409]mmmm"/>
    <numFmt numFmtId="168" formatCode="mmmm"/>
    <numFmt numFmtId="169" formatCode="&quot;&quot;###,##0.00"/>
    <numFmt numFmtId="170" formatCode="&quot;&quot;###,##0"/>
    <numFmt numFmtId="171" formatCode="&quot;&quot;###,##0.0000"/>
    <numFmt numFmtId="172" formatCode="_-* #,##0.000\ &quot;€&quot;_-;\-* #,##0.000\ &quot;€&quot;_-;_-* &quot;-&quot;??\ &quot;€&quot;_-;_-@_-"/>
    <numFmt numFmtId="173" formatCode="0__%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8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8"/>
      <color rgb="FF000000"/>
      <name val="Times New Roman"/>
      <family val="1"/>
      <charset val="1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4506668294322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</cellStyleXfs>
  <cellXfs count="217">
    <xf numFmtId="0" fontId="0" fillId="0" borderId="0" xfId="0"/>
    <xf numFmtId="14" fontId="0" fillId="0" borderId="0" xfId="0" applyNumberFormat="1"/>
    <xf numFmtId="0" fontId="1" fillId="0" borderId="0" xfId="0" applyFont="1"/>
    <xf numFmtId="0" fontId="4" fillId="0" borderId="0" xfId="0" applyFont="1"/>
    <xf numFmtId="165" fontId="4" fillId="0" borderId="0" xfId="2" applyNumberFormat="1" applyFont="1"/>
    <xf numFmtId="44" fontId="0" fillId="0" borderId="0" xfId="3" applyFon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Fill="1" applyBorder="1"/>
    <xf numFmtId="44" fontId="4" fillId="0" borderId="0" xfId="3" applyFont="1"/>
    <xf numFmtId="44" fontId="0" fillId="0" borderId="0" xfId="3" applyFont="1" applyAlignment="1">
      <alignment vertical="center"/>
    </xf>
    <xf numFmtId="44" fontId="0" fillId="0" borderId="0" xfId="3" applyFont="1" applyBorder="1"/>
    <xf numFmtId="0" fontId="0" fillId="0" borderId="0" xfId="0" pivotButton="1"/>
    <xf numFmtId="1" fontId="0" fillId="0" borderId="0" xfId="2" applyNumberFormat="1" applyFont="1"/>
    <xf numFmtId="1" fontId="4" fillId="0" borderId="0" xfId="2" applyNumberFormat="1" applyFont="1"/>
    <xf numFmtId="1" fontId="0" fillId="0" borderId="0" xfId="2" applyNumberFormat="1" applyFont="1" applyAlignment="1">
      <alignment vertical="center"/>
    </xf>
    <xf numFmtId="166" fontId="0" fillId="0" borderId="0" xfId="0" applyNumberFormat="1"/>
    <xf numFmtId="8" fontId="0" fillId="0" borderId="0" xfId="0" applyNumberFormat="1"/>
    <xf numFmtId="0" fontId="0" fillId="2" borderId="0" xfId="0" applyFill="1"/>
    <xf numFmtId="0" fontId="0" fillId="2" borderId="0" xfId="0" applyFill="1" applyBorder="1"/>
    <xf numFmtId="14" fontId="0" fillId="2" borderId="0" xfId="0" applyNumberFormat="1" applyFill="1"/>
    <xf numFmtId="1" fontId="0" fillId="2" borderId="0" xfId="2" applyNumberFormat="1" applyFont="1" applyFill="1"/>
    <xf numFmtId="44" fontId="0" fillId="2" borderId="0" xfId="3" applyFont="1" applyFill="1" applyBorder="1"/>
    <xf numFmtId="14" fontId="0" fillId="2" borderId="0" xfId="0" applyNumberFormat="1" applyFill="1" applyAlignment="1">
      <alignment vertical="center"/>
    </xf>
    <xf numFmtId="14" fontId="0" fillId="3" borderId="0" xfId="0" applyNumberFormat="1" applyFill="1" applyAlignment="1">
      <alignment vertical="center"/>
    </xf>
    <xf numFmtId="0" fontId="0" fillId="3" borderId="0" xfId="0" applyFill="1"/>
    <xf numFmtId="0" fontId="0" fillId="3" borderId="0" xfId="0" applyFill="1" applyBorder="1"/>
    <xf numFmtId="1" fontId="0" fillId="3" borderId="0" xfId="2" applyNumberFormat="1" applyFont="1" applyFill="1"/>
    <xf numFmtId="14" fontId="0" fillId="3" borderId="0" xfId="0" applyNumberFormat="1" applyFill="1"/>
    <xf numFmtId="44" fontId="0" fillId="3" borderId="0" xfId="3" applyFont="1" applyFill="1" applyBorder="1"/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17" fontId="7" fillId="0" borderId="3" xfId="0" applyNumberFormat="1" applyFont="1" applyBorder="1" applyAlignment="1">
      <alignment horizontal="center" vertical="center"/>
    </xf>
    <xf numFmtId="17" fontId="7" fillId="0" borderId="6" xfId="0" applyNumberFormat="1" applyFont="1" applyBorder="1" applyAlignment="1">
      <alignment horizontal="center" vertical="center"/>
    </xf>
    <xf numFmtId="17" fontId="7" fillId="0" borderId="7" xfId="0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0" fillId="0" borderId="5" xfId="0" applyNumberFormat="1" applyBorder="1"/>
    <xf numFmtId="166" fontId="0" fillId="0" borderId="5" xfId="2" applyNumberFormat="1" applyFont="1" applyBorder="1"/>
    <xf numFmtId="166" fontId="0" fillId="0" borderId="0" xfId="2" applyNumberFormat="1" applyFont="1" applyBorder="1"/>
    <xf numFmtId="166" fontId="0" fillId="0" borderId="10" xfId="2" applyNumberFormat="1" applyFont="1" applyBorder="1"/>
    <xf numFmtId="165" fontId="8" fillId="0" borderId="4" xfId="2" applyNumberFormat="1" applyFont="1" applyBorder="1"/>
    <xf numFmtId="8" fontId="0" fillId="0" borderId="5" xfId="3" applyNumberFormat="1" applyFont="1" applyBorder="1"/>
    <xf numFmtId="8" fontId="0" fillId="0" borderId="0" xfId="3" applyNumberFormat="1" applyFont="1" applyBorder="1"/>
    <xf numFmtId="8" fontId="0" fillId="0" borderId="10" xfId="3" applyNumberFormat="1" applyFont="1" applyBorder="1"/>
    <xf numFmtId="44" fontId="9" fillId="0" borderId="4" xfId="3" applyFont="1" applyBorder="1"/>
    <xf numFmtId="165" fontId="2" fillId="0" borderId="3" xfId="2" applyNumberFormat="1" applyFont="1" applyBorder="1" applyAlignment="1">
      <alignment vertical="center"/>
    </xf>
    <xf numFmtId="165" fontId="2" fillId="0" borderId="6" xfId="2" applyNumberFormat="1" applyFont="1" applyBorder="1" applyAlignment="1">
      <alignment vertical="center"/>
    </xf>
    <xf numFmtId="165" fontId="2" fillId="0" borderId="7" xfId="2" applyNumberFormat="1" applyFont="1" applyBorder="1" applyAlignment="1">
      <alignment vertical="center"/>
    </xf>
    <xf numFmtId="165" fontId="8" fillId="0" borderId="1" xfId="2" applyNumberFormat="1" applyFont="1" applyBorder="1" applyAlignment="1">
      <alignment vertical="center"/>
    </xf>
    <xf numFmtId="8" fontId="0" fillId="0" borderId="3" xfId="0" applyNumberFormat="1" applyBorder="1" applyAlignment="1">
      <alignment vertical="center"/>
    </xf>
    <xf numFmtId="8" fontId="0" fillId="0" borderId="6" xfId="0" applyNumberFormat="1" applyBorder="1" applyAlignment="1">
      <alignment vertical="center"/>
    </xf>
    <xf numFmtId="8" fontId="0" fillId="0" borderId="7" xfId="0" applyNumberFormat="1" applyBorder="1" applyAlignment="1">
      <alignment vertical="center"/>
    </xf>
    <xf numFmtId="0" fontId="0" fillId="6" borderId="0" xfId="0" applyFill="1" applyBorder="1"/>
    <xf numFmtId="44" fontId="5" fillId="0" borderId="1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10" fillId="7" borderId="8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166" fontId="0" fillId="0" borderId="11" xfId="2" applyNumberFormat="1" applyFont="1" applyBorder="1"/>
    <xf numFmtId="0" fontId="11" fillId="0" borderId="12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165" fontId="11" fillId="0" borderId="0" xfId="2" applyNumberFormat="1" applyFont="1" applyBorder="1" applyAlignment="1" applyProtection="1">
      <alignment horizontal="center" vertical="center"/>
    </xf>
    <xf numFmtId="2" fontId="3" fillId="0" borderId="12" xfId="0" applyNumberFormat="1" applyFont="1" applyBorder="1" applyAlignment="1" applyProtection="1">
      <alignment horizontal="center" vertical="center"/>
    </xf>
    <xf numFmtId="1" fontId="12" fillId="8" borderId="14" xfId="0" applyNumberFormat="1" applyFont="1" applyFill="1" applyBorder="1" applyAlignment="1">
      <alignment horizontal="center"/>
    </xf>
    <xf numFmtId="167" fontId="12" fillId="8" borderId="14" xfId="0" applyNumberFormat="1" applyFont="1" applyFill="1" applyBorder="1" applyAlignment="1">
      <alignment horizontal="center"/>
    </xf>
    <xf numFmtId="168" fontId="12" fillId="8" borderId="1" xfId="0" applyNumberFormat="1" applyFont="1" applyFill="1" applyBorder="1" applyAlignment="1">
      <alignment horizontal="left"/>
    </xf>
    <xf numFmtId="1" fontId="12" fillId="8" borderId="14" xfId="5" applyNumberFormat="1" applyFont="1" applyFill="1" applyBorder="1" applyAlignment="1">
      <alignment horizontal="center"/>
    </xf>
    <xf numFmtId="167" fontId="12" fillId="8" borderId="14" xfId="5" applyNumberFormat="1" applyFont="1" applyFill="1" applyBorder="1" applyAlignment="1">
      <alignment horizontal="center"/>
    </xf>
    <xf numFmtId="14" fontId="0" fillId="8" borderId="0" xfId="0" applyNumberFormat="1" applyFill="1"/>
    <xf numFmtId="0" fontId="0" fillId="8" borderId="0" xfId="0" applyFill="1"/>
    <xf numFmtId="0" fontId="0" fillId="8" borderId="0" xfId="0" applyFill="1" applyBorder="1"/>
    <xf numFmtId="0" fontId="0" fillId="0" borderId="0" xfId="0" applyFill="1"/>
    <xf numFmtId="1" fontId="12" fillId="0" borderId="14" xfId="5" applyNumberFormat="1" applyFont="1" applyBorder="1" applyAlignment="1"/>
    <xf numFmtId="167" fontId="12" fillId="0" borderId="14" xfId="5" applyNumberFormat="1" applyFont="1" applyBorder="1" applyAlignment="1">
      <alignment horizontal="center"/>
    </xf>
    <xf numFmtId="168" fontId="12" fillId="0" borderId="1" xfId="0" applyNumberFormat="1" applyFont="1" applyBorder="1" applyAlignment="1">
      <alignment horizontal="left"/>
    </xf>
    <xf numFmtId="1" fontId="12" fillId="0" borderId="15" xfId="0" applyNumberFormat="1" applyFont="1" applyBorder="1" applyAlignment="1">
      <alignment horizontal="right" vertical="center"/>
    </xf>
    <xf numFmtId="1" fontId="12" fillId="0" borderId="16" xfId="0" applyNumberFormat="1" applyFont="1" applyBorder="1" applyAlignment="1">
      <alignment horizontal="right" vertical="center"/>
    </xf>
    <xf numFmtId="1" fontId="12" fillId="0" borderId="1" xfId="0" applyNumberFormat="1" applyFont="1" applyBorder="1" applyAlignment="1"/>
    <xf numFmtId="1" fontId="12" fillId="0" borderId="14" xfId="0" applyNumberFormat="1" applyFont="1" applyBorder="1" applyAlignment="1"/>
    <xf numFmtId="167" fontId="12" fillId="0" borderId="14" xfId="0" applyNumberFormat="1" applyFont="1" applyBorder="1" applyAlignment="1">
      <alignment horizontal="center"/>
    </xf>
    <xf numFmtId="168" fontId="14" fillId="0" borderId="1" xfId="0" applyNumberFormat="1" applyFont="1" applyBorder="1" applyAlignment="1">
      <alignment horizontal="center" wrapText="1"/>
    </xf>
    <xf numFmtId="1" fontId="14" fillId="0" borderId="1" xfId="0" applyNumberFormat="1" applyFont="1" applyBorder="1" applyAlignment="1">
      <alignment wrapText="1"/>
    </xf>
    <xf numFmtId="0" fontId="0" fillId="0" borderId="0" xfId="0" applyAlignment="1">
      <alignment horizontal="center" wrapText="1"/>
    </xf>
    <xf numFmtId="1" fontId="12" fillId="0" borderId="14" xfId="0" applyNumberFormat="1" applyFont="1" applyBorder="1" applyAlignment="1">
      <alignment horizontal="center"/>
    </xf>
    <xf numFmtId="1" fontId="12" fillId="0" borderId="14" xfId="0" applyNumberFormat="1" applyFont="1" applyFill="1" applyBorder="1" applyAlignment="1">
      <alignment horizontal="center"/>
    </xf>
    <xf numFmtId="167" fontId="12" fillId="0" borderId="14" xfId="0" applyNumberFormat="1" applyFont="1" applyFill="1" applyBorder="1" applyAlignment="1">
      <alignment horizontal="center"/>
    </xf>
    <xf numFmtId="14" fontId="0" fillId="0" borderId="0" xfId="0" applyNumberFormat="1" applyFill="1"/>
    <xf numFmtId="0" fontId="12" fillId="0" borderId="14" xfId="5" applyFont="1" applyBorder="1" applyAlignment="1"/>
    <xf numFmtId="0" fontId="12" fillId="0" borderId="1" xfId="0" applyFont="1" applyBorder="1" applyAlignment="1"/>
    <xf numFmtId="0" fontId="12" fillId="0" borderId="14" xfId="0" applyFont="1" applyBorder="1" applyAlignment="1"/>
    <xf numFmtId="0" fontId="14" fillId="0" borderId="1" xfId="0" applyFont="1" applyBorder="1" applyAlignment="1">
      <alignment wrapText="1"/>
    </xf>
    <xf numFmtId="0" fontId="12" fillId="0" borderId="14" xfId="5" applyFont="1" applyFill="1" applyBorder="1" applyAlignment="1"/>
    <xf numFmtId="0" fontId="12" fillId="0" borderId="14" xfId="0" applyFont="1" applyFill="1" applyBorder="1" applyAlignment="1"/>
    <xf numFmtId="0" fontId="0" fillId="0" borderId="0" xfId="0" applyFill="1" applyBorder="1" applyAlignment="1">
      <alignment horizontal="center"/>
    </xf>
    <xf numFmtId="1" fontId="0" fillId="0" borderId="0" xfId="0" applyNumberFormat="1"/>
    <xf numFmtId="1" fontId="12" fillId="0" borderId="16" xfId="0" applyNumberFormat="1" applyFont="1" applyBorder="1" applyAlignment="1">
      <alignment vertical="center"/>
    </xf>
    <xf numFmtId="1" fontId="12" fillId="8" borderId="14" xfId="0" applyNumberFormat="1" applyFont="1" applyFill="1" applyBorder="1" applyAlignment="1"/>
    <xf numFmtId="1" fontId="12" fillId="0" borderId="14" xfId="0" applyNumberFormat="1" applyFont="1" applyFill="1" applyBorder="1" applyAlignment="1"/>
    <xf numFmtId="165" fontId="0" fillId="3" borderId="0" xfId="2" applyNumberFormat="1" applyFont="1" applyFill="1"/>
    <xf numFmtId="165" fontId="0" fillId="2" borderId="0" xfId="2" applyNumberFormat="1" applyFont="1" applyFill="1"/>
    <xf numFmtId="165" fontId="0" fillId="0" borderId="0" xfId="2" applyNumberFormat="1" applyFont="1"/>
    <xf numFmtId="165" fontId="12" fillId="0" borderId="14" xfId="2" applyNumberFormat="1" applyFont="1" applyBorder="1" applyAlignment="1">
      <alignment horizontal="center"/>
    </xf>
    <xf numFmtId="165" fontId="12" fillId="0" borderId="1" xfId="2" applyNumberFormat="1" applyFont="1" applyBorder="1" applyAlignment="1"/>
    <xf numFmtId="165" fontId="12" fillId="0" borderId="1" xfId="2" applyNumberFormat="1" applyFont="1" applyBorder="1" applyAlignment="1">
      <alignment horizontal="left"/>
    </xf>
    <xf numFmtId="165" fontId="14" fillId="0" borderId="1" xfId="2" applyNumberFormat="1" applyFont="1" applyBorder="1" applyAlignment="1">
      <alignment horizontal="center" wrapText="1"/>
    </xf>
    <xf numFmtId="165" fontId="12" fillId="8" borderId="14" xfId="2" applyNumberFormat="1" applyFont="1" applyFill="1" applyBorder="1" applyAlignment="1">
      <alignment horizontal="center"/>
    </xf>
    <xf numFmtId="165" fontId="12" fillId="0" borderId="14" xfId="2" applyNumberFormat="1" applyFont="1" applyFill="1" applyBorder="1" applyAlignment="1">
      <alignment horizontal="center"/>
    </xf>
    <xf numFmtId="9" fontId="0" fillId="0" borderId="0" xfId="4" applyFont="1" applyBorder="1"/>
    <xf numFmtId="166" fontId="0" fillId="0" borderId="3" xfId="2" applyNumberFormat="1" applyFont="1" applyBorder="1" applyAlignment="1">
      <alignment vertical="center"/>
    </xf>
    <xf numFmtId="165" fontId="0" fillId="0" borderId="0" xfId="2" applyNumberFormat="1" applyFont="1" applyAlignment="1">
      <alignment vertical="center"/>
    </xf>
    <xf numFmtId="165" fontId="0" fillId="0" borderId="0" xfId="2" applyNumberFormat="1" applyFont="1" applyBorder="1"/>
    <xf numFmtId="165" fontId="0" fillId="2" borderId="0" xfId="2" applyNumberFormat="1" applyFont="1" applyFill="1" applyBorder="1"/>
    <xf numFmtId="165" fontId="0" fillId="3" borderId="0" xfId="2" applyNumberFormat="1" applyFont="1" applyFill="1" applyBorder="1"/>
    <xf numFmtId="44" fontId="12" fillId="0" borderId="14" xfId="3" applyFont="1" applyBorder="1" applyAlignment="1"/>
    <xf numFmtId="44" fontId="12" fillId="0" borderId="1" xfId="3" applyFont="1" applyBorder="1" applyAlignment="1"/>
    <xf numFmtId="44" fontId="14" fillId="0" borderId="1" xfId="3" applyFont="1" applyBorder="1" applyAlignment="1">
      <alignment wrapText="1"/>
    </xf>
    <xf numFmtId="44" fontId="12" fillId="8" borderId="14" xfId="3" applyFont="1" applyFill="1" applyBorder="1" applyAlignment="1"/>
    <xf numFmtId="44" fontId="12" fillId="0" borderId="14" xfId="3" applyFont="1" applyFill="1" applyBorder="1" applyAlignment="1"/>
    <xf numFmtId="165" fontId="12" fillId="0" borderId="14" xfId="2" applyNumberFormat="1" applyFont="1" applyBorder="1" applyAlignment="1"/>
    <xf numFmtId="165" fontId="14" fillId="0" borderId="1" xfId="2" applyNumberFormat="1" applyFont="1" applyBorder="1" applyAlignment="1">
      <alignment wrapText="1"/>
    </xf>
    <xf numFmtId="165" fontId="12" fillId="8" borderId="14" xfId="2" applyNumberFormat="1" applyFont="1" applyFill="1" applyBorder="1" applyAlignment="1"/>
    <xf numFmtId="165" fontId="12" fillId="0" borderId="14" xfId="2" applyNumberFormat="1" applyFont="1" applyFill="1" applyBorder="1" applyAlignment="1"/>
    <xf numFmtId="1" fontId="0" fillId="0" borderId="0" xfId="0" applyNumberFormat="1" applyBorder="1"/>
    <xf numFmtId="44" fontId="9" fillId="0" borderId="0" xfId="3" applyFont="1" applyBorder="1"/>
    <xf numFmtId="0" fontId="0" fillId="0" borderId="0" xfId="0" pivotButton="1" applyAlignment="1">
      <alignment horizontal="center"/>
    </xf>
    <xf numFmtId="14" fontId="15" fillId="6" borderId="17" xfId="0" applyNumberFormat="1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center" vertical="center"/>
    </xf>
    <xf numFmtId="14" fontId="18" fillId="9" borderId="6" xfId="0" applyNumberFormat="1" applyFont="1" applyFill="1" applyBorder="1" applyAlignment="1">
      <alignment horizontal="center" vertical="center"/>
    </xf>
    <xf numFmtId="0" fontId="18" fillId="10" borderId="6" xfId="0" applyFont="1" applyFill="1" applyBorder="1" applyAlignment="1">
      <alignment horizontal="center" vertical="center"/>
    </xf>
    <xf numFmtId="1" fontId="18" fillId="10" borderId="6" xfId="0" applyNumberFormat="1" applyFont="1" applyFill="1" applyBorder="1" applyAlignment="1">
      <alignment horizontal="center" vertical="center"/>
    </xf>
    <xf numFmtId="14" fontId="18" fillId="10" borderId="6" xfId="0" applyNumberFormat="1" applyFont="1" applyFill="1" applyBorder="1" applyAlignment="1">
      <alignment horizontal="center" vertical="center"/>
    </xf>
    <xf numFmtId="14" fontId="3" fillId="8" borderId="19" xfId="0" applyNumberFormat="1" applyFont="1" applyFill="1" applyBorder="1" applyAlignment="1" applyProtection="1">
      <alignment horizontal="center" vertical="center" wrapText="1"/>
    </xf>
    <xf numFmtId="0" fontId="3" fillId="8" borderId="19" xfId="0" applyFont="1" applyFill="1" applyBorder="1" applyAlignment="1" applyProtection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 wrapText="1"/>
    </xf>
    <xf numFmtId="1" fontId="3" fillId="8" borderId="19" xfId="0" applyNumberFormat="1" applyFont="1" applyFill="1" applyBorder="1" applyAlignment="1" applyProtection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18" fillId="8" borderId="19" xfId="0" applyFont="1" applyFill="1" applyBorder="1" applyAlignment="1">
      <alignment horizontal="center" vertical="center" wrapText="1"/>
    </xf>
    <xf numFmtId="167" fontId="0" fillId="0" borderId="0" xfId="0" applyNumberFormat="1"/>
    <xf numFmtId="165" fontId="0" fillId="0" borderId="0" xfId="0" applyNumberFormat="1"/>
    <xf numFmtId="44" fontId="0" fillId="0" borderId="0" xfId="0" applyNumberFormat="1"/>
    <xf numFmtId="0" fontId="1" fillId="0" borderId="0" xfId="0" applyFont="1" applyFill="1"/>
    <xf numFmtId="165" fontId="0" fillId="0" borderId="0" xfId="2" applyNumberFormat="1" applyFont="1" applyFill="1"/>
    <xf numFmtId="167" fontId="0" fillId="0" borderId="0" xfId="0" applyNumberFormat="1" applyFill="1"/>
    <xf numFmtId="1" fontId="0" fillId="0" borderId="0" xfId="0" applyNumberFormat="1" applyFill="1"/>
    <xf numFmtId="44" fontId="0" fillId="0" borderId="0" xfId="3" applyFont="1" applyFill="1"/>
    <xf numFmtId="167" fontId="12" fillId="0" borderId="14" xfId="5" applyNumberFormat="1" applyFont="1" applyBorder="1" applyAlignment="1">
      <alignment horizontal="left"/>
    </xf>
    <xf numFmtId="167" fontId="12" fillId="0" borderId="14" xfId="5" applyNumberFormat="1" applyFont="1" applyBorder="1" applyAlignment="1"/>
    <xf numFmtId="168" fontId="12" fillId="0" borderId="19" xfId="0" applyNumberFormat="1" applyFont="1" applyBorder="1" applyAlignment="1">
      <alignment horizontal="left"/>
    </xf>
    <xf numFmtId="167" fontId="12" fillId="0" borderId="14" xfId="5" applyNumberFormat="1" applyFont="1" applyBorder="1" applyAlignment="1">
      <alignment horizontal="right"/>
    </xf>
    <xf numFmtId="169" fontId="12" fillId="0" borderId="14" xfId="5" applyNumberFormat="1" applyFont="1" applyBorder="1" applyAlignment="1">
      <alignment horizontal="center"/>
    </xf>
    <xf numFmtId="169" fontId="12" fillId="0" borderId="14" xfId="5" applyNumberFormat="1" applyFont="1" applyBorder="1" applyAlignment="1">
      <alignment horizontal="right"/>
    </xf>
    <xf numFmtId="170" fontId="12" fillId="0" borderId="14" xfId="5" applyNumberFormat="1" applyFont="1" applyBorder="1" applyAlignment="1">
      <alignment horizontal="center"/>
    </xf>
    <xf numFmtId="171" fontId="12" fillId="0" borderId="14" xfId="5" applyNumberFormat="1" applyFont="1" applyBorder="1" applyAlignment="1">
      <alignment horizontal="center"/>
    </xf>
    <xf numFmtId="0" fontId="12" fillId="0" borderId="14" xfId="5" applyFont="1" applyBorder="1"/>
    <xf numFmtId="0" fontId="12" fillId="0" borderId="14" xfId="5" applyFont="1" applyBorder="1" applyAlignment="1">
      <alignment horizontal="center"/>
    </xf>
    <xf numFmtId="167" fontId="12" fillId="0" borderId="0" xfId="5" applyNumberFormat="1" applyFont="1" applyAlignment="1">
      <alignment horizontal="center"/>
    </xf>
    <xf numFmtId="168" fontId="12" fillId="0" borderId="19" xfId="0" applyNumberFormat="1" applyFont="1" applyBorder="1" applyAlignment="1"/>
    <xf numFmtId="169" fontId="12" fillId="0" borderId="19" xfId="0" applyNumberFormat="1" applyFont="1" applyBorder="1" applyAlignment="1">
      <alignment horizontal="center"/>
    </xf>
    <xf numFmtId="170" fontId="12" fillId="0" borderId="19" xfId="0" applyNumberFormat="1" applyFont="1" applyBorder="1" applyAlignment="1">
      <alignment horizontal="center"/>
    </xf>
    <xf numFmtId="171" fontId="12" fillId="0" borderId="19" xfId="0" applyNumberFormat="1" applyFont="1" applyBorder="1" applyAlignment="1">
      <alignment horizontal="center"/>
    </xf>
    <xf numFmtId="0" fontId="12" fillId="0" borderId="19" xfId="0" applyFont="1" applyBorder="1"/>
    <xf numFmtId="168" fontId="12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/>
    </xf>
    <xf numFmtId="1" fontId="12" fillId="0" borderId="19" xfId="0" applyNumberFormat="1" applyFont="1" applyBorder="1" applyAlignment="1"/>
    <xf numFmtId="0" fontId="12" fillId="0" borderId="19" xfId="0" applyFont="1" applyBorder="1" applyAlignment="1">
      <alignment horizontal="center"/>
    </xf>
    <xf numFmtId="167" fontId="12" fillId="0" borderId="14" xfId="0" applyNumberFormat="1" applyFont="1" applyBorder="1" applyAlignment="1">
      <alignment horizontal="left"/>
    </xf>
    <xf numFmtId="167" fontId="12" fillId="0" borderId="14" xfId="0" applyNumberFormat="1" applyFont="1" applyBorder="1" applyAlignment="1"/>
    <xf numFmtId="167" fontId="12" fillId="0" borderId="14" xfId="0" applyNumberFormat="1" applyFont="1" applyBorder="1" applyAlignment="1">
      <alignment horizontal="right"/>
    </xf>
    <xf numFmtId="169" fontId="12" fillId="0" borderId="14" xfId="0" applyNumberFormat="1" applyFont="1" applyBorder="1" applyAlignment="1">
      <alignment horizontal="center"/>
    </xf>
    <xf numFmtId="169" fontId="12" fillId="0" borderId="14" xfId="0" applyNumberFormat="1" applyFont="1" applyBorder="1" applyAlignment="1">
      <alignment horizontal="right"/>
    </xf>
    <xf numFmtId="0" fontId="12" fillId="0" borderId="14" xfId="0" applyFont="1" applyBorder="1" applyAlignment="1">
      <alignment horizontal="center"/>
    </xf>
    <xf numFmtId="170" fontId="12" fillId="0" borderId="14" xfId="0" applyNumberFormat="1" applyFont="1" applyBorder="1" applyAlignment="1">
      <alignment horizontal="center"/>
    </xf>
    <xf numFmtId="171" fontId="12" fillId="0" borderId="14" xfId="0" applyNumberFormat="1" applyFont="1" applyBorder="1" applyAlignment="1">
      <alignment horizontal="center"/>
    </xf>
    <xf numFmtId="0" fontId="12" fillId="0" borderId="14" xfId="0" applyFont="1" applyBorder="1"/>
    <xf numFmtId="167" fontId="12" fillId="0" borderId="0" xfId="0" applyNumberFormat="1" applyFont="1" applyAlignment="1">
      <alignment horizontal="center"/>
    </xf>
    <xf numFmtId="1" fontId="0" fillId="0" borderId="0" xfId="0" applyNumberFormat="1" applyFill="1" applyAlignment="1"/>
    <xf numFmtId="14" fontId="0" fillId="0" borderId="0" xfId="0" applyNumberFormat="1" applyFill="1" applyAlignment="1"/>
    <xf numFmtId="0" fontId="0" fillId="0" borderId="0" xfId="0" applyFill="1" applyAlignment="1"/>
    <xf numFmtId="165" fontId="0" fillId="0" borderId="0" xfId="0" applyNumberFormat="1" applyFill="1" applyAlignment="1"/>
    <xf numFmtId="165" fontId="0" fillId="0" borderId="0" xfId="2" applyNumberFormat="1" applyFont="1" applyFill="1" applyAlignment="1"/>
    <xf numFmtId="44" fontId="0" fillId="0" borderId="0" xfId="3" applyFont="1" applyFill="1" applyAlignment="1"/>
    <xf numFmtId="3" fontId="0" fillId="0" borderId="0" xfId="0" applyNumberFormat="1"/>
    <xf numFmtId="1" fontId="19" fillId="11" borderId="19" xfId="0" applyNumberFormat="1" applyFont="1" applyFill="1" applyBorder="1" applyAlignment="1" applyProtection="1">
      <alignment vertical="center"/>
    </xf>
    <xf numFmtId="0" fontId="20" fillId="11" borderId="19" xfId="0" applyNumberFormat="1" applyFont="1" applyFill="1" applyBorder="1" applyAlignment="1" applyProtection="1">
      <alignment vertical="center"/>
    </xf>
    <xf numFmtId="0" fontId="19" fillId="11" borderId="19" xfId="0" applyNumberFormat="1" applyFont="1" applyFill="1" applyBorder="1" applyAlignment="1" applyProtection="1">
      <alignment vertical="center"/>
    </xf>
    <xf numFmtId="14" fontId="19" fillId="11" borderId="19" xfId="0" applyNumberFormat="1" applyFont="1" applyFill="1" applyBorder="1" applyAlignment="1" applyProtection="1">
      <alignment vertical="center"/>
    </xf>
    <xf numFmtId="165" fontId="19" fillId="11" borderId="19" xfId="2" applyNumberFormat="1" applyFont="1" applyFill="1" applyBorder="1" applyAlignment="1" applyProtection="1">
      <alignment vertical="center"/>
    </xf>
    <xf numFmtId="2" fontId="19" fillId="11" borderId="19" xfId="0" applyNumberFormat="1" applyFont="1" applyFill="1" applyBorder="1" applyAlignment="1" applyProtection="1">
      <alignment vertical="center"/>
    </xf>
    <xf numFmtId="0" fontId="15" fillId="12" borderId="20" xfId="0" applyFont="1" applyFill="1" applyBorder="1" applyAlignment="1">
      <alignment horizontal="center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 vertical="center"/>
    </xf>
    <xf numFmtId="0" fontId="0" fillId="0" borderId="8" xfId="0" applyBorder="1"/>
    <xf numFmtId="0" fontId="15" fillId="0" borderId="21" xfId="0" applyFont="1" applyBorder="1" applyAlignment="1">
      <alignment horizontal="center"/>
    </xf>
    <xf numFmtId="14" fontId="15" fillId="0" borderId="22" xfId="0" applyNumberFormat="1" applyFont="1" applyBorder="1" applyAlignment="1">
      <alignment horizontal="center"/>
    </xf>
    <xf numFmtId="165" fontId="0" fillId="0" borderId="23" xfId="2" applyNumberFormat="1" applyFont="1" applyBorder="1"/>
    <xf numFmtId="165" fontId="0" fillId="0" borderId="24" xfId="2" applyNumberFormat="1" applyFont="1" applyBorder="1"/>
    <xf numFmtId="44" fontId="0" fillId="0" borderId="23" xfId="3" applyFont="1" applyBorder="1"/>
    <xf numFmtId="44" fontId="0" fillId="0" borderId="24" xfId="3" applyFont="1" applyBorder="1"/>
    <xf numFmtId="0" fontId="0" fillId="0" borderId="0" xfId="0" applyNumberFormat="1" applyFill="1" applyAlignment="1"/>
    <xf numFmtId="172" fontId="0" fillId="0" borderId="0" xfId="3" applyNumberFormat="1" applyFont="1"/>
    <xf numFmtId="8" fontId="9" fillId="0" borderId="4" xfId="3" applyNumberFormat="1" applyFont="1" applyBorder="1"/>
    <xf numFmtId="165" fontId="0" fillId="0" borderId="10" xfId="2" applyNumberFormat="1" applyFont="1" applyBorder="1" applyAlignment="1"/>
    <xf numFmtId="165" fontId="0" fillId="0" borderId="0" xfId="2" applyNumberFormat="1" applyFont="1" applyBorder="1" applyAlignment="1"/>
    <xf numFmtId="173" fontId="0" fillId="0" borderId="11" xfId="4" applyNumberFormat="1" applyFont="1" applyBorder="1"/>
    <xf numFmtId="173" fontId="0" fillId="0" borderId="7" xfId="4" applyNumberFormat="1" applyFon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8" borderId="18" xfId="0" applyFont="1" applyFill="1" applyBorder="1" applyAlignment="1">
      <alignment horizontal="center" vertical="center"/>
    </xf>
  </cellXfs>
  <cellStyles count="6">
    <cellStyle name="Milliers" xfId="2" builtinId="3"/>
    <cellStyle name="Monétaire" xfId="3" builtinId="4"/>
    <cellStyle name="Normal" xfId="0" builtinId="0"/>
    <cellStyle name="Normal 2" xfId="5" xr:uid="{00000000-0005-0000-0000-000003000000}"/>
    <cellStyle name="Normal 4" xfId="1" xr:uid="{00000000-0005-0000-0000-000004000000}"/>
    <cellStyle name="Pourcentage" xfId="4" builtinId="5"/>
  </cellStyles>
  <dxfs count="90"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alignment horizontal="center"/>
    </dxf>
    <dxf>
      <numFmt numFmtId="12" formatCode="#,##0.00\ &quot;€&quot;;[Red]\-#,##0.00\ &quot;€&quot;"/>
    </dxf>
    <dxf>
      <numFmt numFmtId="165" formatCode="_-* #,##0\ _€_-;\-* #,##0\ _€_-;_-* &quot;-&quot;??\ _€_-;_-@_-"/>
    </dxf>
    <dxf>
      <alignment vertical="center"/>
    </dxf>
    <dxf>
      <alignment horizontal="center"/>
    </dxf>
    <dxf>
      <alignment horizontal="left" indent="1"/>
    </dxf>
    <dxf>
      <alignment horizontal="center"/>
    </dxf>
    <dxf>
      <numFmt numFmtId="12" formatCode="#,##0.00\ &quot;€&quot;;[Red]\-#,##0.00\ &quot;€&quot;"/>
    </dxf>
    <dxf>
      <numFmt numFmtId="165" formatCode="_-* #,##0\ _€_-;\-* #,##0\ _€_-;_-* &quot;-&quot;??\ _€_-;_-@_-"/>
    </dxf>
    <dxf>
      <alignment indent="1"/>
    </dxf>
    <dxf>
      <alignment horizontal="center"/>
    </dxf>
    <dxf>
      <numFmt numFmtId="166" formatCode="#,##0_ ;[Red]\-#,##0\ "/>
    </dxf>
    <dxf>
      <alignment horizontal="center"/>
    </dxf>
    <dxf>
      <alignment vertical="center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[# Base Données C5 Batiments.xlsx]Crois 2 synthèse!Tableau croisé dynamique1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'Crois 2 synthèse'!$B$7:$B$8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'Crois 2 synthèse'!$A$9:$A$21</c:f>
              <c:strCache>
                <c:ptCount val="12"/>
                <c:pt idx="0">
                  <c:v>janv</c:v>
                </c:pt>
                <c:pt idx="1">
                  <c:v>févr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'Crois 2 synthèse'!$B$9:$B$21</c:f>
              <c:numCache>
                <c:formatCode>#\ ##0_ ;[Red]\-#\ ##0\ </c:formatCode>
                <c:ptCount val="12"/>
                <c:pt idx="0">
                  <c:v>0</c:v>
                </c:pt>
                <c:pt idx="1">
                  <c:v>48318</c:v>
                </c:pt>
                <c:pt idx="2">
                  <c:v>0</c:v>
                </c:pt>
                <c:pt idx="3">
                  <c:v>261076</c:v>
                </c:pt>
                <c:pt idx="4">
                  <c:v>9398</c:v>
                </c:pt>
                <c:pt idx="5">
                  <c:v>63307</c:v>
                </c:pt>
                <c:pt idx="6">
                  <c:v>34646</c:v>
                </c:pt>
                <c:pt idx="7">
                  <c:v>91283</c:v>
                </c:pt>
                <c:pt idx="8">
                  <c:v>100842</c:v>
                </c:pt>
                <c:pt idx="9">
                  <c:v>91435</c:v>
                </c:pt>
                <c:pt idx="10">
                  <c:v>27493</c:v>
                </c:pt>
                <c:pt idx="11">
                  <c:v>200479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4427-4016-BAF4-51E6131EC071}"/>
            </c:ext>
          </c:extLst>
        </c:ser>
        <c:ser>
          <c:idx val="1"/>
          <c:order val="1"/>
          <c:tx>
            <c:strRef>
              <c:f>'Crois 2 synthèse'!$C$7:$C$8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'Crois 2 synthèse'!$A$9:$A$21</c:f>
              <c:strCache>
                <c:ptCount val="12"/>
                <c:pt idx="0">
                  <c:v>janv</c:v>
                </c:pt>
                <c:pt idx="1">
                  <c:v>févr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'Crois 2 synthèse'!$C$9:$C$21</c:f>
              <c:numCache>
                <c:formatCode>#\ ##0_ ;[Red]\-#\ ##0\ </c:formatCode>
                <c:ptCount val="12"/>
                <c:pt idx="0">
                  <c:v>0</c:v>
                </c:pt>
                <c:pt idx="1">
                  <c:v>127955</c:v>
                </c:pt>
                <c:pt idx="2">
                  <c:v>48221</c:v>
                </c:pt>
                <c:pt idx="3">
                  <c:v>207222</c:v>
                </c:pt>
                <c:pt idx="4">
                  <c:v>48734</c:v>
                </c:pt>
                <c:pt idx="5">
                  <c:v>80421</c:v>
                </c:pt>
                <c:pt idx="6">
                  <c:v>70028</c:v>
                </c:pt>
                <c:pt idx="7">
                  <c:v>72795</c:v>
                </c:pt>
                <c:pt idx="8">
                  <c:v>92201</c:v>
                </c:pt>
                <c:pt idx="9">
                  <c:v>112449</c:v>
                </c:pt>
                <c:pt idx="10">
                  <c:v>28046</c:v>
                </c:pt>
                <c:pt idx="11">
                  <c:v>163325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4427-4016-BAF4-51E6131EC071}"/>
            </c:ext>
          </c:extLst>
        </c:ser>
        <c:ser>
          <c:idx val="2"/>
          <c:order val="2"/>
          <c:tx>
            <c:strRef>
              <c:f>'Crois 2 synthèse'!$D$7:$D$8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'Crois 2 synthèse'!$A$9:$A$21</c:f>
              <c:strCache>
                <c:ptCount val="12"/>
                <c:pt idx="0">
                  <c:v>janv</c:v>
                </c:pt>
                <c:pt idx="1">
                  <c:v>févr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'Crois 2 synthèse'!$D$9:$D$21</c:f>
              <c:numCache>
                <c:formatCode>#\ ##0_ ;[Red]\-#\ ##0\ </c:formatCode>
                <c:ptCount val="12"/>
                <c:pt idx="0">
                  <c:v>-65645</c:v>
                </c:pt>
                <c:pt idx="1">
                  <c:v>19293</c:v>
                </c:pt>
                <c:pt idx="2">
                  <c:v>88066</c:v>
                </c:pt>
                <c:pt idx="3">
                  <c:v>98392</c:v>
                </c:pt>
                <c:pt idx="4">
                  <c:v>73212</c:v>
                </c:pt>
                <c:pt idx="5">
                  <c:v>117022</c:v>
                </c:pt>
                <c:pt idx="6">
                  <c:v>5274</c:v>
                </c:pt>
                <c:pt idx="7">
                  <c:v>93840</c:v>
                </c:pt>
                <c:pt idx="8">
                  <c:v>1521</c:v>
                </c:pt>
                <c:pt idx="9">
                  <c:v>110504</c:v>
                </c:pt>
                <c:pt idx="10">
                  <c:v>25979</c:v>
                </c:pt>
                <c:pt idx="11">
                  <c:v>176068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AA-4E9C-89F7-6B72F954A1B2}"/>
            </c:ext>
          </c:extLst>
        </c:ser>
        <c:ser>
          <c:idx val="3"/>
          <c:order val="3"/>
          <c:tx>
            <c:strRef>
              <c:f>'Crois 2 synthèse'!$E$7:$E$8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'Crois 2 synthèse'!$A$9:$A$21</c:f>
              <c:strCache>
                <c:ptCount val="12"/>
                <c:pt idx="0">
                  <c:v>janv</c:v>
                </c:pt>
                <c:pt idx="1">
                  <c:v>févr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'Crois 2 synthèse'!$E$9:$E$21</c:f>
              <c:numCache>
                <c:formatCode>#\ ##0_ ;[Red]\-#\ ##0\ </c:formatCode>
                <c:ptCount val="12"/>
                <c:pt idx="0">
                  <c:v>11439</c:v>
                </c:pt>
                <c:pt idx="1">
                  <c:v>147224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AA-4E9C-89F7-6B72F954A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511407"/>
        <c:axId val="1998408031"/>
      </c:barChart>
      <c:catAx>
        <c:axId val="339511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98408031"/>
        <c:crosses val="autoZero"/>
        <c:auto val="1"/>
        <c:lblAlgn val="ctr"/>
        <c:lblOffset val="100"/>
        <c:noMultiLvlLbl val="0"/>
      </c:catAx>
      <c:valAx>
        <c:axId val="1998408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9511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[# Base Données C5 Batiments.xlsx]Crois 2 synthèse!Tableau croisé dynamique2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'Crois 2 synthèse'!$H$7:$H$8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'Crois 2 synthèse'!$G$9:$G$21</c:f>
              <c:strCache>
                <c:ptCount val="12"/>
                <c:pt idx="0">
                  <c:v>janv</c:v>
                </c:pt>
                <c:pt idx="1">
                  <c:v>févr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'Crois 2 synthèse'!$H$9:$H$21</c:f>
              <c:numCache>
                <c:formatCode>"€"#,##0.00_);[Red]\("€"#,##0.00\)</c:formatCode>
                <c:ptCount val="12"/>
                <c:pt idx="0">
                  <c:v>0</c:v>
                </c:pt>
                <c:pt idx="1">
                  <c:v>8485.32</c:v>
                </c:pt>
                <c:pt idx="2">
                  <c:v>0</c:v>
                </c:pt>
                <c:pt idx="3">
                  <c:v>40278.509999999973</c:v>
                </c:pt>
                <c:pt idx="4">
                  <c:v>1537.69</c:v>
                </c:pt>
                <c:pt idx="5">
                  <c:v>10944.85</c:v>
                </c:pt>
                <c:pt idx="6">
                  <c:v>5570.68</c:v>
                </c:pt>
                <c:pt idx="7">
                  <c:v>18554.289999999997</c:v>
                </c:pt>
                <c:pt idx="8">
                  <c:v>15423.109999999999</c:v>
                </c:pt>
                <c:pt idx="9">
                  <c:v>18056.280000000002</c:v>
                </c:pt>
                <c:pt idx="10">
                  <c:v>4183.9999999999991</c:v>
                </c:pt>
                <c:pt idx="11">
                  <c:v>27605.029999999995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D91-475D-BAD0-0B3F2C5725A2}"/>
            </c:ext>
          </c:extLst>
        </c:ser>
        <c:ser>
          <c:idx val="1"/>
          <c:order val="1"/>
          <c:tx>
            <c:strRef>
              <c:f>'Crois 2 synthèse'!$I$7:$I$8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'Crois 2 synthèse'!$G$9:$G$21</c:f>
              <c:strCache>
                <c:ptCount val="12"/>
                <c:pt idx="0">
                  <c:v>janv</c:v>
                </c:pt>
                <c:pt idx="1">
                  <c:v>févr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'Crois 2 synthèse'!$I$9:$I$21</c:f>
              <c:numCache>
                <c:formatCode>"€"#,##0.00_);[Red]\("€"#,##0.00\)</c:formatCode>
                <c:ptCount val="12"/>
                <c:pt idx="0">
                  <c:v>0</c:v>
                </c:pt>
                <c:pt idx="1">
                  <c:v>20864.320000000003</c:v>
                </c:pt>
                <c:pt idx="2">
                  <c:v>6976.05</c:v>
                </c:pt>
                <c:pt idx="3">
                  <c:v>32185.789999999997</c:v>
                </c:pt>
                <c:pt idx="4">
                  <c:v>7393.44</c:v>
                </c:pt>
                <c:pt idx="5">
                  <c:v>13962.939999999995</c:v>
                </c:pt>
                <c:pt idx="6">
                  <c:v>11797.18</c:v>
                </c:pt>
                <c:pt idx="7">
                  <c:v>14909.569999999998</c:v>
                </c:pt>
                <c:pt idx="8">
                  <c:v>13379.160000000002</c:v>
                </c:pt>
                <c:pt idx="9">
                  <c:v>17576.43</c:v>
                </c:pt>
                <c:pt idx="10">
                  <c:v>4456.0499999999993</c:v>
                </c:pt>
                <c:pt idx="11">
                  <c:v>30461.609999999997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D91-475D-BAD0-0B3F2C5725A2}"/>
            </c:ext>
          </c:extLst>
        </c:ser>
        <c:ser>
          <c:idx val="2"/>
          <c:order val="2"/>
          <c:tx>
            <c:strRef>
              <c:f>'Crois 2 synthèse'!$J$7:$J$8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'Crois 2 synthèse'!$G$9:$G$21</c:f>
              <c:strCache>
                <c:ptCount val="12"/>
                <c:pt idx="0">
                  <c:v>janv</c:v>
                </c:pt>
                <c:pt idx="1">
                  <c:v>févr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'Crois 2 synthèse'!$J$9:$J$21</c:f>
              <c:numCache>
                <c:formatCode>"€"#,##0.00_);[Red]\("€"#,##0.00\)</c:formatCode>
                <c:ptCount val="12"/>
                <c:pt idx="0">
                  <c:v>-9046.5500000000011</c:v>
                </c:pt>
                <c:pt idx="1">
                  <c:v>3493.9500000000007</c:v>
                </c:pt>
                <c:pt idx="2">
                  <c:v>13660.11</c:v>
                </c:pt>
                <c:pt idx="3">
                  <c:v>16881.180000000011</c:v>
                </c:pt>
                <c:pt idx="4">
                  <c:v>10518.300000000001</c:v>
                </c:pt>
                <c:pt idx="5">
                  <c:v>19519.649999999994</c:v>
                </c:pt>
                <c:pt idx="6">
                  <c:v>920.35</c:v>
                </c:pt>
                <c:pt idx="7">
                  <c:v>16324.560000000001</c:v>
                </c:pt>
                <c:pt idx="8">
                  <c:v>254.56</c:v>
                </c:pt>
                <c:pt idx="9">
                  <c:v>18829.060000000009</c:v>
                </c:pt>
                <c:pt idx="10">
                  <c:v>4455.4699999999984</c:v>
                </c:pt>
                <c:pt idx="11">
                  <c:v>28276.829999999994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41-4600-B6D4-9B7EFCF326C4}"/>
            </c:ext>
          </c:extLst>
        </c:ser>
        <c:ser>
          <c:idx val="3"/>
          <c:order val="3"/>
          <c:tx>
            <c:strRef>
              <c:f>'Crois 2 synthèse'!$K$7:$K$8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'Crois 2 synthèse'!$G$9:$G$21</c:f>
              <c:strCache>
                <c:ptCount val="12"/>
                <c:pt idx="0">
                  <c:v>janv</c:v>
                </c:pt>
                <c:pt idx="1">
                  <c:v>févr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'Crois 2 synthèse'!$K$9:$K$21</c:f>
              <c:numCache>
                <c:formatCode>"€"#,##0.00_);[Red]\("€"#,##0.00\)</c:formatCode>
                <c:ptCount val="12"/>
                <c:pt idx="0">
                  <c:v>1984.22</c:v>
                </c:pt>
                <c:pt idx="1">
                  <c:v>23831.949999999986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41-4600-B6D4-9B7EFCF32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075535"/>
        <c:axId val="306249007"/>
      </c:barChart>
      <c:catAx>
        <c:axId val="348075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6249007"/>
        <c:crosses val="autoZero"/>
        <c:auto val="1"/>
        <c:lblAlgn val="ctr"/>
        <c:lblOffset val="100"/>
        <c:noMultiLvlLbl val="0"/>
      </c:catAx>
      <c:valAx>
        <c:axId val="306249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8075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kWh suivant sélection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'Crois 2 synthèse'!$A$48</c:f>
              <c:strCache>
                <c:ptCount val="1"/>
                <c:pt idx="0">
                  <c:v>Total kWh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'Crois 2 synthèse'!$B$47:$E$47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'Crois 2 synthèse'!$B$48:$E$48</c:f>
              <c:numCache>
                <c:formatCode>_-* #\ ##0\ _€_-;\-* #\ ##0\ _€_-;_-* "-"??\ _€_-;_-@_-</c:formatCode>
                <c:ptCount val="4"/>
                <c:pt idx="0">
                  <c:v>928277</c:v>
                </c:pt>
                <c:pt idx="1">
                  <c:v>1051397</c:v>
                </c:pt>
                <c:pt idx="2">
                  <c:v>743526</c:v>
                </c:pt>
                <c:pt idx="3">
                  <c:v>158663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B1-4635-B329-142334C12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634496"/>
        <c:axId val="1719861552"/>
      </c:barChart>
      <c:catAx>
        <c:axId val="17063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861552"/>
        <c:crosses val="autoZero"/>
        <c:auto val="1"/>
        <c:lblAlgn val="ctr"/>
        <c:lblOffset val="100"/>
        <c:noMultiLvlLbl val="0"/>
      </c:catAx>
      <c:valAx>
        <c:axId val="171986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63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€ suivant sélection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'Crois 2 synthèse'!$G$48</c:f>
              <c:strCache>
                <c:ptCount val="1"/>
                <c:pt idx="0">
                  <c:v>Total €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'Crois 2 synthèse'!$H$47:$K$47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'Crois 2 synthèse'!$H$48:$K$48</c:f>
              <c:numCache>
                <c:formatCode>_("€"* #,##0.00_);_("€"* \(#,##0.00\);_("€"* "-"??_);_(@_)</c:formatCode>
                <c:ptCount val="4"/>
                <c:pt idx="0">
                  <c:v>150639.75999999995</c:v>
                </c:pt>
                <c:pt idx="1">
                  <c:v>173962.53999999998</c:v>
                </c:pt>
                <c:pt idx="2">
                  <c:v>124087.47</c:v>
                </c:pt>
                <c:pt idx="3">
                  <c:v>25816.169999999987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6-4479-B6F0-AE55E34B4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8646288"/>
        <c:axId val="1719848656"/>
      </c:barChart>
      <c:catAx>
        <c:axId val="184864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848656"/>
        <c:crosses val="autoZero"/>
        <c:auto val="1"/>
        <c:lblAlgn val="ctr"/>
        <c:lblOffset val="100"/>
        <c:noMultiLvlLbl val="0"/>
      </c:catAx>
      <c:valAx>
        <c:axId val="171984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864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25400</xdr:rowOff>
    </xdr:from>
    <xdr:to>
      <xdr:col>5</xdr:col>
      <xdr:colOff>10583</xdr:colOff>
      <xdr:row>35</xdr:row>
      <xdr:rowOff>154517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CBC9CF-EB38-4F1E-9B08-BE7EE3F7E1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635001</xdr:colOff>
      <xdr:row>21</xdr:row>
      <xdr:rowOff>14816</xdr:rowOff>
    </xdr:from>
    <xdr:to>
      <xdr:col>10</xdr:col>
      <xdr:colOff>1037167</xdr:colOff>
      <xdr:row>35</xdr:row>
      <xdr:rowOff>143933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A83F4AED-DCFD-4533-822E-E1CC60B527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391584</xdr:colOff>
      <xdr:row>36</xdr:row>
      <xdr:rowOff>105833</xdr:rowOff>
    </xdr:from>
    <xdr:to>
      <xdr:col>5</xdr:col>
      <xdr:colOff>10584</xdr:colOff>
      <xdr:row>45</xdr:row>
      <xdr:rowOff>122767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716A6E3D-C2B3-44F6-AA9A-57CE2BCDC4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52918</xdr:colOff>
      <xdr:row>36</xdr:row>
      <xdr:rowOff>63500</xdr:rowOff>
    </xdr:from>
    <xdr:to>
      <xdr:col>11</xdr:col>
      <xdr:colOff>1</xdr:colOff>
      <xdr:row>45</xdr:row>
      <xdr:rowOff>127001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1992AB1A-9326-4A93-912F-DEEF6350E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218017</xdr:colOff>
      <xdr:row>14</xdr:row>
      <xdr:rowOff>2644</xdr:rowOff>
    </xdr:from>
    <xdr:to>
      <xdr:col>22</xdr:col>
      <xdr:colOff>444501</xdr:colOff>
      <xdr:row>60</xdr:row>
      <xdr:rowOff>111125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Nom site">
              <a:extLst>
                <a:ext uri="{FF2B5EF4-FFF2-40B4-BE49-F238E27FC236}">
                  <a16:creationId xmlns:a16="http://schemas.microsoft.com/office/drawing/2014/main" id="{1FAD4A8A-A7E2-4E12-8AE1-CEF1D4EC498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 si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150600" y="2663823"/>
              <a:ext cx="8608484" cy="862859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218015</xdr:colOff>
      <xdr:row>10</xdr:row>
      <xdr:rowOff>92075</xdr:rowOff>
    </xdr:from>
    <xdr:to>
      <xdr:col>18</xdr:col>
      <xdr:colOff>232832</xdr:colOff>
      <xdr:row>13</xdr:row>
      <xdr:rowOff>127000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Type">
              <a:extLst>
                <a:ext uri="{FF2B5EF4-FFF2-40B4-BE49-F238E27FC236}">
                  <a16:creationId xmlns:a16="http://schemas.microsoft.com/office/drawing/2014/main" id="{4F8A3C95-A12D-43A5-A42B-48E9243C534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yp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150598" y="1997075"/>
              <a:ext cx="5348817" cy="6064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207433</xdr:colOff>
      <xdr:row>5</xdr:row>
      <xdr:rowOff>49743</xdr:rowOff>
    </xdr:from>
    <xdr:to>
      <xdr:col>20</xdr:col>
      <xdr:colOff>698499</xdr:colOff>
      <xdr:row>10</xdr:row>
      <xdr:rowOff>21167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Puis.Souscrite">
              <a:extLst>
                <a:ext uri="{FF2B5EF4-FFF2-40B4-BE49-F238E27FC236}">
                  <a16:creationId xmlns:a16="http://schemas.microsoft.com/office/drawing/2014/main" id="{F2A9FF2A-AB29-4032-A34D-5C2A058EAFD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uis.Souscri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140016" y="1002243"/>
              <a:ext cx="7349066" cy="9239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NGLOAN Jean-Guy" refreshedDate="43590.728340393522" createdVersion="6" refreshedVersion="6" minRefreshableVersion="3" recordCount="1903" xr:uid="{3E388F87-CC01-4151-9326-9107EF82FE99}">
  <cacheSource type="worksheet">
    <worksheetSource ref="A5:Z1909" sheet="Base 2016 2017 C5 complet"/>
  </cacheSource>
  <cacheFields count="30">
    <cacheField name="Numéro Fact regroupée" numFmtId="0">
      <sharedItems containsBlank="1" containsMixedTypes="1" containsNumber="1" containsInteger="1" minValue="100003484722" maxValue="109001994739"/>
    </cacheField>
    <cacheField name="date facture" numFmtId="0">
      <sharedItems containsNonDate="0" containsDate="1" containsString="0" containsBlank="1" minDate="2016-01-01T00:00:00" maxDate="2019-04-09T00:00:00"/>
    </cacheField>
    <cacheField name="Type" numFmtId="0">
      <sharedItems containsBlank="1" count="3">
        <s v="C5 HVE"/>
        <s v="C5"/>
        <m/>
      </sharedItems>
    </cacheField>
    <cacheField name="Budget" numFmtId="0">
      <sharedItems containsBlank="1" containsMixedTypes="1" containsNumber="1" containsInteger="1" minValue="2016" maxValue="2019"/>
    </cacheField>
    <cacheField name="PDL" numFmtId="0">
      <sharedItems containsString="0" containsBlank="1" containsNumber="1" containsInteger="1" minValue="14801736507971" maxValue="14899131654739" count="123">
        <n v="14809551316980"/>
        <n v="14829088219962"/>
        <n v="14833284986679"/>
        <n v="14847756816130"/>
        <n v="14861794442726"/>
        <n v="14868451447631"/>
        <n v="14807525267709"/>
        <n v="14807814659972"/>
        <n v="14807959377717"/>
        <n v="14808104095512"/>
        <n v="14808104138930"/>
        <n v="14808393522019"/>
        <n v="14809261881378"/>
        <n v="14809551292790"/>
        <n v="14812735108510"/>
        <n v="14813892850933"/>
        <n v="14815629464508"/>
        <n v="14819247409505"/>
        <n v="14819536845189"/>
        <n v="14819681562951"/>
        <n v="14822286483376"/>
        <n v="14822865354592"/>
        <n v="14823588943559"/>
        <n v="14825325557145"/>
        <n v="14826338581711"/>
        <n v="14826628017348"/>
        <n v="14827062170710"/>
        <n v="14829522373357"/>
        <n v="14829956526793"/>
        <n v="14831258977776"/>
        <n v="14831548422869"/>
        <n v="14832561447120"/>
        <n v="14832706164973"/>
        <n v="14833574471706"/>
        <n v="14835311085392"/>
        <n v="14837771311984"/>
        <n v="14838639594716"/>
        <n v="14838784312598"/>
        <n v="14842981128703"/>
        <n v="14844717728537"/>
        <n v="14845296633070"/>
        <n v="14846888509393"/>
        <n v="14847756790250"/>
        <n v="14848046293827"/>
        <n v="14848190969595"/>
        <n v="14848335687353"/>
        <n v="14848625122981"/>
        <n v="14849059318633"/>
        <n v="14849204036299"/>
        <n v="14849348754024"/>
        <n v="14849927625240"/>
        <n v="14850361736551"/>
        <n v="14851230043318"/>
        <n v="14851519478970"/>
        <n v="14852387785702"/>
        <n v="14852821939199"/>
        <n v="14853111374714"/>
        <n v="14853834963765"/>
        <n v="14855426859571"/>
        <n v="14855716295106"/>
        <n v="14856005730720"/>
        <n v="14857018736288"/>
        <n v="14858465933343"/>
        <n v="14860347264787"/>
        <n v="14860636700389"/>
        <n v="14860926084261"/>
        <n v="14861070802041"/>
        <n v="14861215571523"/>
        <n v="14865846549820"/>
        <n v="14803907328999"/>
        <n v="14876410890702"/>
        <n v="14899131654739"/>
        <n v="14808827665559"/>
        <n v="14890593252047"/>
        <n v="14897394978254"/>
        <n v="14896960824806"/>
        <n v="14851664196736"/>
        <n v="14814616439917"/>
        <n v="14843270564333"/>
        <n v="14897250260446"/>
        <n v="14801736507971"/>
        <n v="14840955079522"/>
        <n v="14830101244506"/>
        <n v="14897829230103"/>
        <n v="14829667091101"/>
        <n v="14811143239267"/>
        <n v="14854124423820"/>
        <n v="14836179395569"/>
        <n v="14815774127254"/>
        <n v="14840376208873"/>
        <n v="14856729330593"/>
        <n v="14864978218038"/>
        <n v="14850361736887"/>
        <n v="14811432674857"/>
        <n v="14812590435421"/>
        <n v="14818089684573"/>
        <n v="14830680111778"/>
        <n v="14831259040485"/>
        <n v="14838784345448"/>
        <n v="14890014442703"/>
        <n v="14888422540020"/>
        <n v="14853545552699"/>
        <n v="14847033269250"/>
        <n v="14874384875813"/>
        <n v="14895658461352"/>
        <n v="14819392140869"/>
        <n v="14876266172942"/>
        <n v="14881331282858"/>
        <n v="14884081026425"/>
        <n v="14861939155961"/>
        <n v="14867438380528"/>
        <n v="14883936261510"/>
        <n v="14874240113686"/>
        <n v="14895513628967"/>
        <n v="14822286428032"/>
        <n v="14871345758977"/>
        <n v="14824023030389"/>
        <n v="14881910155540"/>
        <n v="14885962254436"/>
        <n v="14839073781078"/>
        <n v="14836613479207"/>
        <n v="14836758266785"/>
        <m/>
      </sharedItems>
    </cacheField>
    <cacheField name="Nom site" numFmtId="0">
      <sharedItems containsBlank="1" containsMixedTypes="1" containsNumber="1" containsInteger="1" minValue="0" maxValue="0" count="124">
        <s v="Pôle enfance Elsa Triolet"/>
        <s v="Mat JP Sartre"/>
        <s v="Gymnase Marie le franc"/>
        <s v="Gymnase Nouvelle Ville"/>
        <s v="Mat Kerentrech"/>
        <s v="Serres de kerdroual"/>
        <s v="BICROSS CLUB DE LORIENT"/>
        <s v="SANISETTE PL LIBERTE"/>
        <s v="SANISETTE PL A LORRAINE"/>
        <s v="SANISETTE PONT CARRE"/>
        <s v="FERME DE KERDUAL"/>
        <s v="CIMETIERE DE KERENTRECH"/>
        <s v="PERMANENCE CONTRAT EDUC TRIOLET"/>
        <s v="CENTRE MEDICO SCOLAIRE"/>
        <s v="ECOLE DIWAN MANIO"/>
        <s v="LE CITY KERYADO"/>
        <s v="MATERNELLE PABLO NERUDA"/>
        <s v="CENTRE CULTUREL SPORTIF KERYADO"/>
        <s v="MARCHE EXTERIEUR LIBERTE"/>
        <s v="Cimetière de Keryado"/>
        <s v="COMMERCE KERVEAN CS KERVENANEC"/>
        <s v="MATERNELLE SUZANNE LACORE"/>
        <s v="CENTRE SOCIAL DE KERVENANEC"/>
        <s v="LOCAL CYBER CENTRE KERVENANEC"/>
        <s v="BASE NAUTIQUE DU TER"/>
        <s v="CENTRE AERE DU TER"/>
        <s v="GYMNASE DE KEROLAY"/>
        <s v="ACCUEIL ENFANTS ST MAUDE"/>
        <s v="PROPRIETE CHEVASSU BRIZEUX"/>
        <s v="LOCAUX CENTRE AERE PLL SOYE"/>
        <s v="LOGEMENT ADSEA LA PUCE"/>
        <s v="BOULODROME ORADOUR"/>
        <s v="CENTRE ARTISANAL COSMAO DUMANOIR"/>
        <s v="LOCAL CINEVILLE"/>
        <s v="LOCAUX SERVICES TECHNIQUES LE LEVE"/>
        <s v="FERME ACCUEIL - COSQUER"/>
        <s v="MARCHE EXTERIEUR MERVILLE"/>
        <s v="HALLES DE MERVILLE"/>
        <s v="LOCAL CARNAVAL"/>
        <s v="OFFICE DE TOURISME BSM"/>
        <s v="EX LOGEMENT DE FONCTION KERENTRECH"/>
        <s v="SALLE DUGUAY TROUIN"/>
        <s v="PLACE POLIG MONJARET"/>
        <s v="BUREAUX SYNDICATS DUMANOIR"/>
        <s v="POLE ENFANCE REPUBLIQUE"/>
        <s v="FONTAINE PERAULT"/>
        <s v="LOGEMENT D'ARTISTE"/>
        <s v="PAVILLON BOUVET"/>
        <s v="IMMEUBLE COSMAO 1ER ETAGE"/>
        <s v="BUREAUX SYNDICATS"/>
        <s v="IMMEUBLE COSMAO CAVE"/>
        <s v="BUREAU INFORMATION JEUNESSE"/>
        <s v="FONTAINE SQUARE D RIO"/>
        <s v="W C PUBLIC PONT CARRE"/>
        <s v="POLICE MUNICIPALE"/>
        <s v="BORNE DE MARCHE PL BRIAND"/>
        <s v="PERMANENCES DES ELUS"/>
        <s v="ABRI ANTI BOMBES LORRAINE"/>
        <s v="MARCHE EXTERIEUR CHAZELLES"/>
        <s v="LOCAUX DIVERS"/>
        <s v="ARCHIVES MUNICIPALE CDT TESTE"/>
        <s v="BEG VOIRIE LORIENTIS DUMANOIR 1"/>
        <s v="VESTIAIRES RUGBY KEROLAY"/>
        <s v="GS KERENTRECH YSER"/>
        <s v="GS KERENTRECH POULORIO"/>
        <s v="SANISETTE SQUARE ST ANNE D A"/>
        <s v="BORNE WIFI CIMETIERE CARNEL"/>
        <s v="GYMNASE DE KERENTRECH"/>
        <s v="BUREAUX BEG VOIRIE"/>
        <s v="Vestiaire Espaces Verts"/>
        <s v="LOGEMENT 2 RUE DE BELGIQUE"/>
        <s v="LOGEMENT ARTISTE ESA KERENTRECH"/>
        <s v="Stade Kesabiec Forage"/>
        <s v="IMMEUBLE DES IMPRIMEURS"/>
        <s v="SANISETTE - BOULEVARD MARECHAL JOFFRE"/>
        <s v="SANISETTE YSER"/>
        <s v="HALLES ST LOUIS"/>
        <s v="BIBLIOTHEQUE DE KERSABIEC"/>
        <s v="LOCAL FESTIVAL INTERCELTIQUE"/>
        <s v="SANISETTE QUAI ROHAN"/>
        <s v="BUREAU FESTIVAL INTERCELTIQUE NAYEL"/>
        <s v="ACCUEIL PERISCOLAIRE KEROMAN"/>
        <s v="PROPRIETE CHEVASSU VESTAIRES"/>
        <s v="MUSEE DE PORT LOUIS"/>
        <s v="LOCAL VESTIAIRES ESP VERTS"/>
        <s v="LOGEMENT 4 RUE PROFESSEUR MAZE"/>
        <s v="LOGEMENT 101 GS KERMELO"/>
        <s v="Logement 2 rue Mozart"/>
        <s v="LOGEMENT KERVENANEC OLOT9"/>
        <s v="LOGEMENT 18 RUE DU POULORIO"/>
        <s v="LOGEMENT 4 AVE JEAN JAURES"/>
        <s v="Maison de Quartier Kervénanec"/>
        <s v="LOGEMENT 1 AV DE LA MARNE"/>
        <s v="LOGEMENT 6 RUE MAZE"/>
        <s v="LOGEMENT 29B RUE DE KEROMAN"/>
        <s v="LOGEMENT ECOLE DU MANIO"/>
        <s v="STADE DE KERFICHANT"/>
        <s v="LOGEMENT 10 RUE FRANCOIS RENAULT"/>
        <s v="LOGEMENT 42 RUE DE KERSABIEC"/>
        <s v="LOGEMENT 1 RUE LESAGE"/>
        <s v="LOGEMENT RUE RENE LOTTE"/>
        <s v="LOGEMENT 20 RUE JEAN MOULIN"/>
        <s v="LOCAUX 83 BD DUMANOIR"/>
        <s v="16 RUE JULES VALLES A COTE MAISON DE QUARTIER"/>
        <s v="LOGEMENT 2 RUE FRANCOIS RENAULT"/>
        <s v="LOGEMENT 60 RUE DE CARNEL"/>
        <s v="LOGEMENT 205 RUE DE BELGIQUE"/>
        <s v="SANISETTE BD EMILE GUILLEROT"/>
        <s v="76 BD COSMAO DUMANOIR"/>
        <s v="MAISON DU VELO RESIDENCE DUMANOIR"/>
        <s v="BLOC K3 DE KEROMAN"/>
        <s v="CITE ALLENDE BAT B"/>
        <s v="DOJO KEROMAN"/>
        <s v="EX GYMN ASAL"/>
        <s v="FESTIVAL INTERCELTIQUE MOUSTOIR"/>
        <s v="MULTI ACCUEIL ANNE FRANCK"/>
        <s v="POSTE DE RELEVAGE PERISTYLE"/>
        <s v="SAIP STE JEANNE D ARC"/>
        <s v="SAIP TOUR GUEMENE"/>
        <s v="SAUVEGARDE 56 KERSABIEC"/>
        <s v="BORNE MARCHE 2 PLACE FRANCOIS MITTERRAND"/>
        <s v="LOGEMENT 3 GS BOIS DU CHATEAU"/>
        <m/>
        <n v="0" u="1"/>
      </sharedItems>
    </cacheField>
    <cacheField name="adresse" numFmtId="0">
      <sharedItems containsBlank="1" count="294">
        <s v="7 RUE JULES MASSENET"/>
        <s v="2 RUE DE GALWAY"/>
        <s v="128 BOULEVARD LEON BLUM"/>
        <s v="RUE ETIENNE PERAULT"/>
        <s v="32 RUE EDGARD QUINET"/>
        <s v="KERDROUAL"/>
        <s v=" RUE AMIRAL FAVEREAU"/>
        <s v="PLACE DE LA LIBERTE"/>
        <s v="PLACE ALSACE LORRAINE"/>
        <s v="RUE DE PONTCARRE"/>
        <s v="33 RUE DU BOIS DU CHATEAU"/>
        <s v="RUE AUGUSTE RODIN"/>
        <s v="5 PLACE LOUIS BONNEAUD"/>
        <s v="RUE FERDINAND BUISSON"/>
        <s v="4 F RUE ROGER SALENGRO"/>
        <s v="11B RUE RAYMOND QUERO"/>
        <s v="205 RUE DE BELGIQUE"/>
        <s v="IMPASSE JOSEPH LE BAYON"/>
        <s v="RUE MAURICE THOREZ"/>
        <s v="2 RUE FRANCOIS RENAULT"/>
        <s v="2 RUE MAURICE THOREZ"/>
        <s v=" N1 ccal KERVENANEC"/>
        <s v="45 BD EMILE GUILLEROT"/>
        <s v="N1 RUE VICTOR SCHOELCHER"/>
        <s v="38 RUE MONISTROL"/>
        <s v="1 RUE NICOLAS APPERT"/>
        <s v="82 RUE DE KERVARIC"/>
        <s v="SOYE"/>
        <s v="2A RUE COMMANDANT MARCHAND"/>
        <s v="42 RUE LOUIS BRAILLE"/>
        <s v="81 BOULEVARD COSMAO DUMANOIR"/>
        <s v="BOULEVARD MARECHAL JOSEPH JOFF"/>
        <s v="39 RUE FRANCOIS LE LEVE"/>
        <s v="KERADELYS"/>
        <s v="RUE JEAN DE MERVILLE"/>
        <s v="HALLES CHANZY"/>
        <s v="8 RUE DE L INDUSTRIE"/>
        <s v="BASE DES SOUS MARINS"/>
        <s v="6 RUE DE L ECOLE"/>
        <s v="22A RUE DOCTEUR BENOIT VILLERS"/>
        <s v="24 RUE POISSONNIERE"/>
        <s v="2 RUE FRANCOIS LE BRISE"/>
        <s v="9A QUAI CHARLES DE ROHAN"/>
        <s v="10 RUE AMIRAL BOUVET"/>
        <s v="79 BOULEVARD COSMAO DUMANOIR"/>
        <s v="79C BOULEVARD COSMAO DUMANOIR"/>
        <s v="PLACE JULES FERRY"/>
        <s v="RUE DE PONT CARRE"/>
        <s v="16X RUE DE PONT CARRE"/>
        <s v="1 PASSAGE DU BLAVET"/>
        <s v="PLACE ARISTIDE BRIAND"/>
        <s v="25 RUE MARIE DORVAL"/>
        <s v="6X COURS DE CHAZELLES"/>
        <s v="RESIDENCE L ORIENTIS"/>
        <s v="RUE COMMANDANT PAUL TESTE"/>
        <s v="3 BOULEVARD COSMAO DUMANOIR"/>
        <s v="5 RUE DE L INDUSTRIE"/>
        <s v="11 PLACE DE L YSER"/>
        <s v="81 RUE DE LA BELLE FONTAINE"/>
        <s v="RUE DE CARNEL"/>
        <s v="29 RUE JULES SIMON"/>
        <s v="53 BOULEVARD LEON BLUM"/>
        <s v=" 82 RUE DE KERVARIC"/>
        <s v="2 RUE DE KERULVE"/>
        <s v="32 RUE EDGAR QUINET"/>
        <s v="1 RUE DES DEUX FRERES LE LAY"/>
        <s v="RUE RAMPE DE L AMIRAL"/>
        <s v="BOULEVARD MARECHAL JOFFRE"/>
        <s v="PLACE DE L YSER"/>
        <s v="PARVIS DE SAINT LOUIS"/>
        <s v="24 RUE DE KERSABIEC"/>
        <s v="5 AVENUE DE KERGROISE"/>
        <s v="QUAI DE ROHAN"/>
        <s v=" QUAI DES INDES"/>
        <s v="29 RUE DE KEROMAN"/>
        <s v="LA CITADELLE"/>
        <s v="3 RUE D ANNABA"/>
        <s v="4 RUE PROFESSEUR MAZE"/>
        <s v="20 RUE JEAN MOULIN"/>
        <s v="2 RUE MOZART"/>
        <s v="8 RUE DE KERLERO"/>
        <s v="18 RUE DU POULORIO"/>
        <s v="4 AVENUE JEAN JAURES"/>
        <s v="16B RUE JULES VALLES"/>
        <s v="1 AVENUE DE LA MARNE"/>
        <s v="6 RUE PROFESSEUR MAZE"/>
        <s v="29B RUE DE KEROMAN"/>
        <s v="PLACE BATAILLE DE QUIBERON"/>
        <s v="10 RUE FRANCOIS RENAULT"/>
        <s v="42 RUE DE KERSABIEC"/>
        <s v="1 RUE LESAGE"/>
        <s v="RUE RENE LOTE"/>
        <s v="83 BOULEVARD COSMAO DUMANOIR"/>
        <s v="16 RUE JULES VALLES"/>
        <s v="60 RUE DE CARNEL"/>
        <s v="BOULEVARD EMILE GUILLEROT"/>
        <s v="76 BOULEVARD COSMAO DUMANOIR"/>
        <s v="2C Bd Franchet d'Esperet"/>
        <s v="Base Sous Marine Keroman"/>
        <s v="12 RUE COLBERT"/>
        <s v="28 RUE DE FINLANDE"/>
        <s v="QUAI DU PERISTYLE"/>
        <s v="RUE SARAH BERNHARDT STADE YVES ALLAINMAT"/>
        <s v="82B AVENUE GENERAL DE GAULLE - RDC BAT A"/>
        <s v="RUE RAMPE DE L AMIRAL POSTE DE RELEVAGE PROVISOIRE"/>
        <s v="RUE JEANNE D ARC EGLISE"/>
        <s v="1 RUE DE GUEMENE SIRENE"/>
        <s v="40 RUE DE KERSABIEC RDC"/>
        <s v="PLACE FRANCOIS MITTERRAND"/>
        <s v="2 RUE MOZART RDC"/>
        <m/>
        <s v="PLACE FRANCOIS MITTERRAND BORNE MARCHE 2" u="1"/>
        <s v="18 RUE DU POULORIO RDC" u="1"/>
        <s v="42 RUE DE KERSABIEC RDC" u="1"/>
        <s v="PLACE DE LA LIBERTE ** 56100 LORIENT 56100 LORIENT" u="1"/>
        <s v="38 RUE MONISTROL ** **" u="1"/>
        <s v="6 RUE PROFESSEUR EMILE MAZE" u="1"/>
        <s v="HALLES CHANZY HALLE DE MERVILLE" u="1"/>
        <s v="RUE DE CARNEL BORNE WIFI- CIMETIERE" u="1"/>
        <s v="8 RUE DE L INDUSTRIE 56100 LORIENT 56100 LORIENT" u="1"/>
        <s v="BOULEVARD EMILE GUILLEROT 56100 LORIENT 56100 LORIENT" u="1"/>
        <s v="3 RUE D ANNABA ** **" u="1"/>
        <s v="82 RUE DE KERVARIC **" u="1"/>
        <s v="29B RUE DE KEROMAN ECOLE MATERNELLE DE KEROMAN" u="1"/>
        <s v="16 RUE JULES VALLES A COTE MAISON DE QUARTIER 56100 LORIENT 56100 LORIENT" u="1"/>
        <s v="11 PLACE DE L YSER ** **" u="1"/>
        <s v="8 RUE DE KERLERO KERVENANEC ILOT9 - 1ET D21" u="1"/>
        <s v="24 RUE POISSONNIERE PIGNON GAUCHE 56100 LORIENT 56100 LORIENT" u="1"/>
        <s v="18 RUE DU POULORIO RDC 56100 LORIENT 56100 LORIENT" u="1"/>
        <s v="RUE COMMANDANT PAUL TESTE MAIRIE DE LORIENT**" u="1"/>
        <s v="2 rue FRANCOIS RENAULT 56100 LORIENT 56100 LORIENT" u="1"/>
        <s v="RUE COMMANDANT PAUL TESTE MAIRIE DE LORIENT** 56100 LORIENT 56100 LORIENT" u="1"/>
        <s v="RUE RAMPE DE L AMIRAL IMMEUBLE DES IMPRIMEURS 56100 LORIENT 56100 LORIENT" u="1"/>
        <s v="32 RUE EDGAR QUINET LGT ARTISTE ESA KERENTRECH 56100 LORIENT 56100 LORIENT" u="1"/>
        <s v="2A RUE COMMANDANT MARCHAND APPT 37 BIS APPT 37 BIS" u="1"/>
        <s v="11 PLACE DE L YSER ** ** 56100 LORIENT 56100 LORIENT" u="1"/>
        <s v="45 bd EMILE GUILLEROT LE TER** 56100 LORIENT 56100 LORIENT" u="1"/>
        <s v="28 RUE DE FINLANDE SALLE DE SPORT 56100 LORIENT 56100 LORIENT" u="1"/>
        <s v="QUAI DE ROHAN SANISETTE" u="1"/>
        <s v="RESIDENCE L ORIENTIS ** **" u="1"/>
        <s v="2 RUE FRANCOIS RENAULT ECOLE MATERNELLE" u="1"/>
        <s v="39 RUE FRANCOIS LE LEVE ** 56100 LORIENT 56100 LORIENT" u="1"/>
        <s v="RUE DE PONT CARRE SANISETTE 56100 LORIENT 56100 LORIENT" u="1"/>
        <s v="25 RUE MARIE DORVAL ** **" u="1"/>
        <s v="QUAI DE ROHAN SANISETTE 56100 LORIENT 56100 LORIENT" u="1"/>
        <s v="76 BOULEVARD COSMAO DUMANOIR GARDIEN DU CIMETIERE 56100 LORIENT 56100 LORIENT" u="1"/>
        <s v="BASE SOUS MARINE BLOC K3 DE KEROMAN" u="1"/>
        <s v="81 RUE DE LA BELLE FONTAINE SANISETTE SQUARE ST ANNE D A" u="1"/>
        <s v="BASE SOUS MARINE BLOC K3 DE KEROMAN 56100 LORIENT 56100 LORIENT" u="1"/>
        <s v="6 RUE DE L ECOLE ** **" u="1"/>
        <s v="RUE JEAN DE MERVILLE HALLES DE MERVILLE" u="1"/>
        <s v="79 BOULEVARD COSMAO DUMANOIR 56100 LORIENT 56100 LORIENT" u="1"/>
        <s v="BASE SOUS MARINE BLOC K3 CELLULE A 56100 LORIENT 56100 LORIENT" u="1"/>
        <s v="29B RUE DE KEROMAN ECOLE MATERNELLE DE KEROMAN 56100 LORIENT 56100 LORIENT" u="1"/>
        <s v="PLACE JULES FERRY ** **" u="1"/>
        <s v="16 RUE JULES VALLES A COTE MAISON DE QUARTIER" u="1"/>
        <s v="10 RUE AMIRAL BOUVET 56100 LORIENT 56100 LORIENT" u="1"/>
        <s v="16B RUE JULES VALLES 56100 LORIENT 56100 LORIENT" u="1"/>
        <s v="20 RUE JEAN MOULIN 1E 56100 LORIENT 56100 LORIENT" u="1"/>
        <s v="81 BOULEVARD COSMAO DUMANOIR BUREAUX SYNDICATS 56100 LORIENT 56100 LORIENT" u="1"/>
        <s v="1 AVENUE DE LA MARNE ECOLE FILLES" u="1"/>
        <s v="81 BOULEVARD COSMAO DUMANOIR ** **" u="1"/>
        <s v="SOYE ** ** 56270 PLOEMEUR 56270 PLOEMEUR" u="1"/>
        <s v="1 RUE DES DEUX FRERES LE LAY ARROSAGE STADE" u="1"/>
        <s v="N1 ccal KERVENANEC ** **" u="1"/>
        <s v="7 RUE JULES MASSENET ECOLE ELSA TRIOLET**" u="1"/>
        <s v="20 RUE JEAN MOULIN RDC 56100 LORIENT 56100 LORIENT" u="1"/>
        <s v="1 RUE LESAGE ECOLE DE LA NOUVELLE VILLE 56100 LORIENT 56100 LORIENT" u="1"/>
        <s v="81 BOULEVARD COSMAO DUMANOIR BUREAUX SYNDICATS" u="1"/>
        <s v="82B AVENUE GENERAL DE GAULLE BAT ANNE FRANCK - RDC BAT A" u="1"/>
        <s v="RUE SARAH BERNHARDT STADE YVES ALLAINMAT 56100 LORIENT 56100 LORIENT" u="1"/>
        <s v="PLACE BATAILLE DE QUIBERON STADE DE KERFICHANT 56100 LORIENT 56100 LORIENT" u="1"/>
        <s v="1 RUE DE GUEMENE SIRENE 56100 LORIENT 56100 LORIENT" u="1"/>
        <s v="1 PASSAGE DU BLAVET **" u="1"/>
        <s v="RUE FERDINAND BUISSON ECOLE DU MANIO" u="1"/>
        <s v="PLACE BATAILLE DE QUIBERON STADE DE KERFICHANT" u="1"/>
        <s v="RUE RENE LOTE LOGEMENT FONCTION CONCIERGE 56100 LORIENT 56100 LORIENT" u="1"/>
        <s v="11B RUE RAYMOND QUERO ** ** 56100 LORIENT 56100 LORIENT" u="1"/>
        <s v="RUE FERDINAND BUISSON **" u="1"/>
        <s v="PLACE DE L YSER SANISETTES" u="1"/>
        <s v="5 AVENUE DE KERGROISE ** **" u="1"/>
        <s v="6X COURS DE CHAZELLES ** ** 56100 LORIENT 56100 LORIENT" u="1"/>
        <s v="8 RUE DE KERLERO KERVENANEC ILOT9 - 1ET D21 56100 LORIENT 56100 LORIENT" u="1"/>
        <s v="4 AVENUE JEAN JAURES ECOLE MATERNELLE DE MERVILLE 56100 LORIENT 56100 LORIENT" u="1"/>
        <s v="3 BOULEVARD COSMAO DUMANOIR LORIENTIS DUMANOIR 1" u="1"/>
        <s v="LA CITADELLE 56290 PORT LOUIS 56290 PORT LOUIS" u="1"/>
        <s v="RUE FERDINAND BUISSON ECOLE DU MANIO 56100 LORIENT 56100 LORIENT" u="1"/>
        <s v="45 bd EMILE GUILLEROT LE TER**" u="1"/>
        <s v="33 RUE DU BOIS DU CHATEAU ** **" u="1"/>
        <s v="32 RUE EDGAR QUINET LGT ARTISTE ESA KERENTRECH" u="1"/>
        <s v="33 RUE DU BOIS DU CHATEAU ** ** 56100 LORIENT 56100 LORIENT" u="1"/>
        <s v="HALLES CHANZY HALLE DE MERVILLE 56100 LORIENT 56100 LORIENT" u="1"/>
        <s v="QUAI DES INDES BAT NAYEL FIL PORTE A COL 7 56100 LORIENT 56100 LORIENT" u="1"/>
        <s v="1 RUE DES DEUX FRERES LE LAY ARROSAGE STADE 56100 LORIENT 56100 LORIENT" u="1"/>
        <s v="SOYE ** **" u="1"/>
        <s v="RUE DE PONT CARRE SANISETTE" u="1"/>
        <s v="2 rue MAURICE THOREZ 56100 LORIENT 56100 LORIENT" u="1"/>
        <s v="7 RUE JULES MASSENET ECOLE ELSA TRIOLET** 56100 LORIENT 56100 LORIENT" u="1"/>
        <s v="28 RUE DE FINLANDE SALLE DE SPORT" u="1"/>
        <s v="2 RUE MOZART GROUPE SCOLAIRE" u="1"/>
        <s v="RUE RAMPE DE L AMIRAL IMMEUBLE DES IMPRIMEURS" u="1"/>
        <s v="RUE RAMPE DE L AMIRAL POSTE DE RELEVAGE PROVISOIRE 56100 LORIENT 56100 LORIENT" u="1"/>
        <s v="81 RUE DE LA BELLE FONTAINE SANISETTE SQUARE ST ANNE D A 56100 LORIENT 56100 LORIENT" u="1"/>
        <s v="29 RUE JULES SIMON ** ** 56100 LORIENT 56100 LORIENT" u="1"/>
        <s v="60 RUE DE CARNEL GARDIEN 56100 LORIENT 56100 LORIENT" u="1"/>
        <s v="83 BOULEVARD COSMAO DUMANOIR 56100 LORIENT 56100 LORIENT" u="1"/>
        <s v="81 BOULEVARD COSMAO DUMANOIR ** ** 56100 LORIENT 56100 LORIENT" u="1"/>
        <s v="RUE AMIRAL FAVEREAU 56100 LORIENT 56100 LORIENT" u="1"/>
        <s v="42 RUE LOUIS BRAILLE ** **" u="1"/>
        <s v="RUE RENE LOTE LOGEMENT FONCTION CONCIERGE" u="1"/>
        <s v="82 RUE DE KERVARIC MADAME FOUILLEN BRIGITTE" u="1"/>
        <s v="10 RUE FRANCOIS RENAULT 56100 LORIENT 56100 LORIENT" u="1"/>
        <e v="#N/A" u="1"/>
        <s v="2 RUE DE KERULVE LOGT DE FONCTION 1" u="1"/>
        <s v="QUAI DES INDES BAT NAYEL FIL PORTE A COL 7" u="1"/>
        <s v="1 PASSAGE DU BLAVET ** 56100 LORIENT 56100 LORIENT" u="1"/>
        <s v="12 RUE COLBERT CITE ALLENDE BAT B 56100 LORIENT 56100 LORIENT" u="1"/>
        <s v="2C BD FRANCHET D ESPEREY RESIDENCE DUMANOIR 56100 LORIENT 56100 LORIENT" u="1"/>
        <s v="24 RUE POISSONNIERE PIGNON GAUCHE" u="1"/>
        <s v="QUAI DU PERISTYLE 56100 LORIENT 56100 LORIENT" u="1"/>
        <s v="16X RUE DE PONT CARRE ** ** 56100 LORIENT 56100 LORIENT" u="1"/>
        <s v="2A RUE COMMANDANT MARCHAND APPT 37 BIS APPT 37 BIS 56100 LORIENT 56100 LORIENT" u="1"/>
        <s v="RUE FERDINAND BUISSON ** 56100 LORIENT 56100 LORIENT" u="1"/>
        <s v="25 RUE MARIE DORVAL ** ** 56100 LORIENT 56100 LORIENT" u="1"/>
        <s v="5 PLACE LOUIS BONNEAUD COLLEGE JEAN LE COUTALLER** 56100 LORIENT 56100 LORIENT" u="1"/>
        <s v="2 RUE MOZART GROUPE SCOLAIRE 56100 LORIENT 56100 LORIENT" u="1"/>
        <s v="2 RUE DE KERULVE LOGT DE FONCTION 1 56100 LORIENT 56100 LORIENT" u="1"/>
        <s v="2 RUE DE KERULVE LOGT DE FONCTION 2 56100 LORIENT 56100 LORIENT" u="1"/>
        <s v="RUE DE CARNEL BORNE WIFI- CIMETIERE 56100 LORIENT 56100 LORIENT" u="1"/>
        <s v="PLACE ARISTIDE BRIAND BORNE DE MARCHE" u="1"/>
        <s v="PLACE JULES FERRY ** ** 56100 LORIENT 56100 LORIENT" u="1"/>
        <s v="N1 ccal KERVENANEC ** ** 56100 LORIENT 56100 LORIENT" u="1"/>
        <s v="N1 rue VICTOR SCHOELCHER P622 AUBERGE DE JEUN 56100 LORIENT 56100 LORIENT" u="1"/>
        <s v="39 RUE FRANCOIS LE LEVE **" u="1"/>
        <s v="6X COURS DE CHAZELLES ** **" u="1"/>
        <s v="82 RUE DE KERVARIC MADAME FOUILLEN BRIGITTE 56100 LORIENT 56100 LORIENT" u="1"/>
        <s v="BASE SOUS MARINE BLOC K3 CELLULE A" u="1"/>
        <s v="RUE RODIN CIMETIERE DE KERENTRECH" u="1"/>
        <s v="29 RUE JULES SIMON ** **" u="1"/>
        <s v="12 RUE COLBERT CITE ALLENDE BAT B" u="1"/>
        <s v="RUE MAURICE THOREZ CTR COMMER KERVENAN" u="1"/>
        <s v="PLACE DE L YSER SANISETTES 56100 LORIENT 56100 LORIENT" u="1"/>
        <s v="3 BOULEVARD COSMAO DUMANOIR LORIENTIS DUMANOIR 1 56100 LORIENT 56100 LORIENT" u="1"/>
        <s v="PLACE DE LA LIBERTE SANISETTE" u="1"/>
        <s v="5 RUE DE L INDUSTRIE 56100 LORIENT 56100 LORIENT" u="1"/>
        <s v="1 rue NICOLAS APPERT ** RDC 56100 LORIENT 56100 LORIENT" u="1"/>
        <s v="1 AVENUE DE LA MARNE ECOLE FILLES 56100 LORIENT 56100 LORIENT" u="1"/>
        <s v="RUE RODIN CIMETIERE DE KERENTRECH 56100 LORIENT 56100 LORIENT" u="1"/>
        <s v="2 RUE FRANCOIS RENAULT ECOLE MATERNELLE 56100 LORIENT 56100 LORIENT" u="1"/>
        <s v="RUE ETIENNE PERAULT QUARTIER REPUBLIQUE 56100 LORIENT 56100 LORIENT" u="1"/>
        <s v="RUE JEAN DE MERVILLE HALLES DE MERVILLE 56100 LORIENT 56100 LORIENT" u="1"/>
        <s v="6 RUE PROFESSEUR MAZE 56100 LORIENT 56100 LORIENT" u="1"/>
        <s v="29 RUE DE KEROMAN **" u="1"/>
        <s v="2 RUE FRANCOIS LE BRISE 56100 LORIENT 56100 LORIENT" u="1"/>
        <s v="RUE JEANNE D ARC EGLISE 56100 LORIENT 56100 LORIENT" u="1"/>
        <s v="20 RUE JEAN MOULIN 1E" u="1"/>
        <s v="16X RUE DE PONT CARRE ** **" u="1"/>
        <s v="76 BOULEVARD COSMAO DUMANOIR GARDIEN DU CIMETIERE" u="1"/>
        <s v="6 RUE DE L ECOLE ** ** 56100 LORIENT 56100 LORIENT" u="1"/>
        <s v="2 RUE DE KERULVE LOGT DE FONCTION 2" u="1"/>
        <s v="PLACE DE LA LIBERTE SANISETTE 56100 LORIENT 56100 LORIENT" u="1"/>
        <s v="RUE AMIRAL FAVEREAU" u="1"/>
        <s v="1 RUE LESAGE ECOLE DE LA NOUVELLE VILLE" u="1"/>
        <s v="RUE MAURICE THOREZ CTR COMMER KERVENAN 56100 LORIENT 56100 LORIENT" u="1"/>
        <s v="20 RUE JEAN MOULIN RDC" u="1"/>
        <s v="4 F RUE ROGER SALENGRO 56100 LORIENT 56100 LORIENT" u="1"/>
        <s v="2C BD FRANCHET D ESPEREY RESIDENCE DUMANOIR" u="1"/>
        <s v="PARVIS DE SAINT LOUIS 56100 LORIENT 56100 LORIENT" u="1"/>
        <s v="40 RUE DE KERSABIEC RDC 56100 LORIENT 56100 LORIENT" u="1"/>
        <s v="RESIDENCE L ORIENTIS ** ** 56100 LORIENT 56100 LORIENT" u="1"/>
        <s v="79C BOULEVARD COSMAO DUMANOIR 56100 LORIENT 56100 LORIENT" u="1"/>
        <s v="24 RUE DE KERSABIEC 56100 LORIENT 56100 LORIENT" u="1"/>
        <s v="4 AVENUE JEAN JAURES ECOLE MATERNELLE DE MERVILLE" u="1"/>
        <s v="5 AVENUE DE KERGROISE ** ** 56100 LORIENT 56100 LORIENT" u="1"/>
        <s v="22A RUE DOCTEUR VILLERS **" u="1"/>
        <s v="82 RUE DE KERVARIC ** 56100 LORIENT 56100 LORIENT" u="1"/>
        <s v="BOULEVARD MARECHAL JOFFRE SANISETTE 56100 LORIENT 56100 LORIENT" u="1"/>
        <s v="PLACE ARISTIDE BRIAND BORNE DE MARCHE 56100 LORIENT 56100 LORIENT" u="1"/>
        <s v="5 PLACE LOUIS BONNEAUD COLLEGE JEAN LE COUTALLER**" u="1"/>
        <s v="42 RUE DE KERSABIEC RDC 56100 LORIENT 56100 LORIENT" u="1"/>
        <s v="RUE ETIENNE PERAULT QUARTIER REPUBLIQUE" u="1"/>
        <s v="3 RUE D ANNABA ** ** 56100 LORIENT 56100 LORIENT" u="1"/>
        <s v="60 RUE DE CARNEL GARDIEN" u="1"/>
        <s v="11B RUE RAYMOND QUERO ** **" u="1"/>
        <s v="N1 rue VICTOR SCHOELCHER P622 AUBERGE DE JEUN" u="1"/>
        <s v="4 RUE PROFESSEUR MAZE 56100 LORIENT 56100 LORIENT" u="1"/>
        <s v="38 RUE MONISTROL ** ** 56100 LORIENT 56100 LORIENT" u="1"/>
        <s v="82B AVENUE GENERAL DE GAULLE BAT ANNE FRANCK - RDC BAT A 56100 LORIENT 56100 LORIENT" u="1"/>
        <s v="42 RUE LOUIS BRAILLE ** ** 56100 LORIENT 56100 LORIENT" u="1"/>
        <s v="PLACE DE LA LIBERTE **" u="1"/>
        <s v="BOULEVARD MARECHAL JOFFRE SANISETTE" u="1"/>
        <s v="22A RUE DOCTEUR VILLERS ** 56100 LORIENT 56100 LORIENT" u="1"/>
        <s v="1 rue NICOLAS APPERT ** RDC" u="1"/>
        <s v="PLACE ALSACE LORRAINE 56100 LORIENT 56100 LORIENT" u="1"/>
      </sharedItems>
    </cacheField>
    <cacheField name="Localité" numFmtId="0">
      <sharedItems containsBlank="1" containsMixedTypes="1" containsNumber="1" containsInteger="1" minValue="56100" maxValue="56850"/>
    </cacheField>
    <cacheField name="Puissance Souscrite" numFmtId="0">
      <sharedItems containsString="0" containsBlank="1" containsNumber="1" containsInteger="1" minValue="3" maxValue="36" count="10">
        <n v="18"/>
        <n v="36"/>
        <n v="30"/>
        <n v="6"/>
        <n v="15"/>
        <n v="3"/>
        <n v="24"/>
        <n v="12"/>
        <n v="9"/>
        <m/>
      </sharedItems>
    </cacheField>
    <cacheField name="Date conso facturée" numFmtId="0">
      <sharedItems containsNonDate="0" containsDate="1" containsString="0" containsBlank="1" minDate="2016-01-01T00:00:00" maxDate="2019-03-01T00:00:00" count="130">
        <d v="2017-12-20T00:00:00"/>
        <d v="2017-10-20T00:00:00"/>
        <d v="2017-08-22T00:00:00"/>
        <d v="2017-06-22T00:00:00"/>
        <d v="2017-04-22T00:00:00"/>
        <d v="2017-02-22T00:00:00"/>
        <d v="2016-12-30T00:00:00"/>
        <d v="2016-10-30T00:00:00"/>
        <d v="2016-08-30T00:00:00"/>
        <d v="2016-06-25T00:00:00"/>
        <d v="2016-04-25T00:00:00"/>
        <d v="2016-02-25T00:00:00"/>
        <d v="2016-04-30T00:00:00"/>
        <d v="2016-05-13T00:00:00"/>
        <d v="2016-05-30T00:00:00"/>
        <d v="2016-06-30T00:00:00"/>
        <d v="2016-07-30T00:00:00"/>
        <d v="2016-09-30T00:00:00"/>
        <d v="2016-10-13T00:00:00"/>
        <d v="2016-10-28T00:00:00"/>
        <d v="2016-11-11T00:00:00"/>
        <d v="2016-11-12T00:00:00"/>
        <d v="2016-11-30T00:00:00"/>
        <d v="2016-12-07T00:00:00"/>
        <d v="2016-12-09T00:00:00"/>
        <d v="2016-12-28T00:00:00"/>
        <d v="2017-02-28T00:00:00"/>
        <d v="2017-03-30T00:00:00"/>
        <d v="2017-04-15T00:00:00"/>
        <d v="2017-05-30T00:00:00"/>
        <d v="2017-06-30T00:00:00"/>
        <d v="2017-07-30T00:00:00"/>
        <d v="2017-08-30T00:00:00"/>
        <d v="2017-09-30T00:00:00"/>
        <d v="2017-10-30T00:00:00"/>
        <d v="2017-11-30T00:00:00"/>
        <d v="2017-12-30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7-12-31T00:00:00"/>
        <d v="2017-10-31T00:00:00"/>
        <d v="2017-08-31T00:00:00"/>
        <d v="2017-04-30T00:00:00"/>
        <d v="2016-08-31T00:00:00"/>
        <d v="2016-06-29T00:00:00"/>
        <d v="2016-02-29T00:00:00"/>
        <d v="2018-01-04T00:00:00"/>
        <d v="2018-02-18T00:00:00"/>
        <d v="2018-02-19T00:00:00"/>
        <d v="2018-02-17T00:00:00"/>
        <d v="2018-02-21T00:00:00"/>
        <d v="2018-04-17T00:00:00"/>
        <d v="2018-04-18T00:00:00"/>
        <d v="2018-04-19T00:00:00"/>
        <d v="2018-06-07T00:00:00"/>
        <d v="2018-06-17T00:00:00"/>
        <d v="2018-06-18T00:00:00"/>
        <d v="2018-06-20T00:00:00"/>
        <d v="2018-06-21T00:00:00"/>
        <d v="2018-07-04T00:00:00"/>
        <d v="2018-08-17T00:00:00"/>
        <d v="2018-08-18T00:00:00"/>
        <d v="2018-08-22T00:00:00"/>
        <d v="2018-08-24T00:00:00"/>
        <d v="2018-10-05T00:00:00"/>
        <d v="2018-10-19T00:00:00"/>
        <d v="2018-11-17T00:00:00"/>
        <d v="2018-11-18T00:00:00"/>
        <d v="2018-12-07T00:00:00"/>
        <d v="2018-11-16T00:00:00"/>
        <d v="2018-10-20T00:00:00"/>
        <d v="2018-11-19T00:00:00"/>
        <d v="2018-12-25T00:00:00"/>
        <d v="2018-12-08T00:00:00"/>
        <d v="2018-12-17T00:00:00"/>
        <d v="2019-01-18T00:00:00"/>
        <d v="2019-01-19T00:00:00"/>
        <d v="2019-02-22T00:00:00"/>
        <d v="2018-03-31T00:00:00"/>
        <d v="2018-04-30T00:00:00"/>
        <d v="2018-05-31T00:00:00"/>
        <d v="2018-06-30T00:00:00"/>
        <d v="2018-07-31T00:00:00"/>
        <d v="2018-05-22T00:00:00"/>
        <d v="2018-01-31T00:00:00"/>
        <d v="2018-02-28T00:00:00"/>
        <d v="2018-08-31T00:00:00"/>
        <d v="2018-08-08T00:00:00"/>
        <d v="2018-10-31T00:00:00"/>
        <d v="2018-12-31T00:00:00"/>
        <d v="2019-02-28T00:00:00"/>
        <d v="2018-09-30T00:00:00"/>
        <d v="2018-11-30T00:00:00"/>
        <d v="2019-01-31T00:00:00"/>
        <d v="2018-11-29T00:00:00"/>
        <m/>
      </sharedItems>
      <fieldGroup par="27" base="9">
        <rangePr groupBy="months" startDate="2016-01-01T00:00:00" endDate="2019-03-01T00:00:00"/>
        <groupItems count="14">
          <s v="(vide)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1/03/2019"/>
        </groupItems>
      </fieldGroup>
    </cacheField>
    <cacheField name="Date conso réelle" numFmtId="0">
      <sharedItems containsNonDate="0" containsDate="1" containsString="0" containsBlank="1" minDate="2016-01-01T00:00:00" maxDate="2019-03-01T00:00:00" count="123">
        <d v="2017-12-20T00:00:00"/>
        <d v="2017-10-20T00:00:00"/>
        <d v="2017-08-22T00:00:00"/>
        <d v="2017-06-22T00:00:00"/>
        <d v="2017-04-22T00:00:00"/>
        <d v="2017-02-22T00:00:00"/>
        <d v="2016-12-30T00:00:00"/>
        <d v="2016-10-30T00:00:00"/>
        <d v="2016-08-30T00:00:00"/>
        <d v="2016-06-25T00:00:00"/>
        <d v="2016-04-25T00:00:00"/>
        <d v="2016-02-25T00:00:00"/>
        <d v="2016-04-30T00:00:00"/>
        <d v="2016-05-13T00:00:00"/>
        <d v="2016-05-30T00:00:00"/>
        <d v="2016-06-30T00:00:00"/>
        <d v="2016-07-30T00:00:00"/>
        <d v="2016-09-30T00:00:00"/>
        <d v="2016-10-13T00:00:00"/>
        <d v="2016-10-28T00:00:00"/>
        <d v="2016-11-11T00:00:00"/>
        <d v="2016-11-12T00:00:00"/>
        <d v="2016-11-30T00:00:00"/>
        <d v="2016-12-07T00:00:00"/>
        <d v="2016-12-09T00:00:00"/>
        <d v="2016-12-28T00:00:00"/>
        <d v="2017-02-28T00:00:00"/>
        <d v="2017-03-30T00:00:00"/>
        <d v="2017-04-15T00:00:00"/>
        <d v="2017-05-30T00:00:00"/>
        <d v="2017-06-30T00:00:00"/>
        <d v="2017-07-30T00:00:00"/>
        <d v="2017-08-30T00:00:00"/>
        <d v="2017-09-30T00:00:00"/>
        <d v="2017-10-30T00:00:00"/>
        <d v="2017-11-30T00:00:00"/>
        <d v="2017-12-30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8-01-04T00:00:00"/>
        <d v="2018-02-18T00:00:00"/>
        <d v="2018-02-19T00:00:00"/>
        <d v="2018-02-17T00:00:00"/>
        <d v="2018-02-21T00:00:00"/>
        <d v="2018-04-17T00:00:00"/>
        <d v="2018-04-18T00:00:00"/>
        <d v="2018-04-19T00:00:00"/>
        <d v="2018-06-07T00:00:00"/>
        <d v="2018-06-17T00:00:00"/>
        <d v="2018-06-18T00:00:00"/>
        <d v="2018-06-20T00:00:00"/>
        <d v="2018-06-21T00:00:00"/>
        <d v="2018-07-04T00:00:00"/>
        <d v="2018-08-17T00:00:00"/>
        <d v="2018-08-18T00:00:00"/>
        <d v="2018-08-22T00:00:00"/>
        <d v="2018-08-24T00:00:00"/>
        <d v="2018-10-05T00:00:00"/>
        <d v="2018-10-19T00:00:00"/>
        <d v="2018-11-17T00:00:00"/>
        <d v="2018-11-18T00:00:00"/>
        <d v="2018-12-07T00:00:00"/>
        <d v="2018-11-16T00:00:00"/>
        <d v="2018-10-20T00:00:00"/>
        <d v="2018-11-19T00:00:00"/>
        <d v="2018-12-25T00:00:00"/>
        <d v="2018-12-08T00:00:00"/>
        <d v="2018-12-17T00:00:00"/>
        <d v="2019-01-18T00:00:00"/>
        <d v="2019-01-19T00:00:00"/>
        <d v="2019-02-22T00:00:00"/>
        <d v="2018-03-31T00:00:00"/>
        <d v="2018-04-30T00:00:00"/>
        <d v="2018-05-31T00:00:00"/>
        <d v="2018-06-30T00:00:00"/>
        <d v="2018-07-31T00:00:00"/>
        <d v="2018-05-22T00:00:00"/>
        <d v="2018-01-31T00:00:00"/>
        <d v="2018-02-28T00:00:00"/>
        <d v="2018-08-31T00:00:00"/>
        <d v="2018-08-08T00:00:00"/>
        <d v="2018-10-31T00:00:00"/>
        <d v="2018-12-31T00:00:00"/>
        <d v="2019-02-28T00:00:00"/>
        <d v="2018-09-30T00:00:00"/>
        <d v="2018-11-30T00:00:00"/>
        <d v="2019-01-31T00:00:00"/>
        <d v="2018-11-29T00:00:00"/>
        <m/>
      </sharedItems>
      <fieldGroup par="29" base="10">
        <rangePr groupBy="months" startDate="2016-01-01T00:00:00" endDate="2019-03-01T00:00:00"/>
        <groupItems count="14">
          <s v="(vide)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1/03/2019"/>
        </groupItems>
      </fieldGroup>
    </cacheField>
    <cacheField name="kWh réels" numFmtId="0">
      <sharedItems containsBlank="1" containsMixedTypes="1" containsNumber="1" containsInteger="1" minValue="-73861" maxValue="78997"/>
    </cacheField>
    <cacheField name="kwh facturés" numFmtId="0">
      <sharedItems containsBlank="1" containsMixedTypes="1" containsNumber="1" containsInteger="1" minValue="-73861" maxValue="78997"/>
    </cacheField>
    <cacheField name="TTC" numFmtId="0">
      <sharedItems containsString="0" containsBlank="1" containsNumber="1" minValue="-10382.5" maxValue="10987.5"/>
    </cacheField>
    <cacheField name="Ref Acheminement" numFmtId="0">
      <sharedItems containsBlank="1" containsMixedTypes="1" containsNumber="1" containsInteger="1" minValue="102976584" maxValue="14899131654739"/>
    </cacheField>
    <cacheField name="Site" numFmtId="0">
      <sharedItems containsBlank="1"/>
    </cacheField>
    <cacheField name="Adresse2" numFmtId="0">
      <sharedItems containsBlank="1" containsMixedTypes="1" containsNumber="1" containsInteger="1" minValue="102977700" maxValue="14868451447631"/>
    </cacheField>
    <cacheField name="Commune" numFmtId="0">
      <sharedItems containsBlank="1" containsMixedTypes="1" containsNumber="1" containsInteger="1" minValue="56100" maxValue="56850"/>
    </cacheField>
    <cacheField name="Niveau Tension" numFmtId="0">
      <sharedItems containsDate="1" containsBlank="1" containsMixedTypes="1" minDate="1900-03-11T00:00:00" maxDate="1899-12-30T00:00:00"/>
    </cacheField>
    <cacheField name="#PuissanceSouscrite" numFmtId="0">
      <sharedItems containsBlank="1" containsMixedTypes="1" containsNumber="1" containsInteger="1" minValue="3" maxValue="36"/>
    </cacheField>
    <cacheField name="Conso Réelle" numFmtId="0">
      <sharedItems containsBlank="1" containsMixedTypes="1" containsNumber="1" containsInteger="1" minValue="-4423" maxValue="21560121200016"/>
    </cacheField>
    <cacheField name="MontantTotalTTC', 2)" numFmtId="0">
      <sharedItems containsBlank="1" containsMixedTypes="1" containsNumber="1" minValue="-1119.98" maxValue="10987.5"/>
    </cacheField>
    <cacheField name="Date Facture2" numFmtId="0">
      <sharedItems containsDate="1" containsBlank="1" containsMixedTypes="1" minDate="1946-10-14T00:00:00" maxDate="1900-01-06T05:18:05"/>
    </cacheField>
    <cacheField name="Date Conso" numFmtId="0">
      <sharedItems containsDate="1" containsBlank="1" containsMixedTypes="1" minDate="2016-01-01T00:00:00" maxDate="1900-01-04T01:58:06"/>
    </cacheField>
    <cacheField name="Budget2" numFmtId="0">
      <sharedItems containsDate="1" containsBlank="1" containsMixedTypes="1" minDate="1900-01-05T10:40:04" maxDate="2019-03-15T00:00:00"/>
    </cacheField>
    <cacheField name="Remarques" numFmtId="0">
      <sharedItems containsDate="1" containsBlank="1" containsMixedTypes="1" minDate="1900-01-17T00:00:00" maxDate="2019-04-24T00:00:00"/>
    </cacheField>
    <cacheField name="Trimestres" numFmtId="0" databaseField="0">
      <fieldGroup base="9">
        <rangePr groupBy="quarters" startDate="2016-01-01T00:00:00" endDate="2019-03-01T00:00:00"/>
        <groupItems count="6">
          <s v="&lt;01/01/2016"/>
          <s v="Trimestre1"/>
          <s v="Trimestre2"/>
          <s v="Trimestre3"/>
          <s v="Trimestre4"/>
          <s v="&gt;01/03/2019"/>
        </groupItems>
      </fieldGroup>
    </cacheField>
    <cacheField name="Années" numFmtId="0" databaseField="0">
      <fieldGroup base="9">
        <rangePr groupBy="years" startDate="2016-01-01T00:00:00" endDate="2019-03-01T00:00:00"/>
        <groupItems count="6">
          <s v="&lt;01/01/2016"/>
          <s v="2016"/>
          <s v="2017"/>
          <s v="2018"/>
          <s v="2019"/>
          <s v="&gt;01/03/2019"/>
        </groupItems>
      </fieldGroup>
    </cacheField>
    <cacheField name="Trimestres2" numFmtId="0" databaseField="0">
      <fieldGroup base="10">
        <rangePr groupBy="quarters" startDate="2016-01-01T00:00:00" endDate="2019-03-01T00:00:00"/>
        <groupItems count="6">
          <s v="&lt;01/01/2016"/>
          <s v="Trimestre1"/>
          <s v="Trimestre2"/>
          <s v="Trimestre3"/>
          <s v="Trimestre4"/>
          <s v="&gt;01/03/2019"/>
        </groupItems>
      </fieldGroup>
    </cacheField>
    <cacheField name="Années2" numFmtId="0" databaseField="0">
      <fieldGroup base="10">
        <rangePr groupBy="years" startDate="2016-01-01T00:00:00" endDate="2019-03-01T00:00:00"/>
        <groupItems count="6">
          <s v="&lt;01/01/2016"/>
          <s v="2016"/>
          <s v="2017"/>
          <s v="2018"/>
          <s v="2019"/>
          <s v="&gt;01/03/2019"/>
        </groupItems>
      </fieldGroup>
    </cacheField>
  </cacheFields>
  <extLst>
    <ext xmlns:x14="http://schemas.microsoft.com/office/spreadsheetml/2009/9/main" uri="{725AE2AE-9491-48be-B2B4-4EB974FC3084}">
      <x14:pivotCacheDefinition pivotCacheId="108642725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03">
  <r>
    <m/>
    <d v="2017-12-31T00:00:00"/>
    <x v="0"/>
    <n v="2018"/>
    <x v="0"/>
    <x v="0"/>
    <x v="0"/>
    <n v="56100"/>
    <x v="0"/>
    <x v="0"/>
    <x v="0"/>
    <n v="3628"/>
    <n v="3628"/>
    <n v="648.45000000000005"/>
    <n v="14809551316980"/>
    <s v="Pôle enfance Elsa Triolet"/>
    <s v="7 RUE JULES MASSENET"/>
    <n v="56100"/>
    <s v="C5 HVE"/>
    <n v="18"/>
    <n v="3628"/>
    <n v="648.45000000000005"/>
    <d v="2017-12-31T00:00:00"/>
    <d v="2017-12-20T00:00:00"/>
    <n v="2018"/>
    <m/>
  </r>
  <r>
    <m/>
    <d v="2017-12-31T00:00:00"/>
    <x v="0"/>
    <n v="2018"/>
    <x v="1"/>
    <x v="1"/>
    <x v="1"/>
    <n v="56100"/>
    <x v="0"/>
    <x v="0"/>
    <x v="0"/>
    <n v="1514"/>
    <n v="1514"/>
    <n v="289.19"/>
    <n v="14829088219962"/>
    <s v="Mat JP Sartre"/>
    <s v="2 RUE DE GALWAY"/>
    <n v="56100"/>
    <s v="C5 HVE"/>
    <n v="18"/>
    <n v="1514"/>
    <n v="289.19"/>
    <d v="2017-12-31T00:00:00"/>
    <d v="2017-12-20T00:00:00"/>
    <n v="2018"/>
    <m/>
  </r>
  <r>
    <m/>
    <d v="2017-12-31T00:00:00"/>
    <x v="0"/>
    <n v="2018"/>
    <x v="2"/>
    <x v="2"/>
    <x v="2"/>
    <n v="56100"/>
    <x v="1"/>
    <x v="0"/>
    <x v="0"/>
    <n v="7390"/>
    <n v="7390"/>
    <n v="1332.44"/>
    <n v="14833284986679"/>
    <s v="Gymnase Marie le franc"/>
    <s v="128 BOULEVARD LEON BLUM"/>
    <n v="56100"/>
    <s v="C5 HVE"/>
    <n v="36"/>
    <n v="7390"/>
    <n v="1332.44"/>
    <d v="2017-12-31T00:00:00"/>
    <d v="2017-12-20T00:00:00"/>
    <n v="2018"/>
    <m/>
  </r>
  <r>
    <m/>
    <d v="2017-12-31T00:00:00"/>
    <x v="0"/>
    <n v="2018"/>
    <x v="3"/>
    <x v="3"/>
    <x v="3"/>
    <n v="56100"/>
    <x v="0"/>
    <x v="0"/>
    <x v="0"/>
    <n v="4263"/>
    <n v="4263"/>
    <n v="771.87"/>
    <n v="14847756816130"/>
    <s v="Gymnase Nouvelle Ville"/>
    <s v="RUE ETIENNE PERAULT"/>
    <n v="56100"/>
    <s v="C5 HVE"/>
    <n v="18"/>
    <n v="4263"/>
    <n v="771.87"/>
    <d v="2017-12-31T00:00:00"/>
    <d v="2017-12-20T00:00:00"/>
    <n v="2018"/>
    <m/>
  </r>
  <r>
    <m/>
    <d v="2017-12-31T00:00:00"/>
    <x v="0"/>
    <n v="2018"/>
    <x v="4"/>
    <x v="4"/>
    <x v="4"/>
    <n v="56100"/>
    <x v="2"/>
    <x v="0"/>
    <x v="0"/>
    <n v="3675"/>
    <n v="3675"/>
    <n v="673.54"/>
    <n v="14861794442726"/>
    <s v="Mat Kerentrech"/>
    <s v="32 RUE EDGARD QUINET"/>
    <n v="56100"/>
    <s v="C5 HVE"/>
    <n v="30"/>
    <n v="3675"/>
    <n v="673.54"/>
    <d v="2017-12-31T00:00:00"/>
    <d v="2017-12-20T00:00:00"/>
    <n v="2018"/>
    <m/>
  </r>
  <r>
    <m/>
    <d v="2017-10-31T00:00:00"/>
    <x v="0"/>
    <n v="2017"/>
    <x v="0"/>
    <x v="0"/>
    <x v="0"/>
    <n v="56100"/>
    <x v="0"/>
    <x v="1"/>
    <x v="1"/>
    <n v="2993"/>
    <n v="2993"/>
    <n v="539.04"/>
    <n v="14809551316980"/>
    <s v="Pôle enfance Elsa Triolet"/>
    <s v="7 RUE JULES MASSENET"/>
    <n v="56100"/>
    <s v="C5 HVE"/>
    <n v="18"/>
    <n v="2993"/>
    <n v="539.04"/>
    <d v="2017-10-31T00:00:00"/>
    <d v="2017-10-20T00:00:00"/>
    <n v="2017"/>
    <m/>
  </r>
  <r>
    <m/>
    <d v="2017-10-31T00:00:00"/>
    <x v="0"/>
    <n v="2017"/>
    <x v="1"/>
    <x v="1"/>
    <x v="1"/>
    <n v="56100"/>
    <x v="0"/>
    <x v="1"/>
    <x v="1"/>
    <n v="58"/>
    <n v="58"/>
    <n v="43.28"/>
    <n v="14829088219962"/>
    <s v="Mat JP Sartre"/>
    <s v="2 RUE DE GALWAY"/>
    <n v="56100"/>
    <s v="C5 HVE"/>
    <n v="18"/>
    <n v="58"/>
    <n v="43.28"/>
    <d v="2017-10-31T00:00:00"/>
    <d v="2017-10-20T00:00:00"/>
    <n v="2017"/>
    <m/>
  </r>
  <r>
    <m/>
    <d v="2017-10-31T00:00:00"/>
    <x v="0"/>
    <n v="2017"/>
    <x v="2"/>
    <x v="2"/>
    <x v="2"/>
    <n v="56100"/>
    <x v="1"/>
    <x v="1"/>
    <x v="1"/>
    <n v="3267"/>
    <n v="3267"/>
    <n v="619.1"/>
    <n v="14833284986679"/>
    <s v="Gymnase Marie le franc"/>
    <s v="128 BOULEVARD LEON BLUM"/>
    <n v="56100"/>
    <s v="C5 HVE"/>
    <n v="36"/>
    <n v="3267"/>
    <n v="619.1"/>
    <d v="2017-10-31T00:00:00"/>
    <d v="2017-10-20T00:00:00"/>
    <n v="2017"/>
    <m/>
  </r>
  <r>
    <m/>
    <d v="2017-10-31T00:00:00"/>
    <x v="0"/>
    <n v="2017"/>
    <x v="3"/>
    <x v="3"/>
    <x v="3"/>
    <n v="56100"/>
    <x v="0"/>
    <x v="1"/>
    <x v="1"/>
    <n v="4365"/>
    <n v="4365"/>
    <n v="788.97"/>
    <n v="14847756816130"/>
    <s v="Gymnase Nouvelle Ville"/>
    <s v="RUE ETIENNE PERAULT"/>
    <n v="56100"/>
    <s v="C5 HVE"/>
    <n v="18"/>
    <n v="4365"/>
    <n v="788.97"/>
    <d v="2017-10-31T00:00:00"/>
    <d v="2017-10-20T00:00:00"/>
    <n v="2017"/>
    <m/>
  </r>
  <r>
    <m/>
    <d v="2017-10-31T00:00:00"/>
    <x v="0"/>
    <n v="2017"/>
    <x v="4"/>
    <x v="4"/>
    <x v="4"/>
    <n v="56100"/>
    <x v="2"/>
    <x v="1"/>
    <x v="1"/>
    <n v="2961"/>
    <n v="2961"/>
    <n v="545.09"/>
    <n v="14861794442726"/>
    <s v="Mat Kerentrech"/>
    <s v="32 RUE EDGARD QUINET"/>
    <n v="56100"/>
    <s v="C5 HVE"/>
    <n v="30"/>
    <n v="2961"/>
    <n v="545.09"/>
    <d v="2017-10-31T00:00:00"/>
    <d v="2017-10-20T00:00:00"/>
    <n v="2017"/>
    <m/>
  </r>
  <r>
    <m/>
    <d v="2017-10-31T00:00:00"/>
    <x v="0"/>
    <n v="2017"/>
    <x v="5"/>
    <x v="5"/>
    <x v="5"/>
    <n v="56100"/>
    <x v="2"/>
    <x v="1"/>
    <x v="1"/>
    <n v="1475"/>
    <n v="1475"/>
    <n v="301.36"/>
    <n v="14868451447631"/>
    <s v="Serres de kerdroual"/>
    <s v="KERDROUAL"/>
    <n v="56100"/>
    <s v="C5 HVE"/>
    <n v="30"/>
    <n v="1475"/>
    <n v="301.36"/>
    <d v="2017-10-31T00:00:00"/>
    <d v="2017-10-20T00:00:00"/>
    <n v="2017"/>
    <m/>
  </r>
  <r>
    <m/>
    <d v="2017-08-31T00:00:00"/>
    <x v="0"/>
    <n v="2017"/>
    <x v="0"/>
    <x v="0"/>
    <x v="0"/>
    <n v="56100"/>
    <x v="0"/>
    <x v="2"/>
    <x v="2"/>
    <n v="1759"/>
    <n v="1759"/>
    <n v="493.14"/>
    <n v="14809551316980"/>
    <s v="Pôle enfance Elsa Triolet"/>
    <s v="7 RUE JULES MASSENET"/>
    <n v="56100"/>
    <s v="C5 HVE"/>
    <n v="18"/>
    <n v="1759"/>
    <n v="493.14"/>
    <d v="2017-08-31T00:00:00"/>
    <d v="2017-08-22T00:00:00"/>
    <n v="2017"/>
    <m/>
  </r>
  <r>
    <m/>
    <d v="2017-08-31T00:00:00"/>
    <x v="0"/>
    <n v="2017"/>
    <x v="1"/>
    <x v="1"/>
    <x v="1"/>
    <n v="56100"/>
    <x v="0"/>
    <x v="2"/>
    <x v="2"/>
    <n v="88"/>
    <n v="88"/>
    <n v="54.17"/>
    <n v="14829088219962"/>
    <s v="Mat JP Sartre"/>
    <s v="2 RUE DE GALWAY"/>
    <n v="56100"/>
    <s v="C5 HVE"/>
    <n v="18"/>
    <n v="88"/>
    <n v="54.17"/>
    <d v="2017-08-31T00:00:00"/>
    <d v="2017-08-22T00:00:00"/>
    <n v="2017"/>
    <m/>
  </r>
  <r>
    <m/>
    <d v="2017-08-31T00:00:00"/>
    <x v="0"/>
    <n v="2017"/>
    <x v="2"/>
    <x v="2"/>
    <x v="2"/>
    <n v="56100"/>
    <x v="1"/>
    <x v="2"/>
    <x v="2"/>
    <n v="1804"/>
    <n v="1804"/>
    <n v="558.4"/>
    <n v="14833284986679"/>
    <s v="Gymnase Marie le franc"/>
    <s v="128 BOULEVARD LEON BLUM"/>
    <n v="56100"/>
    <s v="C5 HVE"/>
    <n v="36"/>
    <n v="1804"/>
    <n v="558.4"/>
    <d v="2017-08-31T00:00:00"/>
    <d v="2017-08-22T00:00:00"/>
    <n v="2017"/>
    <m/>
  </r>
  <r>
    <m/>
    <d v="2017-08-31T00:00:00"/>
    <x v="0"/>
    <n v="2017"/>
    <x v="3"/>
    <x v="3"/>
    <x v="3"/>
    <n v="56100"/>
    <x v="0"/>
    <x v="2"/>
    <x v="2"/>
    <n v="1268"/>
    <n v="1268"/>
    <n v="377.95"/>
    <n v="14847756816130"/>
    <s v="Gymnase Nouvelle Ville"/>
    <s v="RUE ETIENNE PERAULT"/>
    <n v="56100"/>
    <s v="C5 HVE"/>
    <n v="18"/>
    <n v="1268"/>
    <n v="377.95"/>
    <d v="2017-08-31T00:00:00"/>
    <d v="2017-08-22T00:00:00"/>
    <n v="2017"/>
    <m/>
  </r>
  <r>
    <m/>
    <d v="2017-08-31T00:00:00"/>
    <x v="0"/>
    <n v="2017"/>
    <x v="4"/>
    <x v="4"/>
    <x v="4"/>
    <n v="56100"/>
    <x v="2"/>
    <x v="2"/>
    <x v="2"/>
    <n v="5036"/>
    <n v="5036"/>
    <n v="1160.1400000000001"/>
    <n v="14861794442726"/>
    <s v="Mat Kerentrech"/>
    <s v="32 RUE EDGARD QUINET"/>
    <n v="56100"/>
    <s v="C5 HVE"/>
    <n v="30"/>
    <n v="5036"/>
    <n v="1160.1400000000001"/>
    <d v="2017-08-31T00:00:00"/>
    <d v="2017-08-22T00:00:00"/>
    <n v="2017"/>
    <m/>
  </r>
  <r>
    <m/>
    <d v="2017-08-31T00:00:00"/>
    <x v="0"/>
    <n v="2017"/>
    <x v="5"/>
    <x v="5"/>
    <x v="5"/>
    <n v="56100"/>
    <x v="2"/>
    <x v="2"/>
    <x v="2"/>
    <n v="1837"/>
    <n v="1837"/>
    <n v="510.13"/>
    <n v="14868451447631"/>
    <s v="Serres de kerdroual"/>
    <s v="KERDROUAL"/>
    <n v="56100"/>
    <s v="C5 HVE"/>
    <n v="30"/>
    <n v="1837"/>
    <n v="510.13"/>
    <d v="2017-08-31T00:00:00"/>
    <d v="2017-08-22T00:00:00"/>
    <n v="2017"/>
    <m/>
  </r>
  <r>
    <m/>
    <d v="2017-06-30T00:00:00"/>
    <x v="0"/>
    <n v="2017"/>
    <x v="0"/>
    <x v="0"/>
    <x v="0"/>
    <n v="56100"/>
    <x v="0"/>
    <x v="3"/>
    <x v="3"/>
    <n v="2857"/>
    <n v="2857"/>
    <n v="510.22"/>
    <n v="14809551316980"/>
    <s v="Pôle enfance Elsa Triolet"/>
    <s v="7 RUE JULES MASSENET"/>
    <n v="56100"/>
    <s v="C5 HVE"/>
    <n v="18"/>
    <n v="2857"/>
    <n v="510.22"/>
    <d v="2017-06-30T00:00:00"/>
    <d v="2017-06-22T00:00:00"/>
    <n v="2017"/>
    <m/>
  </r>
  <r>
    <m/>
    <d v="2017-06-30T00:00:00"/>
    <x v="0"/>
    <n v="2017"/>
    <x v="1"/>
    <x v="1"/>
    <x v="1"/>
    <n v="56100"/>
    <x v="0"/>
    <x v="3"/>
    <x v="3"/>
    <n v="109"/>
    <n v="109"/>
    <n v="53.8"/>
    <n v="14829088219962"/>
    <s v="Mat JP Sartre"/>
    <s v="2 RUE DE GALWAY"/>
    <n v="56100"/>
    <s v="C5 HVE"/>
    <n v="18"/>
    <n v="109"/>
    <n v="53.8"/>
    <d v="2017-06-30T00:00:00"/>
    <d v="2017-06-22T00:00:00"/>
    <n v="2017"/>
    <m/>
  </r>
  <r>
    <m/>
    <d v="2017-06-30T00:00:00"/>
    <x v="0"/>
    <n v="2017"/>
    <x v="2"/>
    <x v="2"/>
    <x v="2"/>
    <n v="56100"/>
    <x v="1"/>
    <x v="3"/>
    <x v="3"/>
    <n v="2583"/>
    <n v="2583"/>
    <n v="533.71"/>
    <n v="14833284986679"/>
    <s v="Gymnase Marie le franc"/>
    <s v="128 BOULEVARD LEON BLUM"/>
    <n v="56100"/>
    <s v="C5 HVE"/>
    <n v="36"/>
    <n v="2583"/>
    <n v="533.71"/>
    <d v="2017-06-30T00:00:00"/>
    <d v="2017-06-22T00:00:00"/>
    <n v="2017"/>
    <m/>
  </r>
  <r>
    <m/>
    <d v="2017-06-30T00:00:00"/>
    <x v="0"/>
    <n v="2017"/>
    <x v="3"/>
    <x v="3"/>
    <x v="3"/>
    <n v="56100"/>
    <x v="0"/>
    <x v="3"/>
    <x v="3"/>
    <n v="3015"/>
    <n v="3015"/>
    <n v="549.6"/>
    <n v="14847756816130"/>
    <s v="Gymnase Nouvelle Ville"/>
    <s v="RUE ETIENNE PERAULT"/>
    <n v="56100"/>
    <s v="C5 HVE"/>
    <n v="18"/>
    <n v="3015"/>
    <n v="549.6"/>
    <d v="2017-06-30T00:00:00"/>
    <d v="2017-06-22T00:00:00"/>
    <n v="2017"/>
    <m/>
  </r>
  <r>
    <m/>
    <d v="2017-06-30T00:00:00"/>
    <x v="0"/>
    <n v="2017"/>
    <x v="5"/>
    <x v="5"/>
    <x v="5"/>
    <n v="56100"/>
    <x v="2"/>
    <x v="3"/>
    <x v="3"/>
    <n v="2450"/>
    <n v="2450"/>
    <n v="491.33"/>
    <n v="14868451447631"/>
    <s v="Serres de kerdroual"/>
    <s v="KERDROUAL"/>
    <n v="56100"/>
    <s v="C5 HVE"/>
    <n v="30"/>
    <n v="2450"/>
    <n v="491.33"/>
    <d v="2017-06-30T00:00:00"/>
    <d v="2017-06-22T00:00:00"/>
    <n v="2017"/>
    <m/>
  </r>
  <r>
    <m/>
    <d v="2017-04-30T00:00:00"/>
    <x v="0"/>
    <n v="2017"/>
    <x v="0"/>
    <x v="0"/>
    <x v="0"/>
    <n v="56100"/>
    <x v="0"/>
    <x v="4"/>
    <x v="4"/>
    <n v="3990"/>
    <n v="3990"/>
    <n v="699.73"/>
    <n v="14809551316980"/>
    <s v="Pôle enfance Elsa Triolet"/>
    <s v="7 RUE JULES MASSENET"/>
    <n v="56100"/>
    <s v="C5 HVE"/>
    <n v="18"/>
    <n v="3990"/>
    <n v="699.73"/>
    <d v="2017-04-30T00:00:00"/>
    <d v="2017-04-22T00:00:00"/>
    <n v="2017"/>
    <m/>
  </r>
  <r>
    <m/>
    <d v="2017-04-30T00:00:00"/>
    <x v="0"/>
    <n v="2017"/>
    <x v="1"/>
    <x v="1"/>
    <x v="1"/>
    <n v="56100"/>
    <x v="0"/>
    <x v="4"/>
    <x v="4"/>
    <n v="125"/>
    <n v="125"/>
    <n v="56.39"/>
    <n v="14829088219962"/>
    <s v="Mat JP Sartre"/>
    <s v="2 RUE DE GALWAY"/>
    <n v="56100"/>
    <s v="C5 HVE"/>
    <n v="18"/>
    <n v="125"/>
    <n v="56.39"/>
    <d v="2017-04-30T00:00:00"/>
    <d v="2017-04-22T00:00:00"/>
    <n v="2017"/>
    <m/>
  </r>
  <r>
    <m/>
    <d v="2017-04-30T00:00:00"/>
    <x v="0"/>
    <n v="2017"/>
    <x v="2"/>
    <x v="2"/>
    <x v="2"/>
    <n v="56100"/>
    <x v="1"/>
    <x v="4"/>
    <x v="4"/>
    <n v="6423"/>
    <n v="6423"/>
    <n v="1151.68"/>
    <n v="14833284986679"/>
    <s v="Gymnase Marie le franc"/>
    <s v="128 BOULEVARD LEON BLUM"/>
    <n v="56100"/>
    <s v="C5 HVE"/>
    <n v="36"/>
    <n v="6423"/>
    <n v="1151.68"/>
    <d v="2017-04-30T00:00:00"/>
    <d v="2017-04-22T00:00:00"/>
    <n v="2017"/>
    <m/>
  </r>
  <r>
    <m/>
    <d v="2017-04-30T00:00:00"/>
    <x v="0"/>
    <n v="2017"/>
    <x v="3"/>
    <x v="3"/>
    <x v="3"/>
    <n v="56100"/>
    <x v="0"/>
    <x v="4"/>
    <x v="4"/>
    <n v="5551"/>
    <n v="5551"/>
    <n v="973.2"/>
    <n v="14847756816130"/>
    <s v="Gymnase Nouvelle Ville"/>
    <s v="RUE ETIENNE PERAULT"/>
    <n v="56100"/>
    <s v="C5 HVE"/>
    <n v="18"/>
    <n v="5551"/>
    <n v="973.2"/>
    <d v="2017-04-30T00:00:00"/>
    <d v="2017-04-22T00:00:00"/>
    <n v="2017"/>
    <m/>
  </r>
  <r>
    <m/>
    <d v="2017-04-30T00:00:00"/>
    <x v="0"/>
    <n v="2017"/>
    <x v="4"/>
    <x v="4"/>
    <x v="4"/>
    <n v="56100"/>
    <x v="2"/>
    <x v="4"/>
    <x v="4"/>
    <n v="3869"/>
    <n v="3869"/>
    <n v="711.41"/>
    <n v="14861794442726"/>
    <s v="Mat Kerentrech"/>
    <s v="32 RUE EDGARD QUINET"/>
    <n v="56100"/>
    <s v="C5 HVE"/>
    <n v="30"/>
    <n v="3869"/>
    <n v="711.41"/>
    <d v="2017-04-30T00:00:00"/>
    <d v="2017-04-22T00:00:00"/>
    <n v="2017"/>
    <m/>
  </r>
  <r>
    <m/>
    <d v="2017-04-30T00:00:00"/>
    <x v="0"/>
    <n v="2017"/>
    <x v="5"/>
    <x v="5"/>
    <x v="5"/>
    <n v="56100"/>
    <x v="2"/>
    <x v="4"/>
    <x v="4"/>
    <n v="3002"/>
    <n v="3002"/>
    <n v="579.37"/>
    <n v="14868451447631"/>
    <s v="Serres de kerdroual"/>
    <s v="KERDROUAL"/>
    <n v="56100"/>
    <s v="C5 HVE"/>
    <n v="30"/>
    <n v="3002"/>
    <n v="579.37"/>
    <d v="2017-04-30T00:00:00"/>
    <d v="2017-04-22T00:00:00"/>
    <n v="2017"/>
    <m/>
  </r>
  <r>
    <m/>
    <d v="2017-02-28T00:00:00"/>
    <x v="0"/>
    <n v="2017"/>
    <x v="0"/>
    <x v="0"/>
    <x v="0"/>
    <n v="56100"/>
    <x v="0"/>
    <x v="5"/>
    <x v="5"/>
    <n v="3861"/>
    <n v="3861"/>
    <n v="678.13"/>
    <n v="14809551316980"/>
    <s v="Pôle enfance Elsa Triolet"/>
    <s v="7 RUE JULES MASSENET"/>
    <n v="56100"/>
    <s v="C5 HVE"/>
    <n v="18"/>
    <n v="3861"/>
    <n v="678.13"/>
    <d v="2017-02-28T00:00:00"/>
    <d v="2017-02-22T00:00:00"/>
    <n v="2017"/>
    <m/>
  </r>
  <r>
    <m/>
    <d v="2017-02-28T00:00:00"/>
    <x v="0"/>
    <n v="2017"/>
    <x v="1"/>
    <x v="1"/>
    <x v="1"/>
    <n v="56100"/>
    <x v="0"/>
    <x v="5"/>
    <x v="5"/>
    <n v="202"/>
    <n v="202"/>
    <n v="69.17"/>
    <n v="14829088219962"/>
    <s v="Mat JP Sartre"/>
    <s v="2 RUE DE GALWAY"/>
    <n v="56100"/>
    <s v="C5 HVE"/>
    <n v="18"/>
    <n v="202"/>
    <n v="69.17"/>
    <d v="2017-02-28T00:00:00"/>
    <d v="2017-02-22T00:00:00"/>
    <n v="2017"/>
    <m/>
  </r>
  <r>
    <m/>
    <d v="2017-02-28T00:00:00"/>
    <x v="0"/>
    <n v="2017"/>
    <x v="2"/>
    <x v="2"/>
    <x v="2"/>
    <n v="56100"/>
    <x v="1"/>
    <x v="5"/>
    <x v="5"/>
    <n v="6137"/>
    <n v="6137"/>
    <n v="1105.68"/>
    <n v="14833284986679"/>
    <s v="Gymnase Marie le franc"/>
    <s v="128 BOULEVARD LEON BLUM"/>
    <n v="56100"/>
    <s v="C5 HVE"/>
    <n v="36"/>
    <n v="6137"/>
    <n v="1105.68"/>
    <d v="2017-02-28T00:00:00"/>
    <d v="2017-02-22T00:00:00"/>
    <n v="2017"/>
    <m/>
  </r>
  <r>
    <m/>
    <d v="2017-02-28T00:00:00"/>
    <x v="0"/>
    <n v="2017"/>
    <x v="3"/>
    <x v="3"/>
    <x v="3"/>
    <n v="56100"/>
    <x v="0"/>
    <x v="5"/>
    <x v="5"/>
    <n v="5206"/>
    <n v="5206"/>
    <n v="914.95"/>
    <n v="14847756816130"/>
    <s v="Gymnase Nouvelle Ville"/>
    <s v="RUE ETIENNE PERAULT"/>
    <n v="56100"/>
    <s v="C5 HVE"/>
    <n v="18"/>
    <n v="5206"/>
    <n v="914.95"/>
    <d v="2017-02-28T00:00:00"/>
    <d v="2017-02-22T00:00:00"/>
    <n v="2017"/>
    <m/>
  </r>
  <r>
    <m/>
    <d v="2017-02-28T00:00:00"/>
    <x v="0"/>
    <n v="2017"/>
    <x v="4"/>
    <x v="4"/>
    <x v="4"/>
    <n v="56100"/>
    <x v="2"/>
    <x v="5"/>
    <x v="5"/>
    <n v="7540"/>
    <n v="7540"/>
    <n v="1297.23"/>
    <n v="14861794442726"/>
    <s v="Mat Kerentrech"/>
    <s v="32 RUE EDGARD QUINET"/>
    <n v="56100"/>
    <s v="C5 HVE"/>
    <n v="30"/>
    <n v="7540"/>
    <n v="1297.23"/>
    <d v="2017-02-28T00:00:00"/>
    <d v="2017-02-22T00:00:00"/>
    <n v="2017"/>
    <m/>
  </r>
  <r>
    <m/>
    <d v="2017-02-28T00:00:00"/>
    <x v="0"/>
    <n v="2017"/>
    <x v="5"/>
    <x v="5"/>
    <x v="5"/>
    <n v="56100"/>
    <x v="2"/>
    <x v="5"/>
    <x v="5"/>
    <n v="4829"/>
    <n v="4829"/>
    <n v="870.86"/>
    <n v="14868451447631"/>
    <s v="Serres de kerdroual"/>
    <s v="KERDROUAL"/>
    <n v="56100"/>
    <s v="C5 HVE"/>
    <n v="30"/>
    <n v="4829"/>
    <n v="870.86"/>
    <d v="2017-02-28T00:00:00"/>
    <d v="2017-02-22T00:00:00"/>
    <n v="2017"/>
    <m/>
  </r>
  <r>
    <m/>
    <d v="2017-01-01T00:00:00"/>
    <x v="0"/>
    <s v="?"/>
    <x v="0"/>
    <x v="0"/>
    <x v="0"/>
    <n v="56100"/>
    <x v="0"/>
    <x v="6"/>
    <x v="6"/>
    <n v="4513"/>
    <n v="4513"/>
    <n v="328.20000000000005"/>
    <n v="14809551316980"/>
    <s v="Pôle enfance Elsa Triolet"/>
    <s v="7 RUE JULES MASSENET"/>
    <n v="56100"/>
    <s v="C5 HVE"/>
    <n v="18"/>
    <n v="4513"/>
    <n v="328.20000000000005"/>
    <d v="2017-01-01T00:00:00"/>
    <d v="2016-12-30T00:00:00"/>
    <s v="?"/>
    <s v="rejetée compta janv 2017"/>
  </r>
  <r>
    <m/>
    <d v="2017-01-01T00:00:00"/>
    <x v="0"/>
    <s v="?"/>
    <x v="1"/>
    <x v="1"/>
    <x v="1"/>
    <n v="56100"/>
    <x v="0"/>
    <x v="6"/>
    <x v="6"/>
    <n v="783"/>
    <n v="783"/>
    <n v="165.37"/>
    <n v="14829088219962"/>
    <s v="Mat JP Sartre"/>
    <s v="2 RUE DE GALWAY"/>
    <n v="56100"/>
    <s v="C5 HVE"/>
    <n v="18"/>
    <n v="783"/>
    <n v="165.37"/>
    <d v="2017-01-01T00:00:00"/>
    <d v="2016-12-30T00:00:00"/>
    <s v="?"/>
    <s v="rejetée compta janv 2017"/>
  </r>
  <r>
    <m/>
    <d v="2017-01-01T00:00:00"/>
    <x v="0"/>
    <s v="?"/>
    <x v="2"/>
    <x v="2"/>
    <x v="2"/>
    <n v="56100"/>
    <x v="1"/>
    <x v="6"/>
    <x v="6"/>
    <n v="7769"/>
    <n v="7769"/>
    <n v="1368.73"/>
    <n v="14833284986679"/>
    <s v="Gymnase Marie le franc"/>
    <s v="128 BOULEVARD LEON BLUM"/>
    <n v="56100"/>
    <s v="C5 HVE"/>
    <n v="36"/>
    <n v="7769"/>
    <n v="1368.73"/>
    <d v="2017-01-01T00:00:00"/>
    <d v="2016-12-30T00:00:00"/>
    <s v="?"/>
    <s v="rejetée compta janv 2017"/>
  </r>
  <r>
    <m/>
    <d v="2017-01-01T00:00:00"/>
    <x v="0"/>
    <s v="?"/>
    <x v="3"/>
    <x v="3"/>
    <x v="3"/>
    <n v="56100"/>
    <x v="0"/>
    <x v="6"/>
    <x v="6"/>
    <n v="7093"/>
    <n v="7093"/>
    <n v="1231.1500000000001"/>
    <n v="14847756816130"/>
    <s v="Gymnase Nouvelle Ville"/>
    <s v="RUE ETIENNE PERAULT"/>
    <n v="56100"/>
    <s v="C5 HVE"/>
    <n v="18"/>
    <n v="7093"/>
    <n v="1231.1500000000001"/>
    <d v="2017-01-01T00:00:00"/>
    <d v="2016-12-30T00:00:00"/>
    <s v="?"/>
    <s v="rejetée compta janv 2017"/>
  </r>
  <r>
    <m/>
    <d v="2017-01-01T00:00:00"/>
    <x v="0"/>
    <s v="?"/>
    <x v="4"/>
    <x v="4"/>
    <x v="4"/>
    <n v="56100"/>
    <x v="2"/>
    <x v="6"/>
    <x v="6"/>
    <n v="0"/>
    <n v="0"/>
    <n v="94.01"/>
    <n v="14861794442726"/>
    <s v="Mat Kerentrech"/>
    <s v="32 RUE EDGARD QUINET"/>
    <n v="56100"/>
    <s v="C5 HVE"/>
    <n v="30"/>
    <m/>
    <n v="94.01"/>
    <d v="2017-01-01T00:00:00"/>
    <d v="2016-12-30T00:00:00"/>
    <s v="?"/>
    <s v="rejetée compta janv 2017"/>
  </r>
  <r>
    <m/>
    <d v="2017-01-01T00:00:00"/>
    <x v="0"/>
    <s v="?"/>
    <x v="5"/>
    <x v="5"/>
    <x v="5"/>
    <n v="56100"/>
    <x v="2"/>
    <x v="6"/>
    <x v="6"/>
    <n v="3617"/>
    <n v="3617"/>
    <n v="677.18"/>
    <n v="14868451447631"/>
    <s v="Serres de kerdroual"/>
    <s v="KERDROUAL"/>
    <n v="56100"/>
    <s v="C5 HVE"/>
    <n v="30"/>
    <n v="3617"/>
    <n v="677.18"/>
    <d v="2017-01-01T00:00:00"/>
    <d v="2016-12-30T00:00:00"/>
    <s v="?"/>
    <s v="rejetée compta janv 2017"/>
  </r>
  <r>
    <m/>
    <d v="2016-11-01T00:00:00"/>
    <x v="0"/>
    <n v="2016"/>
    <x v="0"/>
    <x v="0"/>
    <x v="0"/>
    <n v="56100"/>
    <x v="0"/>
    <x v="7"/>
    <x v="7"/>
    <n v="2976"/>
    <n v="2976"/>
    <n v="530.12"/>
    <n v="14809551316980"/>
    <s v="Pôle enfance Elsa Triolet"/>
    <s v="7 RUE JULES MASSENET"/>
    <n v="56100"/>
    <s v="C5 HVE"/>
    <n v="18"/>
    <n v="2976"/>
    <n v="530.12"/>
    <d v="2016-11-01T00:00:00"/>
    <d v="2016-10-30T00:00:00"/>
    <n v="2016"/>
    <m/>
  </r>
  <r>
    <m/>
    <d v="2016-11-01T00:00:00"/>
    <x v="0"/>
    <n v="2016"/>
    <x v="1"/>
    <x v="1"/>
    <x v="1"/>
    <n v="56100"/>
    <x v="0"/>
    <x v="7"/>
    <x v="7"/>
    <n v="391"/>
    <n v="391"/>
    <n v="100.66"/>
    <n v="14829088219962"/>
    <s v="Mat JP Sartre"/>
    <s v="2 RUE DE GALWAY"/>
    <n v="56100"/>
    <s v="C5 HVE"/>
    <n v="18"/>
    <n v="391"/>
    <n v="100.66"/>
    <d v="2016-11-01T00:00:00"/>
    <d v="2016-10-30T00:00:00"/>
    <n v="2016"/>
    <m/>
  </r>
  <r>
    <m/>
    <d v="2016-11-01T00:00:00"/>
    <x v="0"/>
    <n v="2016"/>
    <x v="2"/>
    <x v="2"/>
    <x v="2"/>
    <n v="56100"/>
    <x v="1"/>
    <x v="7"/>
    <x v="7"/>
    <n v="3429"/>
    <n v="3429"/>
    <n v="670.45"/>
    <n v="14833284986679"/>
    <s v="Gymnase Marie le franc"/>
    <s v="128 BOULEVARD LEON BLUM"/>
    <n v="56100"/>
    <s v="C5 HVE"/>
    <n v="36"/>
    <n v="3429"/>
    <n v="670.45"/>
    <d v="2016-11-01T00:00:00"/>
    <d v="2016-10-30T00:00:00"/>
    <n v="2016"/>
    <m/>
  </r>
  <r>
    <m/>
    <d v="2016-11-01T00:00:00"/>
    <x v="0"/>
    <n v="2016"/>
    <x v="3"/>
    <x v="3"/>
    <x v="3"/>
    <n v="56100"/>
    <x v="0"/>
    <x v="7"/>
    <x v="7"/>
    <n v="2753"/>
    <n v="2753"/>
    <n v="500.52"/>
    <n v="14847756816130"/>
    <s v="Gymnase Nouvelle Ville"/>
    <s v="RUE ETIENNE PERAULT"/>
    <n v="56100"/>
    <s v="C5 HVE"/>
    <n v="18"/>
    <n v="2753"/>
    <n v="500.52"/>
    <d v="2016-11-01T00:00:00"/>
    <d v="2016-10-30T00:00:00"/>
    <n v="2016"/>
    <m/>
  </r>
  <r>
    <m/>
    <d v="2016-11-01T00:00:00"/>
    <x v="0"/>
    <n v="2016"/>
    <x v="4"/>
    <x v="4"/>
    <x v="4"/>
    <n v="56100"/>
    <x v="2"/>
    <x v="7"/>
    <x v="7"/>
    <n v="3173"/>
    <n v="3173"/>
    <n v="600.35"/>
    <n v="14861794442726"/>
    <s v="Mat Kerentrech"/>
    <s v="32 RUE EDGARD QUINET"/>
    <n v="56100"/>
    <s v="C5 HVE"/>
    <n v="30"/>
    <n v="3173"/>
    <n v="600.35"/>
    <d v="2016-11-01T00:00:00"/>
    <d v="2016-10-30T00:00:00"/>
    <n v="2016"/>
    <m/>
  </r>
  <r>
    <m/>
    <d v="2016-11-01T00:00:00"/>
    <x v="0"/>
    <n v="2016"/>
    <x v="5"/>
    <x v="5"/>
    <x v="5"/>
    <n v="56100"/>
    <x v="2"/>
    <x v="7"/>
    <x v="7"/>
    <n v="1511"/>
    <n v="1511"/>
    <n v="341.49"/>
    <n v="14868451447631"/>
    <s v="Serres de kerdroual"/>
    <s v="KERDROUAL"/>
    <n v="56100"/>
    <s v="C5 HVE"/>
    <n v="30"/>
    <n v="1511"/>
    <n v="341.49"/>
    <d v="2016-11-01T00:00:00"/>
    <d v="2016-10-30T00:00:00"/>
    <n v="2016"/>
    <m/>
  </r>
  <r>
    <m/>
    <d v="2016-08-31T00:00:00"/>
    <x v="0"/>
    <n v="2016"/>
    <x v="0"/>
    <x v="0"/>
    <x v="0"/>
    <n v="56100"/>
    <x v="0"/>
    <x v="8"/>
    <x v="8"/>
    <n v="1748"/>
    <n v="1748"/>
    <n v="458.99"/>
    <n v="14809551316980"/>
    <s v="Pôle enfance Elsa Triolet"/>
    <s v="7 RUE JULES MASSENET"/>
    <n v="56100"/>
    <s v="C5 HVE"/>
    <n v="18"/>
    <n v="1748"/>
    <n v="458.99"/>
    <d v="2016-08-31T00:00:00"/>
    <d v="2016-08-30T00:00:00"/>
    <n v="2016"/>
    <m/>
  </r>
  <r>
    <m/>
    <d v="2016-08-31T00:00:00"/>
    <x v="0"/>
    <n v="2016"/>
    <x v="1"/>
    <x v="1"/>
    <x v="1"/>
    <n v="56100"/>
    <x v="0"/>
    <x v="8"/>
    <x v="8"/>
    <n v="0"/>
    <n v="0"/>
    <n v="385.41"/>
    <n v="14829088219962"/>
    <s v="Mat JP Sartre"/>
    <s v="2 RUE DE GALWAY"/>
    <n v="56100"/>
    <s v="C5 HVE"/>
    <n v="18"/>
    <n v="0"/>
    <n v="385.41"/>
    <d v="2016-08-31T00:00:00"/>
    <d v="2016-08-30T00:00:00"/>
    <n v="2016"/>
    <m/>
  </r>
  <r>
    <m/>
    <d v="2016-08-31T00:00:00"/>
    <x v="0"/>
    <n v="2016"/>
    <x v="2"/>
    <x v="2"/>
    <x v="2"/>
    <n v="56100"/>
    <x v="1"/>
    <x v="8"/>
    <x v="8"/>
    <n v="900"/>
    <n v="900"/>
    <n v="560.72"/>
    <n v="14833284986679"/>
    <s v="Gymnase Marie le franc"/>
    <s v="128 BOULEVARD LEON BLUM"/>
    <n v="56100"/>
    <s v="C5 HVE"/>
    <n v="36"/>
    <n v="900"/>
    <n v="560.72"/>
    <d v="2016-08-31T00:00:00"/>
    <d v="2016-08-30T00:00:00"/>
    <n v="2016"/>
    <m/>
  </r>
  <r>
    <m/>
    <d v="2016-08-31T00:00:00"/>
    <x v="0"/>
    <n v="2016"/>
    <x v="3"/>
    <x v="3"/>
    <x v="3"/>
    <n v="56100"/>
    <x v="0"/>
    <x v="8"/>
    <x v="8"/>
    <n v="722"/>
    <n v="722"/>
    <n v="402.88"/>
    <n v="14847756816130"/>
    <s v="Gymnase Nouvelle Ville"/>
    <s v="RUE ETIENNE PERAULT"/>
    <n v="56100"/>
    <s v="C5 HVE"/>
    <n v="18"/>
    <n v="722"/>
    <n v="402.88"/>
    <d v="2016-08-31T00:00:00"/>
    <d v="2016-08-30T00:00:00"/>
    <n v="2016"/>
    <m/>
  </r>
  <r>
    <m/>
    <d v="2016-08-31T00:00:00"/>
    <x v="0"/>
    <n v="2016"/>
    <x v="4"/>
    <x v="4"/>
    <x v="4"/>
    <n v="56100"/>
    <x v="2"/>
    <x v="8"/>
    <x v="8"/>
    <n v="936"/>
    <n v="936"/>
    <n v="1043.0999999999999"/>
    <n v="14861794442726"/>
    <s v="Mat Kerentrech"/>
    <s v="32 RUE EDGARD QUINET"/>
    <n v="56100"/>
    <s v="C5 HVE"/>
    <n v="30"/>
    <n v="936"/>
    <n v="1043.0999999999999"/>
    <d v="2016-08-31T00:00:00"/>
    <d v="2016-08-30T00:00:00"/>
    <n v="2016"/>
    <m/>
  </r>
  <r>
    <m/>
    <d v="2016-08-31T00:00:00"/>
    <x v="0"/>
    <n v="2016"/>
    <x v="5"/>
    <x v="5"/>
    <x v="5"/>
    <n v="56100"/>
    <x v="2"/>
    <x v="8"/>
    <x v="8"/>
    <n v="706"/>
    <n v="706"/>
    <n v="594.21"/>
    <n v="14868451447631"/>
    <s v="Serres de kerdroual"/>
    <s v="KERDROUAL"/>
    <n v="56100"/>
    <s v="C5 HVE"/>
    <n v="30"/>
    <n v="706"/>
    <n v="594.21"/>
    <d v="2016-08-31T00:00:00"/>
    <d v="2016-08-30T00:00:00"/>
    <n v="2016"/>
    <m/>
  </r>
  <r>
    <m/>
    <d v="2016-06-29T00:00:00"/>
    <x v="0"/>
    <n v="2016"/>
    <x v="0"/>
    <x v="0"/>
    <x v="0"/>
    <n v="56100"/>
    <x v="0"/>
    <x v="9"/>
    <x v="9"/>
    <n v="363"/>
    <n v="363"/>
    <n v="92.2"/>
    <n v="14809551316980"/>
    <s v="Pôle enfance Elsa Triolet"/>
    <s v="7 RUE JULES MASSENET"/>
    <n v="56100"/>
    <s v="C5 HVE"/>
    <n v="18"/>
    <n v="363"/>
    <n v="92.2"/>
    <d v="2016-06-29T00:00:00"/>
    <d v="2016-06-25T00:00:00"/>
    <n v="2016"/>
    <m/>
  </r>
  <r>
    <m/>
    <d v="2016-06-29T00:00:00"/>
    <x v="0"/>
    <n v="2016"/>
    <x v="1"/>
    <x v="1"/>
    <x v="1"/>
    <n v="56100"/>
    <x v="0"/>
    <x v="9"/>
    <x v="9"/>
    <n v="3428"/>
    <n v="3428"/>
    <n v="603.35"/>
    <n v="14829088219962"/>
    <s v="Mat JP Sartre"/>
    <s v="2 RUE DE GALWAY"/>
    <n v="56100"/>
    <s v="C5 HVE"/>
    <n v="18"/>
    <n v="3428"/>
    <n v="603.35"/>
    <d v="2016-06-29T00:00:00"/>
    <d v="2016-06-25T00:00:00"/>
    <n v="2016"/>
    <m/>
  </r>
  <r>
    <m/>
    <d v="2016-06-29T00:00:00"/>
    <x v="0"/>
    <n v="2016"/>
    <x v="2"/>
    <x v="2"/>
    <x v="2"/>
    <n v="56100"/>
    <x v="1"/>
    <x v="9"/>
    <x v="9"/>
    <n v="1571"/>
    <n v="1571"/>
    <n v="359.58"/>
    <n v="14833284986679"/>
    <s v="Gymnase Marie le franc"/>
    <s v="128 BOULEVARD LEON BLUM"/>
    <n v="56100"/>
    <s v="C5 HVE"/>
    <n v="36"/>
    <n v="1571"/>
    <n v="359.58"/>
    <d v="2016-06-29T00:00:00"/>
    <d v="2016-06-25T00:00:00"/>
    <n v="2016"/>
    <m/>
  </r>
  <r>
    <m/>
    <d v="2016-06-29T00:00:00"/>
    <x v="0"/>
    <n v="2016"/>
    <x v="3"/>
    <x v="3"/>
    <x v="3"/>
    <n v="56100"/>
    <x v="0"/>
    <x v="9"/>
    <x v="9"/>
    <n v="2708"/>
    <n v="2708"/>
    <n v="483.29"/>
    <n v="14847756816130"/>
    <s v="Gymnase Nouvelle Ville"/>
    <s v="RUE ETIENNE PERAULT"/>
    <n v="56100"/>
    <s v="C5 HVE"/>
    <n v="18"/>
    <n v="2708"/>
    <n v="483.29"/>
    <d v="2016-06-29T00:00:00"/>
    <d v="2016-06-25T00:00:00"/>
    <n v="2016"/>
    <m/>
  </r>
  <r>
    <m/>
    <d v="2016-06-29T00:00:00"/>
    <x v="0"/>
    <n v="2016"/>
    <x v="4"/>
    <x v="4"/>
    <x v="4"/>
    <n v="56100"/>
    <x v="2"/>
    <x v="9"/>
    <x v="9"/>
    <n v="0"/>
    <n v="0"/>
    <n v="92.4"/>
    <n v="14861794442726"/>
    <s v="Mat Kerentrech"/>
    <s v="32 RUE EDGARD QUINET"/>
    <n v="56100"/>
    <s v="C5 HVE"/>
    <n v="30"/>
    <n v="0"/>
    <n v="92.4"/>
    <d v="2016-06-29T00:00:00"/>
    <d v="2016-06-25T00:00:00"/>
    <n v="2016"/>
    <m/>
  </r>
  <r>
    <m/>
    <d v="2016-06-29T00:00:00"/>
    <x v="0"/>
    <n v="2016"/>
    <x v="5"/>
    <x v="5"/>
    <x v="5"/>
    <n v="56100"/>
    <x v="2"/>
    <x v="9"/>
    <x v="9"/>
    <n v="2885"/>
    <n v="2885"/>
    <n v="551.74"/>
    <n v="14868451447631"/>
    <s v="Serres de kerdroual"/>
    <s v="KERDROUAL"/>
    <n v="56100"/>
    <s v="C5 HVE"/>
    <n v="30"/>
    <n v="2885"/>
    <n v="551.74"/>
    <d v="2016-06-29T00:00:00"/>
    <d v="2016-06-25T00:00:00"/>
    <n v="2016"/>
    <m/>
  </r>
  <r>
    <m/>
    <d v="2016-04-30T00:00:00"/>
    <x v="0"/>
    <n v="2016"/>
    <x v="0"/>
    <x v="0"/>
    <x v="0"/>
    <n v="56100"/>
    <x v="0"/>
    <x v="10"/>
    <x v="10"/>
    <n v="5295"/>
    <n v="5295"/>
    <n v="914.74"/>
    <n v="14809551316980"/>
    <s v="Pôle enfance Elsa Triolet"/>
    <s v="7 RUE JULES MASSENET"/>
    <n v="56100"/>
    <s v="C5 HVE"/>
    <n v="18"/>
    <n v="5295"/>
    <n v="914.74"/>
    <d v="2016-04-30T00:00:00"/>
    <d v="2016-04-25T00:00:00"/>
    <n v="2016"/>
    <m/>
  </r>
  <r>
    <m/>
    <d v="2016-04-30T00:00:00"/>
    <x v="0"/>
    <n v="2016"/>
    <x v="1"/>
    <x v="1"/>
    <x v="1"/>
    <n v="56100"/>
    <x v="0"/>
    <x v="10"/>
    <x v="10"/>
    <n v="3997"/>
    <n v="3997"/>
    <n v="698.26"/>
    <n v="14829088219962"/>
    <s v="Mat JP Sartre"/>
    <s v="2 RUE DE GALWAY"/>
    <n v="56100"/>
    <s v="C5 HVE"/>
    <n v="18"/>
    <n v="3997"/>
    <n v="698.26"/>
    <d v="2016-04-30T00:00:00"/>
    <d v="2016-04-25T00:00:00"/>
    <n v="2016"/>
    <m/>
  </r>
  <r>
    <m/>
    <d v="2016-04-30T00:00:00"/>
    <x v="0"/>
    <n v="2016"/>
    <x v="2"/>
    <x v="2"/>
    <x v="2"/>
    <n v="56100"/>
    <x v="1"/>
    <x v="10"/>
    <x v="10"/>
    <n v="6641"/>
    <n v="6641"/>
    <n v="1166.8"/>
    <n v="14833284986679"/>
    <s v="Gymnase Marie le franc"/>
    <s v="128 BOULEVARD LEON BLUM"/>
    <n v="56100"/>
    <s v="C5 HVE"/>
    <n v="36"/>
    <n v="6641"/>
    <n v="1166.8"/>
    <d v="2016-04-30T00:00:00"/>
    <d v="2016-04-25T00:00:00"/>
    <n v="2016"/>
    <m/>
  </r>
  <r>
    <m/>
    <d v="2016-04-30T00:00:00"/>
    <x v="0"/>
    <n v="2016"/>
    <x v="3"/>
    <x v="3"/>
    <x v="3"/>
    <n v="56100"/>
    <x v="0"/>
    <x v="10"/>
    <x v="10"/>
    <n v="5124"/>
    <n v="5124"/>
    <n v="886.2"/>
    <n v="14847756816130"/>
    <s v="Gymnase Nouvelle Ville"/>
    <s v="RUE ETIENNE PERAULT"/>
    <n v="56100"/>
    <s v="C5 HVE"/>
    <n v="18"/>
    <n v="5124"/>
    <n v="886.2"/>
    <d v="2016-04-30T00:00:00"/>
    <d v="2016-04-25T00:00:00"/>
    <n v="2016"/>
    <m/>
  </r>
  <r>
    <m/>
    <d v="2016-04-30T00:00:00"/>
    <x v="0"/>
    <n v="2016"/>
    <x v="4"/>
    <x v="4"/>
    <x v="4"/>
    <n v="56100"/>
    <x v="2"/>
    <x v="10"/>
    <x v="10"/>
    <n v="3960"/>
    <n v="3960"/>
    <n v="722.89"/>
    <n v="14861794442726"/>
    <s v="Mat Kerentrech"/>
    <s v="32 RUE EDGARD QUINET"/>
    <n v="56100"/>
    <s v="C5 HVE"/>
    <n v="30"/>
    <n v="3960"/>
    <n v="722.89"/>
    <d v="2016-04-30T00:00:00"/>
    <d v="2016-04-25T00:00:00"/>
    <n v="2016"/>
    <m/>
  </r>
  <r>
    <m/>
    <d v="2016-04-30T00:00:00"/>
    <x v="0"/>
    <n v="2016"/>
    <x v="5"/>
    <x v="5"/>
    <x v="5"/>
    <n v="56100"/>
    <x v="2"/>
    <x v="10"/>
    <x v="10"/>
    <n v="4532"/>
    <n v="4532"/>
    <n v="813.95"/>
    <n v="14868451447631"/>
    <s v="Serres de kerdroual"/>
    <s v="KERDROUAL"/>
    <n v="56100"/>
    <s v="C5 HVE"/>
    <n v="30"/>
    <n v="4532"/>
    <n v="813.95"/>
    <d v="2016-04-30T00:00:00"/>
    <d v="2016-04-25T00:00:00"/>
    <n v="2016"/>
    <m/>
  </r>
  <r>
    <m/>
    <d v="2016-02-29T00:00:00"/>
    <x v="0"/>
    <n v="2016"/>
    <x v="0"/>
    <x v="0"/>
    <x v="0"/>
    <n v="56100"/>
    <x v="0"/>
    <x v="11"/>
    <x v="11"/>
    <n v="5590"/>
    <n v="5590"/>
    <n v="905.71"/>
    <n v="14809551316980"/>
    <s v="Pôle enfance Elsa Triolet"/>
    <s v="7 RUE JULES MASSENET"/>
    <n v="56100"/>
    <s v="C5 HVE"/>
    <n v="18"/>
    <n v="5590"/>
    <n v="905.71"/>
    <d v="2016-02-29T00:00:00"/>
    <d v="2016-02-25T00:00:00"/>
    <n v="2016"/>
    <m/>
  </r>
  <r>
    <m/>
    <d v="2016-02-29T00:00:00"/>
    <x v="0"/>
    <n v="2016"/>
    <x v="1"/>
    <x v="1"/>
    <x v="1"/>
    <n v="56100"/>
    <x v="0"/>
    <x v="11"/>
    <x v="11"/>
    <n v="4974"/>
    <n v="4974"/>
    <n v="810.48"/>
    <n v="14829088219962"/>
    <s v="Mat JP Sartre"/>
    <s v="2 RUE DE GALWAY"/>
    <n v="56100"/>
    <s v="C5 HVE"/>
    <n v="18"/>
    <n v="4974"/>
    <n v="810.48"/>
    <d v="2016-02-29T00:00:00"/>
    <d v="2016-02-25T00:00:00"/>
    <n v="2016"/>
    <m/>
  </r>
  <r>
    <m/>
    <d v="2016-02-29T00:00:00"/>
    <x v="0"/>
    <n v="2016"/>
    <x v="2"/>
    <x v="2"/>
    <x v="2"/>
    <n v="56100"/>
    <x v="1"/>
    <x v="11"/>
    <x v="11"/>
    <n v="6576"/>
    <n v="6576"/>
    <n v="1122.17"/>
    <n v="14833284986679"/>
    <s v="Gymnase Marie le franc"/>
    <s v="128 BOULEVARD LEON BLUM"/>
    <n v="56100"/>
    <s v="C5 HVE"/>
    <n v="36"/>
    <n v="6576"/>
    <n v="1122.17"/>
    <d v="2016-02-29T00:00:00"/>
    <d v="2016-02-25T00:00:00"/>
    <n v="2016"/>
    <m/>
  </r>
  <r>
    <m/>
    <d v="2016-02-29T00:00:00"/>
    <x v="0"/>
    <n v="2016"/>
    <x v="3"/>
    <x v="3"/>
    <x v="3"/>
    <n v="56100"/>
    <x v="0"/>
    <x v="11"/>
    <x v="11"/>
    <n v="4984"/>
    <n v="4984"/>
    <n v="814.76"/>
    <n v="14847756816130"/>
    <s v="Gymnase Nouvelle Ville"/>
    <s v="RUE ETIENNE PERAULT"/>
    <n v="56100"/>
    <s v="C5 HVE"/>
    <n v="18"/>
    <n v="4984"/>
    <n v="814.76"/>
    <d v="2016-02-29T00:00:00"/>
    <d v="2016-02-25T00:00:00"/>
    <n v="2016"/>
    <m/>
  </r>
  <r>
    <m/>
    <d v="2016-02-29T00:00:00"/>
    <x v="0"/>
    <n v="2016"/>
    <x v="4"/>
    <x v="4"/>
    <x v="4"/>
    <n v="56100"/>
    <x v="2"/>
    <x v="11"/>
    <x v="11"/>
    <n v="2927"/>
    <n v="2927"/>
    <n v="570.63"/>
    <n v="14861794442726"/>
    <s v="Mat Kerentrech"/>
    <s v="32 RUE EDGARD QUINET"/>
    <n v="56100"/>
    <s v="C5 HVE"/>
    <n v="30"/>
    <n v="2927"/>
    <n v="570.63"/>
    <d v="2016-02-29T00:00:00"/>
    <d v="2016-02-25T00:00:00"/>
    <n v="2016"/>
    <m/>
  </r>
  <r>
    <m/>
    <d v="2016-02-29T00:00:00"/>
    <x v="0"/>
    <n v="2016"/>
    <x v="5"/>
    <x v="5"/>
    <x v="5"/>
    <n v="56100"/>
    <x v="2"/>
    <x v="11"/>
    <x v="11"/>
    <n v="-892"/>
    <n v="-892"/>
    <n v="18.91"/>
    <n v="14868451447631"/>
    <s v="Serres de kerdroual"/>
    <s v="KERDROUAL"/>
    <n v="56100"/>
    <s v="C5 HVE"/>
    <n v="30"/>
    <n v="-892"/>
    <n v="18.91"/>
    <d v="2016-02-29T00:00:00"/>
    <d v="2016-02-25T00:00:00"/>
    <n v="2016"/>
    <m/>
  </r>
  <r>
    <m/>
    <d v="2016-05-09T00:00:00"/>
    <x v="1"/>
    <n v="2016"/>
    <x v="6"/>
    <x v="6"/>
    <x v="6"/>
    <n v="56100"/>
    <x v="3"/>
    <x v="12"/>
    <x v="12"/>
    <n v="154"/>
    <n v="154"/>
    <n v="40.79"/>
    <n v="14807525267709"/>
    <s v="BICROSS CLUB DE LORIENT"/>
    <s v=" RUE AMIRAL FAVEREAU"/>
    <n v="56100"/>
    <s v="C5"/>
    <n v="6"/>
    <n v="154"/>
    <n v="40.79"/>
    <d v="2016-05-09T00:00:00"/>
    <d v="2016-04-30T00:00:00"/>
    <n v="2016"/>
    <m/>
  </r>
  <r>
    <m/>
    <d v="2016-05-09T00:00:00"/>
    <x v="1"/>
    <n v="2016"/>
    <x v="7"/>
    <x v="7"/>
    <x v="7"/>
    <n v="56100"/>
    <x v="3"/>
    <x v="12"/>
    <x v="12"/>
    <n v="189"/>
    <n v="189"/>
    <n v="41.7"/>
    <n v="14807814659972"/>
    <s v="SANISETTE - PLACE DE LA LIBERTE"/>
    <s v="PLACE DE LA LIBERTE"/>
    <n v="56100"/>
    <s v="C5"/>
    <n v="6"/>
    <n v="189"/>
    <n v="41.7"/>
    <d v="2016-05-09T00:00:00"/>
    <d v="2016-04-30T00:00:00"/>
    <n v="2016"/>
    <m/>
  </r>
  <r>
    <m/>
    <d v="2016-05-09T00:00:00"/>
    <x v="1"/>
    <n v="2016"/>
    <x v="8"/>
    <x v="8"/>
    <x v="8"/>
    <n v="56100"/>
    <x v="3"/>
    <x v="12"/>
    <x v="12"/>
    <n v="1487"/>
    <n v="1487"/>
    <n v="219.86"/>
    <n v="14807959377717"/>
    <s v="SANISETTE - PLACE ALSACE LORRAINE"/>
    <s v="PLACE ALSACE LORRAINE"/>
    <n v="56100"/>
    <s v="C5"/>
    <n v="6"/>
    <n v="1487"/>
    <n v="219.86"/>
    <d v="2016-05-09T00:00:00"/>
    <d v="2016-04-30T00:00:00"/>
    <n v="2016"/>
    <m/>
  </r>
  <r>
    <m/>
    <d v="2016-05-09T00:00:00"/>
    <x v="1"/>
    <n v="2016"/>
    <x v="9"/>
    <x v="9"/>
    <x v="9"/>
    <n v="56100"/>
    <x v="3"/>
    <x v="12"/>
    <x v="12"/>
    <n v="295"/>
    <n v="295"/>
    <n v="58.42"/>
    <n v="14808104095512"/>
    <s v="SANISETTE - RUE DE PONT CARRE"/>
    <s v="RUE DE PONTCARRE"/>
    <n v="56100"/>
    <s v="C5"/>
    <n v="6"/>
    <n v="295"/>
    <n v="58.42"/>
    <d v="2016-05-09T00:00:00"/>
    <d v="2016-04-30T00:00:00"/>
    <n v="2016"/>
    <m/>
  </r>
  <r>
    <m/>
    <d v="2016-05-09T00:00:00"/>
    <x v="1"/>
    <n v="2016"/>
    <x v="10"/>
    <x v="10"/>
    <x v="10"/>
    <n v="56100"/>
    <x v="4"/>
    <x v="12"/>
    <x v="12"/>
    <n v="11275"/>
    <n v="11275"/>
    <n v="1531.89"/>
    <n v="14808104138930"/>
    <s v="FERME DE KERDUAL"/>
    <s v="33 RUE DU BOIS DU CHATEAU"/>
    <n v="56100"/>
    <s v="C5"/>
    <n v="15"/>
    <n v="11275"/>
    <n v="1531.89"/>
    <d v="2016-05-09T00:00:00"/>
    <d v="2016-04-30T00:00:00"/>
    <n v="2016"/>
    <m/>
  </r>
  <r>
    <m/>
    <d v="2016-05-09T00:00:00"/>
    <x v="1"/>
    <n v="2016"/>
    <x v="11"/>
    <x v="11"/>
    <x v="11"/>
    <n v="56100"/>
    <x v="5"/>
    <x v="12"/>
    <x v="12"/>
    <n v="274"/>
    <n v="274"/>
    <n v="53.34"/>
    <n v="14808393522019"/>
    <s v="CIMETIERE DE KERENTRECH"/>
    <s v="RUE AUGUSTE RODIN"/>
    <n v="56100"/>
    <s v="C5"/>
    <n v="3"/>
    <n v="274"/>
    <n v="53.34"/>
    <d v="2016-05-09T00:00:00"/>
    <d v="2016-04-30T00:00:00"/>
    <n v="2016"/>
    <m/>
  </r>
  <r>
    <m/>
    <d v="2016-05-09T00:00:00"/>
    <x v="1"/>
    <n v="2016"/>
    <x v="12"/>
    <x v="12"/>
    <x v="0"/>
    <n v="56100"/>
    <x v="3"/>
    <x v="12"/>
    <x v="12"/>
    <n v="346"/>
    <n v="346"/>
    <n v="66.75"/>
    <n v="14809261881378"/>
    <s v="PERMANENCE CONTRAT EDUCATIF LOC"/>
    <s v="7 RUE JULES MASSENET"/>
    <n v="56100"/>
    <s v="C5"/>
    <n v="6"/>
    <n v="346"/>
    <n v="66.75"/>
    <d v="2016-05-09T00:00:00"/>
    <d v="2016-04-30T00:00:00"/>
    <n v="2016"/>
    <m/>
  </r>
  <r>
    <m/>
    <d v="2016-05-09T00:00:00"/>
    <x v="1"/>
    <n v="2016"/>
    <x v="13"/>
    <x v="13"/>
    <x v="12"/>
    <n v="56100"/>
    <x v="6"/>
    <x v="12"/>
    <x v="12"/>
    <n v="2253"/>
    <n v="2253"/>
    <n v="417.99"/>
    <n v="14809551292790"/>
    <s v="CENTRE MEDICO-SCOLAIRE"/>
    <s v="5 PLACE LOUIS BONNEAUD"/>
    <n v="56100"/>
    <s v="C5"/>
    <n v="24"/>
    <n v="2253"/>
    <n v="417.99"/>
    <d v="2016-05-09T00:00:00"/>
    <d v="2016-04-30T00:00:00"/>
    <n v="2016"/>
    <m/>
  </r>
  <r>
    <m/>
    <d v="2016-05-09T00:00:00"/>
    <x v="1"/>
    <n v="2016"/>
    <x v="14"/>
    <x v="14"/>
    <x v="13"/>
    <n v="56100"/>
    <x v="2"/>
    <x v="12"/>
    <x v="12"/>
    <n v="8127"/>
    <n v="8127"/>
    <n v="1180.99"/>
    <n v="14812735108510"/>
    <s v="ECOLE DIWAN"/>
    <s v="RUE FERDINAND BUISSON"/>
    <n v="56100"/>
    <s v="C5"/>
    <n v="30"/>
    <n v="8127"/>
    <n v="1180.99"/>
    <d v="2016-05-09T00:00:00"/>
    <d v="2016-04-30T00:00:00"/>
    <n v="2016"/>
    <m/>
  </r>
  <r>
    <m/>
    <d v="2016-05-09T00:00:00"/>
    <x v="1"/>
    <n v="2016"/>
    <x v="15"/>
    <x v="15"/>
    <x v="14"/>
    <n v="56100"/>
    <x v="1"/>
    <x v="12"/>
    <x v="12"/>
    <s v="-"/>
    <s v="-"/>
    <n v="0"/>
    <n v="14813892850933"/>
    <s v="LE CITY"/>
    <s v="4 F RUE ROGER SALENGRO"/>
    <n v="56100"/>
    <s v="C5"/>
    <n v="36"/>
    <s v="-"/>
    <n v="0"/>
    <d v="2016-05-09T00:00:00"/>
    <d v="2016-04-30T00:00:00"/>
    <n v="2016"/>
    <m/>
  </r>
  <r>
    <m/>
    <d v="2016-05-09T00:00:00"/>
    <x v="1"/>
    <n v="2016"/>
    <x v="16"/>
    <x v="16"/>
    <x v="15"/>
    <n v="56100"/>
    <x v="0"/>
    <x v="12"/>
    <x v="12"/>
    <n v="389"/>
    <n v="389"/>
    <n v="114.31"/>
    <n v="14815629464508"/>
    <s v="MATERNELLE PABLO NERUDA"/>
    <s v="11B RUE RAYMOND QUERO"/>
    <n v="56100"/>
    <s v="C5"/>
    <n v="18"/>
    <n v="389"/>
    <n v="114.31"/>
    <d v="2016-05-09T00:00:00"/>
    <d v="2016-04-30T00:00:00"/>
    <n v="2016"/>
    <m/>
  </r>
  <r>
    <m/>
    <d v="2016-05-09T00:00:00"/>
    <x v="1"/>
    <n v="2016"/>
    <x v="17"/>
    <x v="17"/>
    <x v="16"/>
    <n v="56100"/>
    <x v="0"/>
    <x v="12"/>
    <x v="12"/>
    <n v="10217"/>
    <n v="10217"/>
    <n v="1413.58"/>
    <n v="14819247409505"/>
    <s v="CENTRE CULTUREL ET SPORTIF ( EX ECOLE DI"/>
    <s v="205 RUE DE BELGIQUE"/>
    <n v="56100"/>
    <s v="C5"/>
    <n v="18"/>
    <n v="10217"/>
    <n v="1413.58"/>
    <d v="2016-05-09T00:00:00"/>
    <d v="2016-04-30T00:00:00"/>
    <n v="2016"/>
    <m/>
  </r>
  <r>
    <m/>
    <d v="2016-05-09T00:00:00"/>
    <x v="1"/>
    <n v="2016"/>
    <x v="18"/>
    <x v="18"/>
    <x v="7"/>
    <n v="56100"/>
    <x v="7"/>
    <x v="12"/>
    <x v="12"/>
    <n v="664"/>
    <n v="664"/>
    <n v="129.81"/>
    <n v="14819536845189"/>
    <s v="MARCHE EXTERIEUR"/>
    <s v="PLACE DE LA LIBERTE"/>
    <n v="56100"/>
    <s v="C5"/>
    <n v="12"/>
    <n v="664"/>
    <n v="129.81"/>
    <d v="2016-05-09T00:00:00"/>
    <d v="2016-04-30T00:00:00"/>
    <n v="2016"/>
    <m/>
  </r>
  <r>
    <m/>
    <d v="2016-05-09T00:00:00"/>
    <x v="1"/>
    <n v="2016"/>
    <x v="19"/>
    <x v="19"/>
    <x v="17"/>
    <n v="56100"/>
    <x v="3"/>
    <x v="12"/>
    <x v="12"/>
    <s v="-"/>
    <s v="-"/>
    <n v="0"/>
    <n v="14819681562951"/>
    <s v="Cimetière de Keryado"/>
    <s v="IMPASSE JOSEPH LE BAYON"/>
    <n v="56100"/>
    <s v="C5"/>
    <n v="6"/>
    <s v="-"/>
    <n v="0"/>
    <d v="2016-05-09T00:00:00"/>
    <d v="2016-04-30T00:00:00"/>
    <n v="2016"/>
    <m/>
  </r>
  <r>
    <m/>
    <d v="2016-05-09T00:00:00"/>
    <x v="1"/>
    <n v="2016"/>
    <x v="20"/>
    <x v="20"/>
    <x v="18"/>
    <n v="56100"/>
    <x v="3"/>
    <x v="12"/>
    <x v="12"/>
    <s v="-"/>
    <s v="-"/>
    <n v="0"/>
    <n v="14822286483376"/>
    <s v="LOCAL ASSOCIATIF"/>
    <s v="RUE MAURICE THOREZ"/>
    <n v="56100"/>
    <s v="C5"/>
    <n v="6"/>
    <s v="-"/>
    <n v="0"/>
    <d v="2016-05-09T00:00:00"/>
    <d v="2016-04-30T00:00:00"/>
    <n v="2016"/>
    <m/>
  </r>
  <r>
    <m/>
    <d v="2016-05-09T00:00:00"/>
    <x v="1"/>
    <n v="2016"/>
    <x v="21"/>
    <x v="21"/>
    <x v="19"/>
    <n v="56100"/>
    <x v="2"/>
    <x v="12"/>
    <x v="12"/>
    <s v="-"/>
    <s v="-"/>
    <n v="0"/>
    <n v="14822865354592"/>
    <s v="MATERNELLE SUZANNE LACORE"/>
    <s v="2 RUE FRANCOIS RENAULT"/>
    <n v="56100"/>
    <s v="C5"/>
    <n v="30"/>
    <s v="-"/>
    <n v="0"/>
    <d v="2016-05-09T00:00:00"/>
    <d v="2016-04-30T00:00:00"/>
    <n v="2016"/>
    <m/>
  </r>
  <r>
    <m/>
    <d v="2016-05-09T00:00:00"/>
    <x v="1"/>
    <n v="2016"/>
    <x v="22"/>
    <x v="22"/>
    <x v="20"/>
    <n v="56100"/>
    <x v="2"/>
    <x v="12"/>
    <x v="12"/>
    <n v="16276"/>
    <n v="16276"/>
    <n v="2210.7600000000002"/>
    <n v="14823588943559"/>
    <s v="CENTRE SOCIAL DE KERVENANEC"/>
    <s v="2 RUE MAURICE THOREZ"/>
    <n v="56100"/>
    <s v="C5"/>
    <n v="30"/>
    <n v="16276"/>
    <n v="2210.7600000000002"/>
    <d v="2016-05-09T00:00:00"/>
    <d v="2016-04-30T00:00:00"/>
    <n v="2016"/>
    <m/>
  </r>
  <r>
    <m/>
    <d v="2016-05-09T00:00:00"/>
    <x v="1"/>
    <n v="2016"/>
    <x v="23"/>
    <x v="23"/>
    <x v="21"/>
    <n v="56100"/>
    <x v="0"/>
    <x v="12"/>
    <x v="12"/>
    <n v="934"/>
    <n v="934"/>
    <n v="512.84"/>
    <n v="14825325557145"/>
    <s v="LOCAL CYBER CENTRE"/>
    <s v=" N1 ccal KERVENANEC"/>
    <n v="56100"/>
    <s v="C5"/>
    <n v="18"/>
    <n v="934"/>
    <n v="512.84"/>
    <d v="2016-05-09T00:00:00"/>
    <d v="2016-04-30T00:00:00"/>
    <n v="2016"/>
    <m/>
  </r>
  <r>
    <m/>
    <d v="2016-05-09T00:00:00"/>
    <x v="1"/>
    <n v="2016"/>
    <x v="24"/>
    <x v="24"/>
    <x v="22"/>
    <n v="56100"/>
    <x v="0"/>
    <x v="12"/>
    <x v="12"/>
    <s v="-"/>
    <s v="-"/>
    <n v="0"/>
    <n v="14826338581711"/>
    <s v="BASE NAUTIQUE DU TER"/>
    <s v="45 BD EMILE GUILLEROT"/>
    <n v="56100"/>
    <s v="C5"/>
    <n v="18"/>
    <s v="-"/>
    <n v="0"/>
    <d v="2016-05-09T00:00:00"/>
    <d v="2016-04-30T00:00:00"/>
    <n v="2016"/>
    <m/>
  </r>
  <r>
    <m/>
    <d v="2016-05-09T00:00:00"/>
    <x v="1"/>
    <n v="2016"/>
    <x v="25"/>
    <x v="25"/>
    <x v="23"/>
    <n v="56100"/>
    <x v="1"/>
    <x v="12"/>
    <x v="12"/>
    <n v="4644"/>
    <n v="4644"/>
    <n v="774.5"/>
    <n v="14826628017348"/>
    <s v="CENTRE AERE DU TER"/>
    <s v="N1 RUE VICTOR SCHOELCHER"/>
    <n v="56100"/>
    <s v="C5"/>
    <n v="36"/>
    <n v="4644"/>
    <n v="774.5"/>
    <d v="2016-05-09T00:00:00"/>
    <d v="2016-04-30T00:00:00"/>
    <n v="2016"/>
    <m/>
  </r>
  <r>
    <m/>
    <d v="2016-05-09T00:00:00"/>
    <x v="1"/>
    <n v="2016"/>
    <x v="26"/>
    <x v="26"/>
    <x v="24"/>
    <n v="56100"/>
    <x v="0"/>
    <x v="12"/>
    <x v="12"/>
    <n v="1548"/>
    <n v="1548"/>
    <n v="262.07"/>
    <n v="14827062170710"/>
    <s v="GYMNASE DE KEROLAY"/>
    <s v="38 RUE MONISTROL"/>
    <n v="56100"/>
    <s v="C5"/>
    <n v="18"/>
    <n v="1548"/>
    <n v="262.07"/>
    <d v="2016-05-09T00:00:00"/>
    <d v="2016-04-30T00:00:00"/>
    <n v="2016"/>
    <m/>
  </r>
  <r>
    <m/>
    <d v="2016-05-09T00:00:00"/>
    <x v="1"/>
    <n v="2016"/>
    <x v="27"/>
    <x v="27"/>
    <x v="25"/>
    <n v="56100"/>
    <x v="3"/>
    <x v="12"/>
    <x v="12"/>
    <n v="1467"/>
    <n v="1467"/>
    <n v="456.79"/>
    <n v="14829522373357"/>
    <s v="ACCUEIL ENFANTS ST MAUDE"/>
    <s v="1 RUE NICOLAS APPERT"/>
    <n v="56100"/>
    <s v="C5"/>
    <n v="6"/>
    <n v="1467"/>
    <n v="456.79"/>
    <d v="2016-05-09T00:00:00"/>
    <d v="2016-04-30T00:00:00"/>
    <n v="2016"/>
    <m/>
  </r>
  <r>
    <m/>
    <d v="2016-05-09T00:00:00"/>
    <x v="1"/>
    <n v="2016"/>
    <x v="28"/>
    <x v="28"/>
    <x v="26"/>
    <n v="56100"/>
    <x v="3"/>
    <x v="12"/>
    <x v="12"/>
    <n v="1807"/>
    <n v="1807"/>
    <n v="264.19"/>
    <n v="14829956526793"/>
    <s v="PROPRIETE CHEVASSU BRIZEUX"/>
    <s v="82 RUE DE KERVARIC"/>
    <n v="56100"/>
    <s v="C5"/>
    <n v="6"/>
    <n v="1807"/>
    <n v="264.19"/>
    <d v="2016-05-09T00:00:00"/>
    <d v="2016-04-30T00:00:00"/>
    <n v="2016"/>
    <m/>
  </r>
  <r>
    <m/>
    <d v="2016-05-09T00:00:00"/>
    <x v="1"/>
    <n v="2016"/>
    <x v="29"/>
    <x v="29"/>
    <x v="27"/>
    <n v="56270"/>
    <x v="1"/>
    <x v="12"/>
    <x v="12"/>
    <s v="-"/>
    <s v="-"/>
    <n v="0"/>
    <n v="14831258977776"/>
    <s v="LOCAUX CENTRE AERE P L L"/>
    <s v="SOYE"/>
    <n v="56270"/>
    <s v="C5"/>
    <n v="36"/>
    <s v="-"/>
    <n v="0"/>
    <d v="2016-05-09T00:00:00"/>
    <d v="2016-04-30T00:00:00"/>
    <n v="2016"/>
    <m/>
  </r>
  <r>
    <m/>
    <d v="2016-05-09T00:00:00"/>
    <x v="1"/>
    <n v="2016"/>
    <x v="30"/>
    <x v="30"/>
    <x v="28"/>
    <n v="56100"/>
    <x v="5"/>
    <x v="12"/>
    <x v="12"/>
    <n v="47"/>
    <n v="47"/>
    <n v="21.96"/>
    <n v="14831548422869"/>
    <s v="ADSEA"/>
    <s v="2A RUE COMMANDANT MARCHAND"/>
    <n v="56100"/>
    <s v="C5"/>
    <n v="3"/>
    <n v="47"/>
    <n v="21.96"/>
    <d v="2016-05-09T00:00:00"/>
    <d v="2016-04-30T00:00:00"/>
    <n v="2016"/>
    <m/>
  </r>
  <r>
    <m/>
    <d v="2016-05-09T00:00:00"/>
    <x v="1"/>
    <n v="2016"/>
    <x v="31"/>
    <x v="31"/>
    <x v="29"/>
    <n v="56100"/>
    <x v="0"/>
    <x v="12"/>
    <x v="12"/>
    <n v="6352"/>
    <n v="6352"/>
    <n v="896.95"/>
    <n v="14832561447120"/>
    <s v="BOULODROME"/>
    <s v="42 RUE LOUIS BRAILLE"/>
    <n v="56100"/>
    <s v="C5"/>
    <n v="18"/>
    <n v="6352"/>
    <n v="896.95"/>
    <d v="2016-05-09T00:00:00"/>
    <d v="2016-04-30T00:00:00"/>
    <n v="2016"/>
    <m/>
  </r>
  <r>
    <m/>
    <d v="2016-05-09T00:00:00"/>
    <x v="1"/>
    <n v="2016"/>
    <x v="32"/>
    <x v="32"/>
    <x v="30"/>
    <n v="56100"/>
    <x v="5"/>
    <x v="12"/>
    <x v="12"/>
    <n v="364"/>
    <n v="364"/>
    <n v="64.790000000000006"/>
    <n v="14832706164973"/>
    <s v="CENTRE ARTISANAL"/>
    <s v="81 BOULEVARD COSMAO DUMANOIR"/>
    <n v="56100"/>
    <s v="C5"/>
    <n v="3"/>
    <n v="364"/>
    <n v="64.790000000000006"/>
    <d v="2016-05-09T00:00:00"/>
    <d v="2016-04-30T00:00:00"/>
    <n v="2016"/>
    <m/>
  </r>
  <r>
    <m/>
    <d v="2016-05-09T00:00:00"/>
    <x v="1"/>
    <n v="2016"/>
    <x v="33"/>
    <x v="33"/>
    <x v="31"/>
    <n v="56100"/>
    <x v="6"/>
    <x v="12"/>
    <x v="12"/>
    <s v="-"/>
    <s v="-"/>
    <n v="0"/>
    <n v="14833574471706"/>
    <s v="LOCAL CINEVILLE"/>
    <s v="BOULEVARD MARECHAL JOSEPH JOFF"/>
    <n v="56100"/>
    <s v="C5"/>
    <n v="24"/>
    <s v="-"/>
    <n v="0"/>
    <d v="2016-05-09T00:00:00"/>
    <d v="2016-04-30T00:00:00"/>
    <n v="2016"/>
    <m/>
  </r>
  <r>
    <m/>
    <d v="2016-05-09T00:00:00"/>
    <x v="1"/>
    <n v="2016"/>
    <x v="34"/>
    <x v="34"/>
    <x v="32"/>
    <n v="56100"/>
    <x v="7"/>
    <x v="12"/>
    <x v="12"/>
    <n v="3383"/>
    <n v="3383"/>
    <n v="489.15"/>
    <n v="14835311085392"/>
    <s v="LOCAUX SERVICES TECHNIQUES"/>
    <s v="39 RUE FRANCOIS LE LEVE"/>
    <n v="56100"/>
    <s v="C5"/>
    <n v="12"/>
    <n v="3383"/>
    <n v="489.15"/>
    <d v="2016-05-09T00:00:00"/>
    <d v="2016-04-30T00:00:00"/>
    <n v="2016"/>
    <m/>
  </r>
  <r>
    <m/>
    <d v="2016-05-09T00:00:00"/>
    <x v="1"/>
    <n v="2016"/>
    <x v="35"/>
    <x v="35"/>
    <x v="33"/>
    <n v="56850"/>
    <x v="7"/>
    <x v="12"/>
    <x v="12"/>
    <s v="-"/>
    <s v="-"/>
    <n v="0"/>
    <n v="14837771311984"/>
    <s v="FERME ACCUEIL - COSQUER"/>
    <s v="KERADELYS"/>
    <n v="56850"/>
    <s v="C5"/>
    <n v="12"/>
    <s v="-"/>
    <n v="0"/>
    <d v="2016-05-09T00:00:00"/>
    <d v="2016-04-30T00:00:00"/>
    <n v="2016"/>
    <m/>
  </r>
  <r>
    <m/>
    <d v="2016-05-09T00:00:00"/>
    <x v="1"/>
    <n v="2016"/>
    <x v="36"/>
    <x v="36"/>
    <x v="34"/>
    <n v="56100"/>
    <x v="1"/>
    <x v="12"/>
    <x v="12"/>
    <n v="1992"/>
    <n v="1992"/>
    <n v="447.71"/>
    <n v="14838639594716"/>
    <s v="MARCHE EXTERIEUR"/>
    <s v="RUE JEAN DE MERVILLE"/>
    <n v="56100"/>
    <s v="C5"/>
    <n v="36"/>
    <n v="1992"/>
    <n v="447.71"/>
    <d v="2016-05-09T00:00:00"/>
    <d v="2016-04-30T00:00:00"/>
    <n v="2016"/>
    <m/>
  </r>
  <r>
    <m/>
    <d v="2016-05-09T00:00:00"/>
    <x v="1"/>
    <n v="2016"/>
    <x v="37"/>
    <x v="37"/>
    <x v="35"/>
    <n v="56100"/>
    <x v="0"/>
    <x v="12"/>
    <x v="12"/>
    <n v="11814"/>
    <n v="11814"/>
    <n v="1624.16"/>
    <n v="14838784312598"/>
    <s v="HALLES DE MERVILLE"/>
    <s v="HALLES CHANZY"/>
    <n v="56100"/>
    <s v="C5"/>
    <n v="18"/>
    <n v="11814"/>
    <n v="1624.16"/>
    <d v="2016-05-09T00:00:00"/>
    <d v="2016-04-30T00:00:00"/>
    <n v="2016"/>
    <m/>
  </r>
  <r>
    <m/>
    <d v="2016-05-09T00:00:00"/>
    <x v="1"/>
    <n v="2016"/>
    <x v="38"/>
    <x v="38"/>
    <x v="36"/>
    <n v="56100"/>
    <x v="8"/>
    <x v="12"/>
    <x v="12"/>
    <n v="519"/>
    <n v="519"/>
    <n v="94.48"/>
    <n v="14842981128703"/>
    <s v="LOCAL CARNAVAL"/>
    <s v="8 RUE DE L INDUSTRIE"/>
    <n v="56100"/>
    <s v="C5"/>
    <n v="9"/>
    <n v="519"/>
    <n v="94.48"/>
    <d v="2016-05-09T00:00:00"/>
    <d v="2016-04-30T00:00:00"/>
    <n v="2016"/>
    <m/>
  </r>
  <r>
    <m/>
    <d v="2016-05-09T00:00:00"/>
    <x v="1"/>
    <n v="2016"/>
    <x v="39"/>
    <x v="39"/>
    <x v="37"/>
    <n v="56100"/>
    <x v="5"/>
    <x v="12"/>
    <x v="12"/>
    <n v="487"/>
    <n v="487"/>
    <n v="79.599999999999994"/>
    <n v="14844717728537"/>
    <s v="OFFICE DE TOURISME"/>
    <s v="BASE DES SOUS MARINS"/>
    <n v="56100"/>
    <s v="C5"/>
    <n v="3"/>
    <n v="487"/>
    <n v="79.599999999999994"/>
    <d v="2016-05-09T00:00:00"/>
    <d v="2016-04-30T00:00:00"/>
    <n v="2016"/>
    <m/>
  </r>
  <r>
    <m/>
    <d v="2016-05-09T00:00:00"/>
    <x v="1"/>
    <n v="2016"/>
    <x v="40"/>
    <x v="40"/>
    <x v="38"/>
    <n v="56100"/>
    <x v="5"/>
    <x v="12"/>
    <x v="12"/>
    <n v="203"/>
    <n v="203"/>
    <n v="43.04"/>
    <n v="14845296633070"/>
    <s v="EX-LOGEMENT DE FONCTION"/>
    <s v="6 RUE DE L ECOLE"/>
    <n v="56100"/>
    <s v="C5"/>
    <n v="3"/>
    <n v="203"/>
    <n v="43.04"/>
    <d v="2016-05-09T00:00:00"/>
    <d v="2016-04-30T00:00:00"/>
    <n v="2016"/>
    <m/>
  </r>
  <r>
    <m/>
    <d v="2016-05-09T00:00:00"/>
    <x v="1"/>
    <n v="2016"/>
    <x v="41"/>
    <x v="41"/>
    <x v="39"/>
    <n v="56100"/>
    <x v="6"/>
    <x v="12"/>
    <x v="12"/>
    <n v="13175"/>
    <n v="13175"/>
    <n v="1821.45"/>
    <n v="14846888509393"/>
    <s v="SALLE DUGUAY TROUIN"/>
    <s v="22A RUE DOCTEUR BENOIT VILLERS"/>
    <n v="56100"/>
    <s v="C5"/>
    <n v="24"/>
    <n v="13175"/>
    <n v="1821.45"/>
    <d v="2016-05-09T00:00:00"/>
    <d v="2016-04-30T00:00:00"/>
    <n v="2016"/>
    <m/>
  </r>
  <r>
    <m/>
    <d v="2016-05-09T00:00:00"/>
    <x v="1"/>
    <n v="2016"/>
    <x v="42"/>
    <x v="42"/>
    <x v="40"/>
    <n v="56100"/>
    <x v="1"/>
    <x v="12"/>
    <x v="12"/>
    <n v="188"/>
    <n v="188"/>
    <n v="222.92"/>
    <n v="14847756790250"/>
    <s v="PLACE POLIG MONJARET"/>
    <s v="24 RUE POISSONNIERE"/>
    <n v="56100"/>
    <s v="C5"/>
    <n v="36"/>
    <n v="188"/>
    <n v="222.92"/>
    <d v="2016-05-09T00:00:00"/>
    <d v="2016-04-30T00:00:00"/>
    <n v="2016"/>
    <m/>
  </r>
  <r>
    <m/>
    <d v="2016-05-09T00:00:00"/>
    <x v="1"/>
    <n v="2016"/>
    <x v="43"/>
    <x v="43"/>
    <x v="30"/>
    <n v="56100"/>
    <x v="7"/>
    <x v="12"/>
    <x v="12"/>
    <n v="16816"/>
    <n v="16816"/>
    <n v="2267.09"/>
    <n v="14848046293827"/>
    <s v="BUREAUX SYNDICATS"/>
    <s v="81 BOULEVARD COSMAO DUMANOIR"/>
    <n v="56100"/>
    <s v="C5"/>
    <n v="12"/>
    <n v="16816"/>
    <n v="2267.09"/>
    <d v="2016-05-09T00:00:00"/>
    <d v="2016-04-30T00:00:00"/>
    <n v="2016"/>
    <m/>
  </r>
  <r>
    <m/>
    <d v="2016-05-09T00:00:00"/>
    <x v="1"/>
    <n v="2016"/>
    <x v="44"/>
    <x v="44"/>
    <x v="41"/>
    <n v="56100"/>
    <x v="1"/>
    <x v="12"/>
    <x v="12"/>
    <n v="13006"/>
    <n v="13006"/>
    <n v="1860.76"/>
    <n v="14848190969595"/>
    <s v="POLE ENFANCE REPUBLIQUE"/>
    <s v="2 RUE FRANCOIS LE BRISE"/>
    <n v="56100"/>
    <s v="C5"/>
    <n v="36"/>
    <n v="13006"/>
    <n v="1860.76"/>
    <d v="2016-05-09T00:00:00"/>
    <d v="2016-04-30T00:00:00"/>
    <n v="2016"/>
    <m/>
  </r>
  <r>
    <m/>
    <d v="2016-05-09T00:00:00"/>
    <x v="1"/>
    <n v="2016"/>
    <x v="45"/>
    <x v="45"/>
    <x v="3"/>
    <n v="56100"/>
    <x v="0"/>
    <x v="12"/>
    <x v="12"/>
    <n v="965"/>
    <n v="965"/>
    <n v="185.03"/>
    <n v="14848335687353"/>
    <s v="FONTAINE PERAULT"/>
    <s v="RUE ETIENNE PERAULT"/>
    <n v="56100"/>
    <s v="C5"/>
    <n v="18"/>
    <n v="965"/>
    <n v="185.03"/>
    <d v="2016-05-09T00:00:00"/>
    <d v="2016-04-30T00:00:00"/>
    <n v="2016"/>
    <m/>
  </r>
  <r>
    <m/>
    <d v="2016-05-09T00:00:00"/>
    <x v="1"/>
    <n v="2016"/>
    <x v="46"/>
    <x v="46"/>
    <x v="42"/>
    <n v="56100"/>
    <x v="3"/>
    <x v="12"/>
    <x v="12"/>
    <n v="685"/>
    <n v="685"/>
    <n v="109.44"/>
    <n v="14848625122981"/>
    <s v="LOGEMENT D'ARTISTE"/>
    <s v="9A QUAI CHARLES DE ROHAN"/>
    <n v="56100"/>
    <s v="C5"/>
    <n v="6"/>
    <n v="685"/>
    <n v="109.44"/>
    <d v="2016-05-09T00:00:00"/>
    <d v="2016-04-30T00:00:00"/>
    <n v="2016"/>
    <m/>
  </r>
  <r>
    <m/>
    <d v="2016-05-09T00:00:00"/>
    <x v="1"/>
    <n v="2016"/>
    <x v="47"/>
    <x v="47"/>
    <x v="43"/>
    <n v="56100"/>
    <x v="3"/>
    <x v="12"/>
    <x v="12"/>
    <n v="119"/>
    <n v="119"/>
    <n v="26.07"/>
    <n v="14849059318633"/>
    <s v="PAVILLON"/>
    <s v="10 RUE AMIRAL BOUVET"/>
    <n v="56100"/>
    <s v="C5"/>
    <n v="6"/>
    <n v="119"/>
    <n v="26.07"/>
    <d v="2016-05-09T00:00:00"/>
    <d v="2016-04-30T00:00:00"/>
    <n v="2016"/>
    <m/>
  </r>
  <r>
    <m/>
    <d v="2016-05-09T00:00:00"/>
    <x v="1"/>
    <n v="2016"/>
    <x v="48"/>
    <x v="48"/>
    <x v="44"/>
    <n v="56100"/>
    <x v="3"/>
    <x v="12"/>
    <x v="12"/>
    <n v="893"/>
    <n v="893"/>
    <n v="140.66999999999999"/>
    <n v="14849204036299"/>
    <s v="IMMEUBLE COSMAO 1ER ETAGE"/>
    <s v="79 BOULEVARD COSMAO DUMANOIR"/>
    <n v="56100"/>
    <s v="C5"/>
    <n v="6"/>
    <n v="893"/>
    <n v="140.66999999999999"/>
    <d v="2016-05-09T00:00:00"/>
    <d v="2016-04-30T00:00:00"/>
    <n v="2016"/>
    <m/>
  </r>
  <r>
    <m/>
    <d v="2016-05-09T00:00:00"/>
    <x v="1"/>
    <n v="2016"/>
    <x v="49"/>
    <x v="49"/>
    <x v="45"/>
    <n v="56100"/>
    <x v="8"/>
    <x v="12"/>
    <x v="12"/>
    <n v="-155"/>
    <n v="-155"/>
    <n v="4.9400000000000004"/>
    <n v="14849348754024"/>
    <s v="BUREAUX SYNDICATS"/>
    <s v="79C BOULEVARD COSMAO DUMANOIR"/>
    <n v="56100"/>
    <s v="C5"/>
    <n v="9"/>
    <n v="-155"/>
    <n v="4.9400000000000004"/>
    <d v="2016-05-09T00:00:00"/>
    <d v="2016-04-30T00:00:00"/>
    <n v="2016"/>
    <m/>
  </r>
  <r>
    <m/>
    <d v="2016-05-09T00:00:00"/>
    <x v="1"/>
    <n v="2016"/>
    <x v="50"/>
    <x v="50"/>
    <x v="44"/>
    <n v="56100"/>
    <x v="3"/>
    <x v="12"/>
    <x v="12"/>
    <n v="2272"/>
    <n v="2272"/>
    <n v="327.05"/>
    <n v="14849927625240"/>
    <s v="IMMEUBLE COSMAO CAVE"/>
    <s v="79 BOULEVARD COSMAO DUMANOIR"/>
    <n v="56100"/>
    <s v="C5"/>
    <n v="6"/>
    <n v="2272"/>
    <n v="327.05"/>
    <d v="2016-05-09T00:00:00"/>
    <d v="2016-04-30T00:00:00"/>
    <n v="2016"/>
    <m/>
  </r>
  <r>
    <m/>
    <d v="2016-05-09T00:00:00"/>
    <x v="1"/>
    <n v="2016"/>
    <x v="51"/>
    <x v="51"/>
    <x v="46"/>
    <n v="56100"/>
    <x v="3"/>
    <x v="12"/>
    <x v="12"/>
    <s v="-"/>
    <s v="-"/>
    <n v="0"/>
    <n v="14850361736551"/>
    <s v="BUREAU INFORMATION JEUNESSE"/>
    <s v="PLACE JULES FERRY"/>
    <n v="56100"/>
    <s v="C5"/>
    <n v="6"/>
    <s v="-"/>
    <n v="0"/>
    <d v="2016-05-09T00:00:00"/>
    <d v="2016-04-30T00:00:00"/>
    <n v="2016"/>
    <m/>
  </r>
  <r>
    <m/>
    <d v="2016-05-09T00:00:00"/>
    <x v="1"/>
    <n v="2016"/>
    <x v="52"/>
    <x v="52"/>
    <x v="47"/>
    <n v="56100"/>
    <x v="0"/>
    <x v="12"/>
    <x v="12"/>
    <n v="18791"/>
    <n v="18791"/>
    <n v="2540.83"/>
    <n v="14851230043318"/>
    <s v="FONTAINE SQUARE D. RIO"/>
    <s v="RUE DE PONT CARRE"/>
    <n v="56100"/>
    <s v="C5"/>
    <n v="18"/>
    <n v="18791"/>
    <n v="2540.83"/>
    <d v="2016-05-09T00:00:00"/>
    <d v="2016-04-30T00:00:00"/>
    <n v="2016"/>
    <m/>
  </r>
  <r>
    <m/>
    <d v="2016-05-09T00:00:00"/>
    <x v="1"/>
    <n v="2016"/>
    <x v="53"/>
    <x v="53"/>
    <x v="48"/>
    <n v="56100"/>
    <x v="5"/>
    <x v="12"/>
    <x v="12"/>
    <n v="63"/>
    <n v="63"/>
    <n v="24.12"/>
    <n v="14851519478970"/>
    <s v="W.C. PUBLIC"/>
    <s v="16X RUE DE PONT CARRE"/>
    <n v="56100"/>
    <s v="C5"/>
    <n v="3"/>
    <n v="63"/>
    <n v="24.12"/>
    <d v="2016-05-09T00:00:00"/>
    <d v="2016-04-30T00:00:00"/>
    <n v="2016"/>
    <m/>
  </r>
  <r>
    <m/>
    <d v="2016-05-09T00:00:00"/>
    <x v="1"/>
    <n v="2016"/>
    <x v="54"/>
    <x v="54"/>
    <x v="49"/>
    <n v="56100"/>
    <x v="7"/>
    <x v="12"/>
    <x v="12"/>
    <n v="1873"/>
    <n v="1873"/>
    <n v="289.58999999999997"/>
    <n v="14852387785702"/>
    <s v="POLICE MUNICIPALE"/>
    <s v="1 PASSAGE DU BLAVET"/>
    <n v="56100"/>
    <s v="C5"/>
    <n v="12"/>
    <n v="1873"/>
    <n v="289.58999999999997"/>
    <d v="2016-05-09T00:00:00"/>
    <d v="2016-04-30T00:00:00"/>
    <n v="2016"/>
    <m/>
  </r>
  <r>
    <m/>
    <d v="2016-05-09T00:00:00"/>
    <x v="1"/>
    <n v="2016"/>
    <x v="55"/>
    <x v="55"/>
    <x v="50"/>
    <n v="56100"/>
    <x v="3"/>
    <x v="12"/>
    <x v="12"/>
    <n v="126"/>
    <n v="126"/>
    <n v="37.01"/>
    <n v="14852821939199"/>
    <s v="BORNE DE MARCHE - PLACE ARISTIDE BRIAND"/>
    <s v="PLACE ARISTIDE BRIAND"/>
    <n v="56100"/>
    <s v="C5"/>
    <n v="6"/>
    <n v="126"/>
    <n v="37.01"/>
    <d v="2016-05-09T00:00:00"/>
    <d v="2016-04-30T00:00:00"/>
    <n v="2016"/>
    <m/>
  </r>
  <r>
    <m/>
    <d v="2016-05-09T00:00:00"/>
    <x v="1"/>
    <n v="2016"/>
    <x v="56"/>
    <x v="56"/>
    <x v="51"/>
    <n v="56100"/>
    <x v="3"/>
    <x v="12"/>
    <x v="12"/>
    <n v="2049"/>
    <n v="2049"/>
    <n v="296.92"/>
    <n v="14853111374714"/>
    <s v="PERMANENCE DES ELUS"/>
    <s v="25 RUE MARIE DORVAL"/>
    <n v="56100"/>
    <s v="C5"/>
    <n v="6"/>
    <n v="2049"/>
    <n v="296.92"/>
    <d v="2016-05-09T00:00:00"/>
    <d v="2016-04-30T00:00:00"/>
    <n v="2016"/>
    <m/>
  </r>
  <r>
    <m/>
    <d v="2016-05-09T00:00:00"/>
    <x v="1"/>
    <n v="2016"/>
    <x v="57"/>
    <x v="57"/>
    <x v="8"/>
    <n v="56100"/>
    <x v="7"/>
    <x v="12"/>
    <x v="12"/>
    <n v="1560"/>
    <n v="1560"/>
    <n v="248.24"/>
    <n v="14853834963765"/>
    <s v="ABRI ANTI BOMBES"/>
    <s v="PLACE ALSACE LORRAINE"/>
    <n v="56100"/>
    <s v="C5"/>
    <n v="12"/>
    <n v="1560"/>
    <n v="248.24"/>
    <d v="2016-05-09T00:00:00"/>
    <d v="2016-04-30T00:00:00"/>
    <n v="2016"/>
    <m/>
  </r>
  <r>
    <m/>
    <d v="2016-05-09T00:00:00"/>
    <x v="1"/>
    <n v="2016"/>
    <x v="58"/>
    <x v="58"/>
    <x v="52"/>
    <n v="56100"/>
    <x v="8"/>
    <x v="12"/>
    <x v="12"/>
    <n v="40"/>
    <n v="40"/>
    <n v="29.73"/>
    <n v="14855426859571"/>
    <s v="MARCHE EXTERIEUR"/>
    <s v="6X COURS DE CHAZELLES"/>
    <n v="56100"/>
    <s v="C5"/>
    <n v="9"/>
    <n v="40"/>
    <n v="29.73"/>
    <d v="2016-05-09T00:00:00"/>
    <d v="2016-04-30T00:00:00"/>
    <n v="2016"/>
    <m/>
  </r>
  <r>
    <m/>
    <d v="2016-05-09T00:00:00"/>
    <x v="1"/>
    <n v="2016"/>
    <x v="59"/>
    <x v="59"/>
    <x v="53"/>
    <n v="56100"/>
    <x v="3"/>
    <x v="12"/>
    <x v="12"/>
    <n v="877"/>
    <n v="877"/>
    <n v="138.49"/>
    <n v="14855716295106"/>
    <s v="LOCAUX DIVERS"/>
    <s v="RESIDENCE L ORIENTIS"/>
    <n v="56100"/>
    <s v="C5"/>
    <n v="6"/>
    <n v="877"/>
    <n v="138.49"/>
    <d v="2016-05-09T00:00:00"/>
    <d v="2016-04-30T00:00:00"/>
    <n v="2016"/>
    <m/>
  </r>
  <r>
    <m/>
    <d v="2016-05-09T00:00:00"/>
    <x v="1"/>
    <n v="2016"/>
    <x v="60"/>
    <x v="60"/>
    <x v="54"/>
    <n v="56100"/>
    <x v="8"/>
    <x v="12"/>
    <x v="12"/>
    <n v="4558"/>
    <n v="4558"/>
    <n v="640.37"/>
    <n v="14856005730720"/>
    <s v="ARCHIVES MUNICIPALES"/>
    <s v="RUE COMMANDANT PAUL TESTE"/>
    <n v="56100"/>
    <s v="C5"/>
    <n v="9"/>
    <n v="4558"/>
    <n v="640.37"/>
    <d v="2016-05-09T00:00:00"/>
    <d v="2016-04-30T00:00:00"/>
    <n v="2016"/>
    <m/>
  </r>
  <r>
    <m/>
    <d v="2016-05-09T00:00:00"/>
    <x v="1"/>
    <n v="2016"/>
    <x v="61"/>
    <x v="61"/>
    <x v="55"/>
    <n v="56100"/>
    <x v="1"/>
    <x v="12"/>
    <x v="12"/>
    <n v="15722"/>
    <n v="15722"/>
    <n v="2108.37"/>
    <n v="14857018736288"/>
    <s v="LORIENTIS DUMANOIR 1 - BOULEVARD COSMAO"/>
    <s v="3 BOULEVARD COSMAO DUMANOIR"/>
    <n v="56100"/>
    <s v="C5"/>
    <n v="36"/>
    <n v="15722"/>
    <n v="2108.37"/>
    <d v="2016-05-09T00:00:00"/>
    <d v="2016-04-30T00:00:00"/>
    <n v="2016"/>
    <m/>
  </r>
  <r>
    <m/>
    <d v="2016-05-09T00:00:00"/>
    <x v="1"/>
    <n v="2016"/>
    <x v="62"/>
    <x v="62"/>
    <x v="56"/>
    <n v="56100"/>
    <x v="1"/>
    <x v="12"/>
    <x v="12"/>
    <s v="-"/>
    <s v="-"/>
    <n v="0"/>
    <n v="14858465933343"/>
    <s v="VESTIAIRES RUGBY KEROLAY"/>
    <s v="5 RUE DE L INDUSTRIE"/>
    <n v="56100"/>
    <s v="C5"/>
    <n v="36"/>
    <s v="-"/>
    <n v="0"/>
    <d v="2016-05-09T00:00:00"/>
    <d v="2016-04-30T00:00:00"/>
    <n v="2016"/>
    <m/>
  </r>
  <r>
    <m/>
    <d v="2016-05-09T00:00:00"/>
    <x v="1"/>
    <n v="2016"/>
    <x v="63"/>
    <x v="63"/>
    <x v="57"/>
    <n v="56100"/>
    <x v="1"/>
    <x v="12"/>
    <x v="12"/>
    <n v="8494"/>
    <n v="8494"/>
    <n v="1257.8399999999999"/>
    <n v="14860347264787"/>
    <s v="GROUPE SCOLAIRE KERENTRECH"/>
    <s v="11 PLACE DE L YSER"/>
    <n v="56100"/>
    <s v="C5"/>
    <n v="36"/>
    <n v="8494"/>
    <n v="1257.8399999999999"/>
    <d v="2016-05-09T00:00:00"/>
    <d v="2016-04-30T00:00:00"/>
    <n v="2016"/>
    <m/>
  </r>
  <r>
    <m/>
    <d v="2016-05-09T00:00:00"/>
    <x v="1"/>
    <n v="2016"/>
    <x v="64"/>
    <x v="64"/>
    <x v="38"/>
    <n v="56100"/>
    <x v="0"/>
    <x v="12"/>
    <x v="12"/>
    <n v="6445"/>
    <n v="6445"/>
    <n v="909.24"/>
    <n v="14860636700389"/>
    <s v="GROUPE SCOLAIRE KERENTRECH"/>
    <s v="6 RUE DE L ECOLE"/>
    <n v="56100"/>
    <s v="C5"/>
    <n v="18"/>
    <n v="6445"/>
    <n v="909.24"/>
    <d v="2016-05-09T00:00:00"/>
    <d v="2016-04-30T00:00:00"/>
    <n v="2016"/>
    <m/>
  </r>
  <r>
    <m/>
    <d v="2016-05-09T00:00:00"/>
    <x v="1"/>
    <n v="2016"/>
    <x v="65"/>
    <x v="65"/>
    <x v="58"/>
    <n v="56100"/>
    <x v="3"/>
    <x v="12"/>
    <x v="12"/>
    <n v="551"/>
    <n v="551"/>
    <n v="94.44"/>
    <n v="14860926084261"/>
    <s v="SANISETTE SQUARE ST ANNE D A - RUE DE LA"/>
    <s v="81 RUE DE LA BELLE FONTAINE"/>
    <n v="56100"/>
    <s v="C5"/>
    <n v="6"/>
    <n v="551"/>
    <n v="94.44"/>
    <d v="2016-05-09T00:00:00"/>
    <d v="2016-04-30T00:00:00"/>
    <n v="2016"/>
    <m/>
  </r>
  <r>
    <m/>
    <d v="2016-05-09T00:00:00"/>
    <x v="1"/>
    <n v="2016"/>
    <x v="66"/>
    <x v="66"/>
    <x v="59"/>
    <n v="56100"/>
    <x v="5"/>
    <x v="12"/>
    <x v="12"/>
    <n v="782"/>
    <n v="782"/>
    <n v="118.61"/>
    <n v="14861070802041"/>
    <s v="BORNE WIFI - CIMETIERE - RUE DE CARNE"/>
    <s v="RUE DE CARNEL"/>
    <n v="56100"/>
    <s v="C5"/>
    <n v="3"/>
    <n v="782"/>
    <n v="118.61"/>
    <d v="2016-05-09T00:00:00"/>
    <d v="2016-04-30T00:00:00"/>
    <n v="2016"/>
    <m/>
  </r>
  <r>
    <m/>
    <d v="2016-05-09T00:00:00"/>
    <x v="1"/>
    <n v="2016"/>
    <x v="67"/>
    <x v="67"/>
    <x v="60"/>
    <n v="56100"/>
    <x v="8"/>
    <x v="12"/>
    <x v="12"/>
    <n v="2803"/>
    <n v="2803"/>
    <n v="403.17"/>
    <n v="14861215571523"/>
    <s v="GYMNASEE KERENTRECH"/>
    <s v="29 RUE JULES SIMON"/>
    <n v="56100"/>
    <s v="C5"/>
    <n v="9"/>
    <n v="2803"/>
    <n v="403.17"/>
    <d v="2016-05-09T00:00:00"/>
    <d v="2016-04-30T00:00:00"/>
    <n v="2016"/>
    <m/>
  </r>
  <r>
    <m/>
    <d v="2016-05-09T00:00:00"/>
    <x v="1"/>
    <n v="2016"/>
    <x v="68"/>
    <x v="68"/>
    <x v="61"/>
    <n v="56100"/>
    <x v="7"/>
    <x v="12"/>
    <x v="12"/>
    <n v="1773"/>
    <n v="1773"/>
    <n v="258.02"/>
    <n v="14865846549820"/>
    <s v="BUREAUX BEG VOIRIE"/>
    <s v="53 BOULEVARD LEON BLUM"/>
    <n v="56100"/>
    <s v="C5"/>
    <n v="12"/>
    <n v="1773"/>
    <n v="258.02"/>
    <d v="2016-05-09T00:00:00"/>
    <d v="2016-04-30T00:00:00"/>
    <n v="2016"/>
    <m/>
  </r>
  <r>
    <m/>
    <d v="2017-10-06T00:00:00"/>
    <x v="1"/>
    <n v="2017"/>
    <x v="69"/>
    <x v="69"/>
    <x v="62"/>
    <n v="56100"/>
    <x v="3"/>
    <x v="13"/>
    <x v="13"/>
    <n v="983"/>
    <n v="983"/>
    <n v="141.53"/>
    <n v="14803907328999"/>
    <s v="82 rue de Kervaric (Esp Verts)"/>
    <s v=" 82 RUE DE KERVARIC"/>
    <n v="56100"/>
    <s v="C5"/>
    <n v="6"/>
    <n v="983"/>
    <n v="141.53"/>
    <d v="2017-10-06T00:00:00"/>
    <d v="2016-05-13T00:00:00"/>
    <n v="2017"/>
    <m/>
  </r>
  <r>
    <m/>
    <d v="2016-06-07T00:00:00"/>
    <x v="1"/>
    <n v="2016"/>
    <x v="66"/>
    <x v="66"/>
    <x v="59"/>
    <n v="56100"/>
    <x v="5"/>
    <x v="14"/>
    <x v="14"/>
    <n v="224"/>
    <n v="224"/>
    <n v="38.9"/>
    <n v="14861070802041"/>
    <s v="BORNE WIFI - CIMETIERE - RUE DE CARNE"/>
    <s v="RUE DE CARNEL"/>
    <n v="56100"/>
    <s v="C5"/>
    <n v="3"/>
    <n v="224"/>
    <n v="38.9"/>
    <d v="2016-06-07T00:00:00"/>
    <d v="2016-05-30T00:00:00"/>
    <n v="2016"/>
    <m/>
  </r>
  <r>
    <m/>
    <d v="2016-06-07T00:00:00"/>
    <x v="1"/>
    <n v="2016"/>
    <x v="17"/>
    <x v="17"/>
    <x v="16"/>
    <n v="56100"/>
    <x v="0"/>
    <x v="14"/>
    <x v="14"/>
    <n v="3357"/>
    <n v="3357"/>
    <n v="480.2"/>
    <n v="14819247409505"/>
    <s v="CENTRE CULTUREL ET SPORTIF ( EX ECOLE DI"/>
    <s v="205 RUE DE BELGIQUE"/>
    <n v="56100"/>
    <s v="C5"/>
    <n v="18"/>
    <n v="3357"/>
    <n v="480.2"/>
    <d v="2016-06-07T00:00:00"/>
    <d v="2016-05-30T00:00:00"/>
    <n v="2016"/>
    <m/>
  </r>
  <r>
    <m/>
    <d v="2016-06-07T00:00:00"/>
    <x v="1"/>
    <n v="2016"/>
    <x v="51"/>
    <x v="51"/>
    <x v="46"/>
    <n v="56100"/>
    <x v="3"/>
    <x v="14"/>
    <x v="14"/>
    <n v="3151"/>
    <n v="3151"/>
    <n v="445.84"/>
    <n v="14850361736551"/>
    <s v="BUREAU INFORMATION JEUNESSE"/>
    <s v="PLACE JULES FERRY"/>
    <n v="56100"/>
    <s v="C5"/>
    <n v="6"/>
    <n v="3151"/>
    <n v="445.84"/>
    <d v="2016-06-07T00:00:00"/>
    <d v="2016-05-30T00:00:00"/>
    <n v="2016"/>
    <m/>
  </r>
  <r>
    <m/>
    <d v="2016-06-07T00:00:00"/>
    <x v="1"/>
    <n v="2016"/>
    <x v="21"/>
    <x v="21"/>
    <x v="19"/>
    <n v="56100"/>
    <x v="2"/>
    <x v="14"/>
    <x v="14"/>
    <n v="539"/>
    <n v="539"/>
    <n v="232.48"/>
    <n v="14822865354592"/>
    <s v="MATERNELLE SUZANNE LACORE"/>
    <s v="2 RUE FRANCOIS RENAULT"/>
    <n v="56100"/>
    <s v="C5"/>
    <n v="30"/>
    <n v="539"/>
    <n v="232.48"/>
    <d v="2016-06-07T00:00:00"/>
    <d v="2016-05-30T00:00:00"/>
    <n v="2016"/>
    <m/>
  </r>
  <r>
    <m/>
    <d v="2016-06-07T00:00:00"/>
    <x v="1"/>
    <n v="2016"/>
    <x v="47"/>
    <x v="47"/>
    <x v="43"/>
    <n v="56100"/>
    <x v="3"/>
    <x v="14"/>
    <x v="14"/>
    <n v="749"/>
    <n v="749"/>
    <n v="114.66"/>
    <n v="14849059318633"/>
    <s v="PAVILLON"/>
    <s v="10 RUE AMIRAL BOUVET"/>
    <n v="56100"/>
    <s v="C5"/>
    <n v="6"/>
    <n v="749"/>
    <n v="114.66"/>
    <d v="2016-06-07T00:00:00"/>
    <d v="2016-05-30T00:00:00"/>
    <n v="2016"/>
    <m/>
  </r>
  <r>
    <m/>
    <d v="2016-06-07T00:00:00"/>
    <x v="1"/>
    <n v="2016"/>
    <x v="23"/>
    <x v="23"/>
    <x v="21"/>
    <n v="56100"/>
    <x v="0"/>
    <x v="14"/>
    <x v="14"/>
    <n v="395"/>
    <n v="395"/>
    <n v="84.08"/>
    <n v="14825325557145"/>
    <s v="LOCAL CYBER CENTRE"/>
    <s v=" N1 ccal KERVENANEC"/>
    <n v="56100"/>
    <s v="C5"/>
    <n v="18"/>
    <n v="395"/>
    <n v="84.08"/>
    <d v="2016-06-07T00:00:00"/>
    <d v="2016-05-30T00:00:00"/>
    <n v="2016"/>
    <m/>
  </r>
  <r>
    <m/>
    <d v="2016-07-07T00:00:00"/>
    <x v="1"/>
    <n v="2016"/>
    <x v="41"/>
    <x v="41"/>
    <x v="39"/>
    <n v="56100"/>
    <x v="6"/>
    <x v="15"/>
    <x v="15"/>
    <n v="5493"/>
    <n v="5493"/>
    <n v="786.23"/>
    <n v="14846888509393"/>
    <s v="SALLE DUGUAY TROUIN"/>
    <s v="22A RUE DOCTEUR BENOIT VILLERS"/>
    <n v="56100"/>
    <s v="C5"/>
    <n v="24"/>
    <n v="5493"/>
    <n v="786.23"/>
    <d v="2016-07-07T00:00:00"/>
    <d v="2016-06-30T00:00:00"/>
    <n v="2016"/>
    <m/>
  </r>
  <r>
    <m/>
    <d v="2016-07-07T00:00:00"/>
    <x v="1"/>
    <n v="2016"/>
    <x v="27"/>
    <x v="27"/>
    <x v="25"/>
    <n v="56100"/>
    <x v="3"/>
    <x v="15"/>
    <x v="15"/>
    <n v="397"/>
    <n v="397"/>
    <n v="66.84"/>
    <n v="14829522373357"/>
    <s v="ACCUEIL ENFANTS ST MAUDE"/>
    <s v="1 RUE NICOLAS APPERT"/>
    <n v="56100"/>
    <s v="C5"/>
    <n v="6"/>
    <n v="397"/>
    <n v="66.84"/>
    <d v="2016-07-07T00:00:00"/>
    <d v="2016-06-30T00:00:00"/>
    <n v="2016"/>
    <m/>
  </r>
  <r>
    <m/>
    <d v="2016-07-07T00:00:00"/>
    <x v="1"/>
    <n v="2016"/>
    <x v="10"/>
    <x v="10"/>
    <x v="10"/>
    <n v="56100"/>
    <x v="4"/>
    <x v="15"/>
    <x v="15"/>
    <n v="3709"/>
    <n v="3709"/>
    <n v="524.92999999999995"/>
    <n v="14808104138930"/>
    <s v="FERME DE KERDUAL"/>
    <s v="33 RUE DU BOIS DU CHATEAU"/>
    <n v="56100"/>
    <s v="C5"/>
    <n v="15"/>
    <n v="3709"/>
    <n v="524.92999999999995"/>
    <d v="2016-07-07T00:00:00"/>
    <d v="2016-06-30T00:00:00"/>
    <n v="2016"/>
    <m/>
  </r>
  <r>
    <m/>
    <d v="2016-07-07T00:00:00"/>
    <x v="1"/>
    <n v="2016"/>
    <x v="64"/>
    <x v="64"/>
    <x v="38"/>
    <n v="56100"/>
    <x v="0"/>
    <x v="15"/>
    <x v="15"/>
    <n v="4928"/>
    <n v="4928"/>
    <n v="684.7"/>
    <n v="14860636700389"/>
    <s v="GROUPE SCOLAIRE KERENTRECH"/>
    <s v="6 RUE DE L ECOLE"/>
    <n v="56100"/>
    <s v="C5"/>
    <n v="18"/>
    <n v="4928"/>
    <n v="684.7"/>
    <d v="2016-07-07T00:00:00"/>
    <d v="2016-06-30T00:00:00"/>
    <n v="2016"/>
    <m/>
  </r>
  <r>
    <m/>
    <d v="2016-07-07T00:00:00"/>
    <x v="1"/>
    <n v="2016"/>
    <x v="65"/>
    <x v="65"/>
    <x v="58"/>
    <n v="56100"/>
    <x v="3"/>
    <x v="15"/>
    <x v="15"/>
    <n v="442"/>
    <n v="442"/>
    <n v="71.010000000000005"/>
    <n v="14860926084261"/>
    <s v="SANISETTE SQUARE ST ANNE D A - RUE DE LA"/>
    <s v="81 RUE DE LA BELLE FONTAINE"/>
    <n v="56100"/>
    <s v="C5"/>
    <n v="6"/>
    <n v="442"/>
    <n v="71.010000000000005"/>
    <d v="2016-07-07T00:00:00"/>
    <d v="2016-06-30T00:00:00"/>
    <n v="2016"/>
    <m/>
  </r>
  <r>
    <m/>
    <d v="2016-07-07T00:00:00"/>
    <x v="1"/>
    <n v="2016"/>
    <x v="38"/>
    <x v="38"/>
    <x v="36"/>
    <n v="56100"/>
    <x v="8"/>
    <x v="15"/>
    <x v="15"/>
    <n v="992"/>
    <n v="992"/>
    <n v="147.80000000000001"/>
    <n v="14842981128703"/>
    <s v="LOCAL CARNAVAL"/>
    <s v="8 RUE DE L INDUSTRIE"/>
    <n v="56100"/>
    <s v="C5"/>
    <n v="9"/>
    <n v="992"/>
    <n v="147.80000000000001"/>
    <d v="2016-07-07T00:00:00"/>
    <d v="2016-06-30T00:00:00"/>
    <n v="2016"/>
    <m/>
  </r>
  <r>
    <m/>
    <d v="2016-07-07T00:00:00"/>
    <x v="1"/>
    <n v="2016"/>
    <x v="20"/>
    <x v="20"/>
    <x v="18"/>
    <n v="56100"/>
    <x v="3"/>
    <x v="15"/>
    <x v="15"/>
    <n v="123"/>
    <n v="123"/>
    <n v="25.15"/>
    <n v="14822286483376"/>
    <s v="LOCAL ASSOCIATIF"/>
    <s v="RUE MAURICE THOREZ"/>
    <n v="56100"/>
    <s v="C5"/>
    <n v="6"/>
    <n v="123"/>
    <n v="25.15"/>
    <d v="2016-07-07T00:00:00"/>
    <d v="2016-06-30T00:00:00"/>
    <n v="2016"/>
    <m/>
  </r>
  <r>
    <m/>
    <d v="2016-07-07T00:00:00"/>
    <x v="1"/>
    <n v="2016"/>
    <x v="25"/>
    <x v="25"/>
    <x v="23"/>
    <n v="56100"/>
    <x v="1"/>
    <x v="15"/>
    <x v="15"/>
    <n v="1611"/>
    <n v="1611"/>
    <n v="296.82"/>
    <n v="14826628017348"/>
    <s v="CENTRE AERE DU TER"/>
    <s v="N1 RUE VICTOR SCHOELCHER"/>
    <n v="56100"/>
    <s v="C5"/>
    <n v="36"/>
    <n v="1611"/>
    <n v="296.82"/>
    <d v="2016-07-07T00:00:00"/>
    <d v="2016-06-30T00:00:00"/>
    <n v="2016"/>
    <m/>
  </r>
  <r>
    <m/>
    <d v="2016-07-07T00:00:00"/>
    <x v="1"/>
    <n v="2016"/>
    <x v="12"/>
    <x v="12"/>
    <x v="0"/>
    <n v="56100"/>
    <x v="3"/>
    <x v="15"/>
    <x v="15"/>
    <n v="171"/>
    <n v="171"/>
    <n v="34.18"/>
    <n v="14809261881378"/>
    <s v="PERMANENCE CONTRAT EDUCATIF LOC"/>
    <s v="7 RUE JULES MASSENET"/>
    <n v="56100"/>
    <s v="C5"/>
    <n v="6"/>
    <n v="171"/>
    <n v="34.18"/>
    <d v="2016-07-07T00:00:00"/>
    <d v="2016-06-30T00:00:00"/>
    <n v="2016"/>
    <m/>
  </r>
  <r>
    <m/>
    <d v="2016-07-07T00:00:00"/>
    <x v="1"/>
    <n v="2016"/>
    <x v="67"/>
    <x v="67"/>
    <x v="60"/>
    <n v="56100"/>
    <x v="8"/>
    <x v="15"/>
    <x v="15"/>
    <n v="1617"/>
    <n v="1617"/>
    <n v="232.7"/>
    <n v="14861215571523"/>
    <s v="GYMNASEE KERENTRECH"/>
    <s v="29 RUE JULES SIMON"/>
    <n v="56100"/>
    <s v="C5"/>
    <n v="9"/>
    <n v="1617"/>
    <n v="232.7"/>
    <d v="2016-07-07T00:00:00"/>
    <d v="2016-06-30T00:00:00"/>
    <n v="2016"/>
    <m/>
  </r>
  <r>
    <m/>
    <d v="2016-07-07T00:00:00"/>
    <x v="1"/>
    <n v="2016"/>
    <x v="56"/>
    <x v="56"/>
    <x v="51"/>
    <n v="56100"/>
    <x v="3"/>
    <x v="15"/>
    <x v="15"/>
    <n v="1361"/>
    <n v="1361"/>
    <n v="196.46"/>
    <n v="14853111374714"/>
    <s v="PERMANENCE DES ELUS"/>
    <s v="25 RUE MARIE DORVAL"/>
    <n v="56100"/>
    <s v="C5"/>
    <n v="6"/>
    <n v="1361"/>
    <n v="196.46"/>
    <d v="2016-07-07T00:00:00"/>
    <d v="2016-06-30T00:00:00"/>
    <n v="2016"/>
    <m/>
  </r>
  <r>
    <m/>
    <d v="2016-07-07T00:00:00"/>
    <x v="1"/>
    <n v="2016"/>
    <x v="57"/>
    <x v="57"/>
    <x v="8"/>
    <n v="56100"/>
    <x v="7"/>
    <x v="15"/>
    <x v="15"/>
    <n v="-257"/>
    <n v="-257"/>
    <n v="-7.58"/>
    <n v="14853834963765"/>
    <s v="ABRI ANTI BOMBES"/>
    <s v="PLACE ALSACE LORRAINE"/>
    <n v="56100"/>
    <s v="C5"/>
    <n v="12"/>
    <n v="-257"/>
    <n v="-7.58"/>
    <d v="2016-07-07T00:00:00"/>
    <d v="2016-06-30T00:00:00"/>
    <n v="2016"/>
    <m/>
  </r>
  <r>
    <m/>
    <d v="2016-07-07T00:00:00"/>
    <x v="1"/>
    <n v="2016"/>
    <x v="62"/>
    <x v="62"/>
    <x v="56"/>
    <n v="56100"/>
    <x v="1"/>
    <x v="15"/>
    <x v="15"/>
    <n v="1475"/>
    <n v="1475"/>
    <n v="308.93"/>
    <n v="14858465933343"/>
    <s v="VESTIAIRES RUGBY KEROLAY"/>
    <s v="5 RUE DE L INDUSTRIE"/>
    <n v="56100"/>
    <s v="C5"/>
    <n v="36"/>
    <n v="1475"/>
    <n v="308.93"/>
    <d v="2016-07-07T00:00:00"/>
    <d v="2016-06-30T00:00:00"/>
    <n v="2016"/>
    <m/>
  </r>
  <r>
    <m/>
    <d v="2016-07-07T00:00:00"/>
    <x v="1"/>
    <n v="2016"/>
    <x v="62"/>
    <x v="62"/>
    <x v="56"/>
    <n v="56100"/>
    <x v="1"/>
    <x v="15"/>
    <x v="15"/>
    <n v="5056"/>
    <n v="5056"/>
    <n v="829.46"/>
    <n v="14858465933343"/>
    <s v="VESTIAIRES RUGBY KEROLAY"/>
    <s v="5 RUE DE L INDUSTRIE"/>
    <n v="56100"/>
    <s v="C5"/>
    <n v="36"/>
    <n v="5056"/>
    <n v="829.46"/>
    <d v="2016-07-07T00:00:00"/>
    <d v="2016-06-30T00:00:00"/>
    <n v="2016"/>
    <m/>
  </r>
  <r>
    <m/>
    <d v="2016-07-07T00:00:00"/>
    <x v="1"/>
    <n v="2016"/>
    <x v="63"/>
    <x v="63"/>
    <x v="57"/>
    <n v="56100"/>
    <x v="1"/>
    <x v="15"/>
    <x v="15"/>
    <n v="3800"/>
    <n v="3800"/>
    <n v="589.53"/>
    <n v="14860347264787"/>
    <s v="GROUPE SCOLAIRE KERENTRECH"/>
    <s v="11 PLACE DE L YSER"/>
    <n v="56100"/>
    <s v="C5"/>
    <n v="36"/>
    <n v="3800"/>
    <n v="589.53"/>
    <d v="2016-07-07T00:00:00"/>
    <d v="2016-06-30T00:00:00"/>
    <n v="2016"/>
    <m/>
  </r>
  <r>
    <m/>
    <d v="2016-07-07T00:00:00"/>
    <x v="1"/>
    <n v="2016"/>
    <x v="40"/>
    <x v="40"/>
    <x v="38"/>
    <n v="56100"/>
    <x v="5"/>
    <x v="15"/>
    <x v="15"/>
    <n v="178"/>
    <n v="178"/>
    <n v="33.130000000000003"/>
    <n v="14845296633070"/>
    <s v="EX-LOGEMENT DE FONCTION"/>
    <s v="6 RUE DE L ECOLE"/>
    <n v="56100"/>
    <s v="C5"/>
    <n v="3"/>
    <n v="178"/>
    <n v="33.130000000000003"/>
    <d v="2016-07-07T00:00:00"/>
    <d v="2016-06-30T00:00:00"/>
    <n v="2016"/>
    <m/>
  </r>
  <r>
    <m/>
    <d v="2016-07-07T00:00:00"/>
    <x v="1"/>
    <n v="2016"/>
    <x v="42"/>
    <x v="42"/>
    <x v="40"/>
    <n v="56100"/>
    <x v="1"/>
    <x v="15"/>
    <x v="15"/>
    <n v="-188"/>
    <n v="-188"/>
    <n v="101.73"/>
    <n v="14847756790250"/>
    <s v="PLACE POLIG MONJARET"/>
    <s v="24 RUE POISSONNIERE"/>
    <n v="56100"/>
    <s v="C5"/>
    <n v="36"/>
    <n v="-188"/>
    <n v="101.73"/>
    <d v="2016-07-07T00:00:00"/>
    <d v="2016-06-30T00:00:00"/>
    <n v="2016"/>
    <m/>
  </r>
  <r>
    <m/>
    <d v="2016-07-07T00:00:00"/>
    <x v="1"/>
    <n v="2016"/>
    <x v="13"/>
    <x v="13"/>
    <x v="12"/>
    <n v="56100"/>
    <x v="6"/>
    <x v="15"/>
    <x v="15"/>
    <n v="549"/>
    <n v="549"/>
    <n v="144.53"/>
    <n v="14809551292790"/>
    <s v="CENTRE MEDICO-SCOLAIRE"/>
    <s v="5 PLACE LOUIS BONNEAUD"/>
    <n v="56100"/>
    <s v="C5"/>
    <n v="24"/>
    <n v="549"/>
    <n v="144.53"/>
    <d v="2016-07-07T00:00:00"/>
    <d v="2016-06-30T00:00:00"/>
    <n v="2016"/>
    <m/>
  </r>
  <r>
    <m/>
    <d v="2016-07-07T00:00:00"/>
    <x v="1"/>
    <n v="2016"/>
    <x v="14"/>
    <x v="14"/>
    <x v="13"/>
    <n v="56100"/>
    <x v="2"/>
    <x v="15"/>
    <x v="15"/>
    <n v="3731"/>
    <n v="3731"/>
    <n v="558.26"/>
    <n v="14812735108510"/>
    <s v="ECOLE DIWAN"/>
    <s v="RUE FERDINAND BUISSON"/>
    <n v="56100"/>
    <s v="C5"/>
    <n v="30"/>
    <n v="3731"/>
    <n v="558.26"/>
    <d v="2016-07-07T00:00:00"/>
    <d v="2016-06-30T00:00:00"/>
    <n v="2016"/>
    <m/>
  </r>
  <r>
    <m/>
    <d v="2016-07-07T00:00:00"/>
    <x v="1"/>
    <n v="2016"/>
    <x v="48"/>
    <x v="48"/>
    <x v="44"/>
    <n v="56100"/>
    <x v="3"/>
    <x v="15"/>
    <x v="15"/>
    <n v="-892"/>
    <n v="-892"/>
    <n v="-109.29"/>
    <n v="14849204036299"/>
    <s v="IMMEUBLE COSMAO 1ER ETAGE"/>
    <s v="79 BOULEVARD COSMAO DUMANOIR"/>
    <n v="56100"/>
    <s v="C5"/>
    <n v="6"/>
    <n v="-892"/>
    <n v="-109.29"/>
    <d v="2016-07-07T00:00:00"/>
    <d v="2016-06-30T00:00:00"/>
    <n v="2016"/>
    <m/>
  </r>
  <r>
    <m/>
    <d v="2016-07-07T00:00:00"/>
    <x v="1"/>
    <n v="2016"/>
    <x v="43"/>
    <x v="43"/>
    <x v="30"/>
    <n v="56100"/>
    <x v="7"/>
    <x v="15"/>
    <x v="15"/>
    <n v="4606"/>
    <n v="4606"/>
    <n v="632.03"/>
    <n v="14848046293827"/>
    <s v="BUREAUX SYNDICATS"/>
    <s v="81 BOULEVARD COSMAO DUMANOIR"/>
    <n v="56100"/>
    <s v="C5"/>
    <n v="12"/>
    <n v="4606"/>
    <n v="632.03"/>
    <d v="2016-07-07T00:00:00"/>
    <d v="2016-06-30T00:00:00"/>
    <n v="2016"/>
    <m/>
  </r>
  <r>
    <m/>
    <d v="2016-07-07T00:00:00"/>
    <x v="1"/>
    <n v="2016"/>
    <x v="47"/>
    <x v="47"/>
    <x v="43"/>
    <n v="56100"/>
    <x v="3"/>
    <x v="15"/>
    <x v="15"/>
    <n v="118"/>
    <n v="118"/>
    <n v="24.85"/>
    <n v="14849059318633"/>
    <s v="PAVILLON"/>
    <s v="10 RUE AMIRAL BOUVET"/>
    <n v="56100"/>
    <s v="C5"/>
    <n v="6"/>
    <n v="118"/>
    <n v="24.85"/>
    <d v="2016-07-07T00:00:00"/>
    <d v="2016-06-30T00:00:00"/>
    <n v="2016"/>
    <m/>
  </r>
  <r>
    <m/>
    <d v="2016-07-07T00:00:00"/>
    <x v="1"/>
    <n v="2016"/>
    <x v="49"/>
    <x v="49"/>
    <x v="45"/>
    <n v="56100"/>
    <x v="8"/>
    <x v="15"/>
    <x v="15"/>
    <n v="142"/>
    <n v="142"/>
    <n v="32.67"/>
    <n v="14849348754024"/>
    <s v="BUREAUX SYNDICATS"/>
    <s v="79C BOULEVARD COSMAO DUMANOIR"/>
    <n v="56100"/>
    <s v="C5"/>
    <n v="9"/>
    <n v="142"/>
    <n v="32.67"/>
    <d v="2016-07-07T00:00:00"/>
    <d v="2016-06-30T00:00:00"/>
    <n v="2016"/>
    <m/>
  </r>
  <r>
    <m/>
    <d v="2016-07-07T00:00:00"/>
    <x v="1"/>
    <n v="2016"/>
    <x v="53"/>
    <x v="53"/>
    <x v="48"/>
    <n v="56100"/>
    <x v="5"/>
    <x v="15"/>
    <x v="15"/>
    <n v="-63"/>
    <n v="-63"/>
    <n v="1.26"/>
    <n v="14851519478970"/>
    <s v="W.C. PUBLIC"/>
    <s v="16X RUE DE PONT CARRE"/>
    <n v="56100"/>
    <s v="C5"/>
    <n v="3"/>
    <n v="-63"/>
    <n v="1.26"/>
    <d v="2016-07-07T00:00:00"/>
    <d v="2016-06-30T00:00:00"/>
    <n v="2016"/>
    <m/>
  </r>
  <r>
    <m/>
    <d v="2016-07-07T00:00:00"/>
    <x v="1"/>
    <n v="2016"/>
    <x v="58"/>
    <x v="58"/>
    <x v="52"/>
    <n v="56100"/>
    <x v="8"/>
    <x v="15"/>
    <x v="15"/>
    <n v="117"/>
    <n v="117"/>
    <n v="31.06"/>
    <n v="14855426859571"/>
    <s v="MARCHE EXTERIEUR"/>
    <s v="6X COURS DE CHAZELLES"/>
    <n v="56100"/>
    <s v="C5"/>
    <n v="9"/>
    <n v="117"/>
    <n v="31.06"/>
    <d v="2016-07-07T00:00:00"/>
    <d v="2016-06-30T00:00:00"/>
    <n v="2016"/>
    <m/>
  </r>
  <r>
    <m/>
    <d v="2016-07-07T00:00:00"/>
    <x v="1"/>
    <n v="2016"/>
    <x v="50"/>
    <x v="50"/>
    <x v="44"/>
    <n v="56100"/>
    <x v="3"/>
    <x v="15"/>
    <x v="15"/>
    <n v="1638"/>
    <n v="1638"/>
    <n v="232.65"/>
    <n v="14849927625240"/>
    <s v="IMMEUBLE COSMAO CAVE"/>
    <s v="79 BOULEVARD COSMAO DUMANOIR"/>
    <n v="56100"/>
    <s v="C5"/>
    <n v="6"/>
    <n v="1638"/>
    <n v="232.65"/>
    <d v="2016-07-07T00:00:00"/>
    <d v="2016-06-30T00:00:00"/>
    <n v="2016"/>
    <m/>
  </r>
  <r>
    <m/>
    <d v="2016-07-07T00:00:00"/>
    <x v="1"/>
    <n v="2016"/>
    <x v="11"/>
    <x v="11"/>
    <x v="11"/>
    <n v="56100"/>
    <x v="5"/>
    <x v="15"/>
    <x v="15"/>
    <n v="97"/>
    <n v="97"/>
    <n v="21.48"/>
    <n v="14808393522019"/>
    <s v="CIMETIERE DE KERENTRECH"/>
    <s v="RUE AUGUSTE RODIN"/>
    <n v="56100"/>
    <s v="C5"/>
    <n v="3"/>
    <n v="97"/>
    <n v="21.48"/>
    <d v="2016-07-07T00:00:00"/>
    <d v="2016-06-30T00:00:00"/>
    <n v="2016"/>
    <m/>
  </r>
  <r>
    <m/>
    <d v="2016-07-07T00:00:00"/>
    <x v="1"/>
    <n v="2016"/>
    <x v="70"/>
    <x v="70"/>
    <x v="63"/>
    <n v="56100"/>
    <x v="3"/>
    <x v="15"/>
    <x v="15"/>
    <n v="446"/>
    <n v="446"/>
    <n v="88.21"/>
    <n v="14876410890702"/>
    <s v="LOGT DE FONCTION 2 - RUE DE KERULVE"/>
    <s v="2 RUE DE KERULVE"/>
    <n v="56100"/>
    <s v="C5"/>
    <n v="6"/>
    <n v="446"/>
    <n v="88.21"/>
    <d v="2016-07-07T00:00:00"/>
    <d v="2016-06-30T00:00:00"/>
    <n v="2016"/>
    <m/>
  </r>
  <r>
    <m/>
    <d v="2016-08-05T00:00:00"/>
    <x v="1"/>
    <n v="2016"/>
    <x v="66"/>
    <x v="66"/>
    <x v="59"/>
    <n v="56100"/>
    <x v="5"/>
    <x v="16"/>
    <x v="16"/>
    <n v="202"/>
    <n v="202"/>
    <n v="36.04"/>
    <n v="14861070802041"/>
    <s v="BORNE WIFI - CIMETIERE - RUE DE CARNE"/>
    <s v="RUE DE CARNEL"/>
    <n v="56100"/>
    <s v="C5"/>
    <n v="3"/>
    <n v="202"/>
    <n v="36.04"/>
    <d v="2016-08-05T00:00:00"/>
    <d v="2016-07-30T00:00:00"/>
    <n v="2016"/>
    <m/>
  </r>
  <r>
    <m/>
    <d v="2016-08-05T00:00:00"/>
    <x v="1"/>
    <n v="2016"/>
    <x v="71"/>
    <x v="71"/>
    <x v="64"/>
    <n v="56100"/>
    <x v="3"/>
    <x v="16"/>
    <x v="16"/>
    <n v="578"/>
    <n v="578"/>
    <n v="108.44"/>
    <n v="14899131654739"/>
    <s v="LGT ARTISTE ESA KERENTRECH - RUE EDGAR Q"/>
    <s v="32 RUE EDGAR QUINET"/>
    <n v="56100"/>
    <s v="C5"/>
    <n v="6"/>
    <n v="578"/>
    <n v="108.44"/>
    <d v="2016-08-05T00:00:00"/>
    <d v="2016-07-30T00:00:00"/>
    <n v="2016"/>
    <m/>
  </r>
  <r>
    <m/>
    <d v="2016-08-05T00:00:00"/>
    <x v="1"/>
    <n v="2016"/>
    <x v="51"/>
    <x v="51"/>
    <x v="46"/>
    <n v="56100"/>
    <x v="3"/>
    <x v="16"/>
    <x v="16"/>
    <n v="1793"/>
    <n v="1793"/>
    <n v="256.14999999999998"/>
    <n v="14850361736551"/>
    <s v="BUREAU INFORMATION JEUNESSE"/>
    <s v="PLACE JULES FERRY"/>
    <n v="56100"/>
    <s v="C5"/>
    <n v="6"/>
    <n v="1793"/>
    <n v="256.14999999999998"/>
    <d v="2016-08-05T00:00:00"/>
    <d v="2016-07-30T00:00:00"/>
    <n v="2016"/>
    <m/>
  </r>
  <r>
    <m/>
    <d v="2016-08-05T00:00:00"/>
    <x v="1"/>
    <n v="2016"/>
    <x v="36"/>
    <x v="36"/>
    <x v="34"/>
    <n v="56100"/>
    <x v="1"/>
    <x v="16"/>
    <x v="16"/>
    <n v="1262"/>
    <n v="1262"/>
    <n v="293.27999999999997"/>
    <n v="14838639594716"/>
    <s v="MARCHE EXTERIEUR"/>
    <s v="RUE JEAN DE MERVILLE"/>
    <n v="56100"/>
    <s v="C5"/>
    <n v="36"/>
    <n v="1262"/>
    <n v="293.27999999999997"/>
    <d v="2016-08-05T00:00:00"/>
    <d v="2016-07-30T00:00:00"/>
    <n v="2016"/>
    <m/>
  </r>
  <r>
    <m/>
    <d v="2016-08-05T00:00:00"/>
    <x v="1"/>
    <n v="2016"/>
    <x v="28"/>
    <x v="28"/>
    <x v="26"/>
    <n v="56100"/>
    <x v="3"/>
    <x v="16"/>
    <x v="16"/>
    <n v="1028"/>
    <n v="1028"/>
    <n v="152.75"/>
    <n v="14829956526793"/>
    <s v="PROPRIETE CHEVASSU BRIZEUX"/>
    <s v="82 RUE DE KERVARIC"/>
    <n v="56100"/>
    <s v="C5"/>
    <n v="6"/>
    <n v="1028"/>
    <n v="152.75"/>
    <d v="2016-08-05T00:00:00"/>
    <d v="2016-07-30T00:00:00"/>
    <n v="2016"/>
    <m/>
  </r>
  <r>
    <m/>
    <d v="2016-08-05T00:00:00"/>
    <x v="1"/>
    <n v="2016"/>
    <x v="54"/>
    <x v="54"/>
    <x v="49"/>
    <n v="56100"/>
    <x v="7"/>
    <x v="16"/>
    <x v="16"/>
    <n v="475"/>
    <n v="475"/>
    <n v="91.47"/>
    <n v="14852387785702"/>
    <s v="POLICE MUNICIPALE"/>
    <s v="1 PASSAGE DU BLAVET"/>
    <n v="56100"/>
    <s v="C5"/>
    <n v="12"/>
    <n v="475"/>
    <n v="91.47"/>
    <d v="2016-08-05T00:00:00"/>
    <d v="2016-07-30T00:00:00"/>
    <n v="2016"/>
    <m/>
  </r>
  <r>
    <m/>
    <d v="2016-08-05T00:00:00"/>
    <x v="1"/>
    <n v="2016"/>
    <x v="55"/>
    <x v="55"/>
    <x v="50"/>
    <n v="56100"/>
    <x v="3"/>
    <x v="16"/>
    <x v="16"/>
    <n v="-126"/>
    <n v="-126"/>
    <n v="-3.42"/>
    <n v="14852821939199"/>
    <s v="BORNE DE MARCHE - PLACE ARISTIDE BRIAND"/>
    <s v="PLACE ARISTIDE BRIAND"/>
    <n v="56100"/>
    <s v="C5"/>
    <n v="6"/>
    <n v="-126"/>
    <n v="-3.42"/>
    <d v="2016-08-05T00:00:00"/>
    <d v="2016-07-30T00:00:00"/>
    <n v="2016"/>
    <m/>
  </r>
  <r>
    <m/>
    <d v="2016-08-05T00:00:00"/>
    <x v="1"/>
    <n v="2016"/>
    <x v="60"/>
    <x v="60"/>
    <x v="54"/>
    <n v="56100"/>
    <x v="8"/>
    <x v="16"/>
    <x v="16"/>
    <n v="2273"/>
    <n v="2273"/>
    <n v="324.02999999999997"/>
    <n v="14856005730720"/>
    <s v="ARCHIVES MUNICIPALES"/>
    <s v="RUE COMMANDANT PAUL TESTE"/>
    <n v="56100"/>
    <s v="C5"/>
    <n v="9"/>
    <n v="2273"/>
    <n v="324.02999999999997"/>
    <d v="2016-08-05T00:00:00"/>
    <d v="2016-07-30T00:00:00"/>
    <n v="2016"/>
    <m/>
  </r>
  <r>
    <m/>
    <d v="2016-08-05T00:00:00"/>
    <x v="1"/>
    <n v="2016"/>
    <x v="15"/>
    <x v="15"/>
    <x v="14"/>
    <n v="56100"/>
    <x v="1"/>
    <x v="16"/>
    <x v="16"/>
    <n v="10700"/>
    <n v="10700"/>
    <n v="1643.33"/>
    <n v="14813892850933"/>
    <s v="LE CITY"/>
    <s v="4 F RUE ROGER SALENGRO"/>
    <n v="56100"/>
    <s v="C5"/>
    <n v="36"/>
    <n v="10700"/>
    <n v="1643.33"/>
    <d v="2016-08-05T00:00:00"/>
    <d v="2016-07-30T00:00:00"/>
    <n v="2016"/>
    <m/>
  </r>
  <r>
    <m/>
    <d v="2016-08-05T00:00:00"/>
    <x v="1"/>
    <n v="2016"/>
    <x v="29"/>
    <x v="29"/>
    <x v="27"/>
    <n v="56270"/>
    <x v="1"/>
    <x v="16"/>
    <x v="16"/>
    <n v="13811"/>
    <n v="13811"/>
    <n v="2058.87"/>
    <n v="14831258977776"/>
    <s v="LOCAUX CENTRE AERE P L L"/>
    <s v="SOYE"/>
    <n v="56270"/>
    <s v="C5"/>
    <n v="36"/>
    <n v="13811"/>
    <n v="2058.87"/>
    <d v="2016-08-05T00:00:00"/>
    <d v="2016-07-30T00:00:00"/>
    <n v="2016"/>
    <m/>
  </r>
  <r>
    <m/>
    <d v="2016-08-05T00:00:00"/>
    <x v="1"/>
    <n v="2016"/>
    <x v="44"/>
    <x v="44"/>
    <x v="41"/>
    <n v="56100"/>
    <x v="1"/>
    <x v="16"/>
    <x v="16"/>
    <n v="3042"/>
    <n v="3042"/>
    <n v="559.12"/>
    <n v="14848190969595"/>
    <s v="POLE ENFANCE REPUBLIQUE"/>
    <s v="2 RUE FRANCOIS LE BRISE"/>
    <n v="56100"/>
    <s v="C5"/>
    <n v="36"/>
    <n v="3042"/>
    <n v="559.12"/>
    <d v="2016-08-05T00:00:00"/>
    <d v="2016-07-30T00:00:00"/>
    <n v="2016"/>
    <m/>
  </r>
  <r>
    <m/>
    <d v="2016-08-05T00:00:00"/>
    <x v="1"/>
    <n v="2016"/>
    <x v="59"/>
    <x v="59"/>
    <x v="53"/>
    <n v="56100"/>
    <x v="3"/>
    <x v="16"/>
    <x v="16"/>
    <n v="-877"/>
    <n v="-877"/>
    <n v="-104.9"/>
    <n v="14855716295106"/>
    <s v="LOCAUX DIVERS"/>
    <s v="RESIDENCE L ORIENTIS"/>
    <n v="56100"/>
    <s v="C5"/>
    <n v="6"/>
    <n v="-877"/>
    <n v="-104.9"/>
    <d v="2016-08-05T00:00:00"/>
    <d v="2016-07-30T00:00:00"/>
    <n v="2016"/>
    <m/>
  </r>
  <r>
    <m/>
    <d v="2016-08-05T00:00:00"/>
    <x v="1"/>
    <n v="2016"/>
    <x v="23"/>
    <x v="23"/>
    <x v="21"/>
    <n v="56100"/>
    <x v="0"/>
    <x v="16"/>
    <x v="16"/>
    <n v="213"/>
    <n v="213"/>
    <n v="60.09"/>
    <n v="14825325557145"/>
    <s v="LOCAL CYBER CENTRE"/>
    <s v=" N1 ccal KERVENANEC"/>
    <n v="56100"/>
    <s v="C5"/>
    <n v="18"/>
    <n v="213"/>
    <n v="60.09"/>
    <d v="2016-08-05T00:00:00"/>
    <d v="2016-07-30T00:00:00"/>
    <n v="2016"/>
    <m/>
  </r>
  <r>
    <m/>
    <d v="2017-04-07T00:00:00"/>
    <x v="1"/>
    <n v="2017"/>
    <x v="72"/>
    <x v="72"/>
    <x v="65"/>
    <n v="56100"/>
    <x v="3"/>
    <x v="16"/>
    <x v="16"/>
    <n v="272"/>
    <n v="272"/>
    <n v="95.43"/>
    <n v="14808827665559"/>
    <s v="Forage Stade Kersabiec ?"/>
    <s v="1 RUE DES DEUX FRERES LE LAY"/>
    <n v="56100"/>
    <s v="C5"/>
    <n v="6"/>
    <n v="272"/>
    <n v="95.43"/>
    <d v="2017-04-07T00:00:00"/>
    <d v="2016-07-30T00:00:00"/>
    <n v="2017"/>
    <m/>
  </r>
  <r>
    <m/>
    <d v="2016-09-07T00:00:00"/>
    <x v="1"/>
    <n v="2016"/>
    <x v="73"/>
    <x v="73"/>
    <x v="66"/>
    <n v="56100"/>
    <x v="7"/>
    <x v="8"/>
    <x v="8"/>
    <n v="-117"/>
    <n v="-117"/>
    <n v="69.13"/>
    <n v="14890593252047"/>
    <s v="IMMEUBLE DES IMPRIMEURS"/>
    <s v="RUE RAMPE DE L AMIRAL"/>
    <n v="56100"/>
    <s v="C5"/>
    <n v="12"/>
    <n v="-117"/>
    <n v="69.13"/>
    <d v="2016-09-07T00:00:00"/>
    <d v="2016-08-30T00:00:00"/>
    <n v="2016"/>
    <m/>
  </r>
  <r>
    <m/>
    <d v="2016-09-07T00:00:00"/>
    <x v="1"/>
    <n v="2016"/>
    <x v="74"/>
    <x v="74"/>
    <x v="67"/>
    <n v="56100"/>
    <x v="3"/>
    <x v="8"/>
    <x v="8"/>
    <n v="224"/>
    <n v="224"/>
    <n v="63.24"/>
    <n v="14897394978254"/>
    <s v="SANISETTE - BOULEVARD MARECHAL JOFFRE"/>
    <s v="BOULEVARD MARECHAL JOFFRE"/>
    <n v="56100"/>
    <s v="C5"/>
    <n v="6"/>
    <n v="224"/>
    <n v="63.24"/>
    <d v="2016-09-07T00:00:00"/>
    <d v="2016-08-30T00:00:00"/>
    <n v="2016"/>
    <m/>
  </r>
  <r>
    <m/>
    <d v="2016-09-07T00:00:00"/>
    <x v="1"/>
    <n v="2016"/>
    <x v="75"/>
    <x v="75"/>
    <x v="68"/>
    <n v="56100"/>
    <x v="3"/>
    <x v="8"/>
    <x v="8"/>
    <n v="-56"/>
    <n v="-56"/>
    <n v="36.800000000000011"/>
    <n v="14896960824806"/>
    <s v="SANISETTE - PLACE DE L YSER"/>
    <s v="PLACE DE L YSER"/>
    <n v="56100"/>
    <s v="C5"/>
    <n v="6"/>
    <n v="-56"/>
    <n v="36.800000000000011"/>
    <d v="2016-09-07T00:00:00"/>
    <d v="2016-08-30T00:00:00"/>
    <n v="2016"/>
    <m/>
  </r>
  <r>
    <m/>
    <d v="2016-09-07T00:00:00"/>
    <x v="1"/>
    <n v="2016"/>
    <x v="41"/>
    <x v="41"/>
    <x v="39"/>
    <n v="56100"/>
    <x v="6"/>
    <x v="8"/>
    <x v="8"/>
    <n v="3207"/>
    <n v="3207"/>
    <n v="487.92"/>
    <n v="14846888509393"/>
    <s v="SALLE DUGUAY TROUIN"/>
    <s v="22A RUE DOCTEUR BENOIT VILLERS"/>
    <n v="56100"/>
    <s v="C5"/>
    <n v="24"/>
    <n v="3207"/>
    <n v="487.92"/>
    <d v="2016-09-07T00:00:00"/>
    <d v="2016-08-30T00:00:00"/>
    <n v="2016"/>
    <m/>
  </r>
  <r>
    <m/>
    <d v="2016-09-07T00:00:00"/>
    <x v="1"/>
    <n v="2016"/>
    <x v="27"/>
    <x v="27"/>
    <x v="25"/>
    <n v="56100"/>
    <x v="3"/>
    <x v="8"/>
    <x v="8"/>
    <n v="130"/>
    <n v="130"/>
    <n v="30.3"/>
    <n v="14829522373357"/>
    <s v="ACCUEIL ENFANTS ST MAUDE"/>
    <s v="1 RUE NICOLAS APPERT"/>
    <n v="56100"/>
    <s v="C5"/>
    <n v="6"/>
    <n v="130"/>
    <n v="30.3"/>
    <d v="2016-09-07T00:00:00"/>
    <d v="2016-08-30T00:00:00"/>
    <n v="2016"/>
    <m/>
  </r>
  <r>
    <m/>
    <d v="2016-09-07T00:00:00"/>
    <x v="1"/>
    <n v="2016"/>
    <x v="17"/>
    <x v="17"/>
    <x v="16"/>
    <n v="56100"/>
    <x v="0"/>
    <x v="8"/>
    <x v="8"/>
    <n v="2605"/>
    <n v="2605"/>
    <n v="382.4"/>
    <n v="14819247409505"/>
    <s v="CENTRE CULTUREL ET SPORTIF ( EX ECOLE DI"/>
    <s v="205 RUE DE BELGIQUE"/>
    <n v="56100"/>
    <s v="C5"/>
    <n v="18"/>
    <n v="2605"/>
    <n v="382.4"/>
    <d v="2016-09-07T00:00:00"/>
    <d v="2016-08-30T00:00:00"/>
    <n v="2016"/>
    <m/>
  </r>
  <r>
    <m/>
    <d v="2016-09-07T00:00:00"/>
    <x v="1"/>
    <n v="2016"/>
    <x v="70"/>
    <x v="70"/>
    <x v="63"/>
    <n v="56100"/>
    <x v="3"/>
    <x v="8"/>
    <x v="8"/>
    <n v="146"/>
    <n v="146"/>
    <n v="30.86"/>
    <n v="14876410890702"/>
    <s v="LOGT DE FONCTION 2 - RUE DE KERULVE"/>
    <s v="2 RUE DE KERULVE"/>
    <n v="56100"/>
    <s v="C5"/>
    <n v="6"/>
    <n v="146"/>
    <n v="30.86"/>
    <d v="2016-09-07T00:00:00"/>
    <d v="2016-08-30T00:00:00"/>
    <n v="2016"/>
    <m/>
  </r>
  <r>
    <m/>
    <d v="2016-09-07T00:00:00"/>
    <x v="1"/>
    <n v="2016"/>
    <x v="71"/>
    <x v="71"/>
    <x v="64"/>
    <n v="56100"/>
    <x v="3"/>
    <x v="8"/>
    <x v="8"/>
    <n v="66"/>
    <n v="66"/>
    <n v="20.58"/>
    <n v="14899131654739"/>
    <s v="LGT ARTISTE ESA KERENTRECH - RUE EDGAR Q"/>
    <s v="32 RUE EDGAR QUINET"/>
    <n v="56100"/>
    <s v="C5"/>
    <n v="6"/>
    <n v="66"/>
    <n v="20.58"/>
    <d v="2016-09-07T00:00:00"/>
    <d v="2016-08-30T00:00:00"/>
    <n v="2016"/>
    <m/>
  </r>
  <r>
    <m/>
    <d v="2016-09-07T00:00:00"/>
    <x v="1"/>
    <n v="2016"/>
    <x v="51"/>
    <x v="51"/>
    <x v="46"/>
    <n v="56100"/>
    <x v="3"/>
    <x v="8"/>
    <x v="8"/>
    <n v="935"/>
    <n v="935"/>
    <n v="135.07"/>
    <n v="14850361736551"/>
    <s v="BUREAU INFORMATION JEUNESSE"/>
    <s v="PLACE JULES FERRY"/>
    <n v="56100"/>
    <s v="C5"/>
    <n v="6"/>
    <n v="935"/>
    <n v="135.07"/>
    <d v="2016-09-07T00:00:00"/>
    <d v="2016-08-30T00:00:00"/>
    <n v="2016"/>
    <m/>
  </r>
  <r>
    <m/>
    <d v="2016-09-07T00:00:00"/>
    <x v="1"/>
    <n v="2016"/>
    <x v="76"/>
    <x v="76"/>
    <x v="69"/>
    <n v="56100"/>
    <x v="6"/>
    <x v="8"/>
    <x v="8"/>
    <n v="52618"/>
    <n v="52618"/>
    <n v="6863.74"/>
    <n v="14851664196736"/>
    <s v="HALLES SAINT LOUIS"/>
    <s v="PARVIS DE SAINT LOUIS"/>
    <n v="56100"/>
    <s v="C5"/>
    <n v="24"/>
    <n v="52618"/>
    <n v="6863.74"/>
    <d v="2016-09-07T00:00:00"/>
    <d v="2016-08-30T00:00:00"/>
    <n v="2016"/>
    <m/>
  </r>
  <r>
    <m/>
    <d v="2016-09-07T00:00:00"/>
    <x v="1"/>
    <n v="2016"/>
    <x v="64"/>
    <x v="64"/>
    <x v="38"/>
    <n v="56100"/>
    <x v="0"/>
    <x v="8"/>
    <x v="8"/>
    <n v="1985"/>
    <n v="1985"/>
    <n v="293.27"/>
    <n v="14860636700389"/>
    <s v="GROUPE SCOLAIRE KERENTRECH"/>
    <s v="6 RUE DE L ECOLE"/>
    <n v="56100"/>
    <s v="C5"/>
    <n v="18"/>
    <n v="1985"/>
    <n v="293.27"/>
    <d v="2016-09-07T00:00:00"/>
    <d v="2016-08-30T00:00:00"/>
    <n v="2016"/>
    <m/>
  </r>
  <r>
    <m/>
    <d v="2016-09-07T00:00:00"/>
    <x v="1"/>
    <n v="2016"/>
    <x v="65"/>
    <x v="65"/>
    <x v="58"/>
    <n v="56100"/>
    <x v="3"/>
    <x v="8"/>
    <x v="8"/>
    <n v="215"/>
    <n v="215"/>
    <n v="39.89"/>
    <n v="14860926084261"/>
    <s v="SANISETTE SQUARE ST ANNE D A - RUE DE LA"/>
    <s v="81 RUE DE LA BELLE FONTAINE"/>
    <n v="56100"/>
    <s v="C5"/>
    <n v="6"/>
    <n v="215"/>
    <n v="39.89"/>
    <d v="2016-09-07T00:00:00"/>
    <d v="2016-08-30T00:00:00"/>
    <n v="2016"/>
    <m/>
  </r>
  <r>
    <m/>
    <d v="2016-09-07T00:00:00"/>
    <x v="1"/>
    <n v="2016"/>
    <x v="38"/>
    <x v="38"/>
    <x v="36"/>
    <n v="56100"/>
    <x v="8"/>
    <x v="8"/>
    <x v="8"/>
    <n v="251"/>
    <n v="251"/>
    <n v="47.13"/>
    <n v="14842981128703"/>
    <s v="LOCAL CARNAVAL"/>
    <s v="8 RUE DE L INDUSTRIE"/>
    <n v="56100"/>
    <s v="C5"/>
    <n v="9"/>
    <n v="251"/>
    <n v="47.13"/>
    <d v="2016-09-07T00:00:00"/>
    <d v="2016-08-30T00:00:00"/>
    <n v="2016"/>
    <m/>
  </r>
  <r>
    <m/>
    <d v="2016-09-07T00:00:00"/>
    <x v="1"/>
    <n v="2016"/>
    <x v="28"/>
    <x v="28"/>
    <x v="26"/>
    <n v="56100"/>
    <x v="3"/>
    <x v="8"/>
    <x v="8"/>
    <n v="536"/>
    <n v="536"/>
    <n v="80.92"/>
    <n v="14829956526793"/>
    <s v="PROPRIETE CHEVASSU BRIZEUX"/>
    <s v="82 RUE DE KERVARIC"/>
    <n v="56100"/>
    <s v="C5"/>
    <n v="6"/>
    <n v="536"/>
    <n v="80.92"/>
    <d v="2016-09-07T00:00:00"/>
    <d v="2016-08-30T00:00:00"/>
    <n v="2016"/>
    <m/>
  </r>
  <r>
    <m/>
    <d v="2016-09-07T00:00:00"/>
    <x v="1"/>
    <n v="2016"/>
    <x v="12"/>
    <x v="12"/>
    <x v="0"/>
    <n v="56100"/>
    <x v="3"/>
    <x v="8"/>
    <x v="8"/>
    <n v="110"/>
    <n v="110"/>
    <n v="25.85"/>
    <n v="14809261881378"/>
    <s v="PERMANENCE CONTRAT EDUCATIF LOC"/>
    <s v="7 RUE JULES MASSENET"/>
    <n v="56100"/>
    <s v="C5"/>
    <n v="6"/>
    <n v="110"/>
    <n v="25.85"/>
    <d v="2016-09-07T00:00:00"/>
    <d v="2016-08-30T00:00:00"/>
    <n v="2016"/>
    <m/>
  </r>
  <r>
    <m/>
    <d v="2016-09-07T00:00:00"/>
    <x v="1"/>
    <n v="2016"/>
    <x v="67"/>
    <x v="67"/>
    <x v="60"/>
    <n v="56100"/>
    <x v="8"/>
    <x v="8"/>
    <x v="8"/>
    <n v="936"/>
    <n v="936"/>
    <n v="139.59"/>
    <n v="14861215571523"/>
    <s v="GYMNASEE KERENTRECH"/>
    <s v="29 RUE JULES SIMON"/>
    <n v="56100"/>
    <s v="C5"/>
    <n v="9"/>
    <n v="936"/>
    <n v="139.59"/>
    <d v="2016-09-07T00:00:00"/>
    <d v="2016-08-30T00:00:00"/>
    <n v="2016"/>
    <m/>
  </r>
  <r>
    <m/>
    <d v="2016-09-07T00:00:00"/>
    <x v="1"/>
    <n v="2016"/>
    <x v="60"/>
    <x v="60"/>
    <x v="54"/>
    <n v="56100"/>
    <x v="8"/>
    <x v="8"/>
    <x v="8"/>
    <n v="1185"/>
    <n v="1185"/>
    <n v="170.78"/>
    <n v="14856005730720"/>
    <s v="ARCHIVES MUNICIPALES"/>
    <s v="RUE COMMANDANT PAUL TESTE"/>
    <n v="56100"/>
    <s v="C5"/>
    <n v="9"/>
    <n v="1185"/>
    <n v="170.78"/>
    <d v="2016-09-07T00:00:00"/>
    <d v="2016-08-30T00:00:00"/>
    <n v="2016"/>
    <m/>
  </r>
  <r>
    <m/>
    <d v="2016-09-07T00:00:00"/>
    <x v="1"/>
    <n v="2016"/>
    <x v="40"/>
    <x v="40"/>
    <x v="38"/>
    <n v="56100"/>
    <x v="5"/>
    <x v="8"/>
    <x v="8"/>
    <n v="70"/>
    <n v="70"/>
    <n v="17.579999999999998"/>
    <n v="14845296633070"/>
    <s v="EX-LOGEMENT DE FONCTION"/>
    <s v="6 RUE DE L ECOLE"/>
    <n v="56100"/>
    <s v="C5"/>
    <n v="3"/>
    <n v="70"/>
    <n v="17.579999999999998"/>
    <d v="2016-09-07T00:00:00"/>
    <d v="2016-08-30T00:00:00"/>
    <n v="2016"/>
    <m/>
  </r>
  <r>
    <m/>
    <d v="2016-09-07T00:00:00"/>
    <x v="1"/>
    <n v="2016"/>
    <x v="18"/>
    <x v="18"/>
    <x v="7"/>
    <n v="56100"/>
    <x v="7"/>
    <x v="8"/>
    <x v="8"/>
    <n v="318"/>
    <n v="318"/>
    <n v="88.57"/>
    <n v="14819536845189"/>
    <s v="MARCHE EXTERIEUR"/>
    <s v="PLACE DE LA LIBERTE"/>
    <n v="56100"/>
    <s v="C5"/>
    <n v="12"/>
    <n v="318"/>
    <n v="88.57"/>
    <d v="2016-09-07T00:00:00"/>
    <d v="2016-08-30T00:00:00"/>
    <n v="2016"/>
    <m/>
  </r>
  <r>
    <m/>
    <d v="2016-09-07T00:00:00"/>
    <x v="1"/>
    <n v="2016"/>
    <x v="26"/>
    <x v="26"/>
    <x v="24"/>
    <n v="56100"/>
    <x v="0"/>
    <x v="8"/>
    <x v="8"/>
    <n v="64"/>
    <n v="64"/>
    <n v="71.97"/>
    <n v="14827062170710"/>
    <s v="GYMNASE DE KEROLAY"/>
    <s v="38 RUE MONISTROL"/>
    <n v="56100"/>
    <s v="C5"/>
    <n v="18"/>
    <n v="64"/>
    <n v="71.97"/>
    <d v="2016-09-07T00:00:00"/>
    <d v="2016-08-30T00:00:00"/>
    <n v="2016"/>
    <m/>
  </r>
  <r>
    <m/>
    <d v="2016-09-07T00:00:00"/>
    <x v="1"/>
    <n v="2016"/>
    <x v="13"/>
    <x v="13"/>
    <x v="12"/>
    <n v="56100"/>
    <x v="6"/>
    <x v="8"/>
    <x v="8"/>
    <n v="739"/>
    <n v="739"/>
    <n v="167.5"/>
    <n v="14809551292790"/>
    <s v="CENTRE MEDICO-SCOLAIRE"/>
    <s v="5 PLACE LOUIS BONNEAUD"/>
    <n v="56100"/>
    <s v="C5"/>
    <n v="24"/>
    <n v="739"/>
    <n v="167.5"/>
    <d v="2016-09-07T00:00:00"/>
    <d v="2016-08-30T00:00:00"/>
    <n v="2016"/>
    <m/>
  </r>
  <r>
    <m/>
    <d v="2016-09-07T00:00:00"/>
    <x v="1"/>
    <n v="2016"/>
    <x v="14"/>
    <x v="14"/>
    <x v="13"/>
    <n v="56100"/>
    <x v="2"/>
    <x v="8"/>
    <x v="8"/>
    <n v="2808"/>
    <n v="2808"/>
    <n v="443.24"/>
    <n v="14812735108510"/>
    <s v="ECOLE DIWAN"/>
    <s v="RUE FERDINAND BUISSON"/>
    <n v="56100"/>
    <s v="C5"/>
    <n v="30"/>
    <n v="2808"/>
    <n v="443.24"/>
    <d v="2016-09-07T00:00:00"/>
    <d v="2016-08-30T00:00:00"/>
    <n v="2016"/>
    <m/>
  </r>
  <r>
    <m/>
    <d v="2016-09-07T00:00:00"/>
    <x v="1"/>
    <n v="2016"/>
    <x v="16"/>
    <x v="16"/>
    <x v="15"/>
    <n v="56100"/>
    <x v="0"/>
    <x v="8"/>
    <x v="8"/>
    <n v="277"/>
    <n v="277"/>
    <n v="106.26"/>
    <n v="14815629464508"/>
    <s v="MATERNELLE PABLO NERUDA"/>
    <s v="11B RUE RAYMOND QUERO"/>
    <n v="56100"/>
    <s v="C5"/>
    <n v="18"/>
    <n v="277"/>
    <n v="106.26"/>
    <d v="2016-09-07T00:00:00"/>
    <d v="2016-08-30T00:00:00"/>
    <n v="2016"/>
    <m/>
  </r>
  <r>
    <m/>
    <d v="2016-09-07T00:00:00"/>
    <x v="1"/>
    <n v="2016"/>
    <x v="43"/>
    <x v="43"/>
    <x v="30"/>
    <n v="56100"/>
    <x v="7"/>
    <x v="8"/>
    <x v="8"/>
    <n v="4026"/>
    <n v="4026"/>
    <n v="557.42999999999995"/>
    <n v="14848046293827"/>
    <s v="BUREAUX SYNDICATS"/>
    <s v="81 BOULEVARD COSMAO DUMANOIR"/>
    <n v="56100"/>
    <s v="C5"/>
    <n v="12"/>
    <n v="4026"/>
    <n v="557.42999999999995"/>
    <d v="2016-09-07T00:00:00"/>
    <d v="2016-08-30T00:00:00"/>
    <n v="2016"/>
    <m/>
  </r>
  <r>
    <m/>
    <d v="2016-09-07T00:00:00"/>
    <x v="1"/>
    <n v="2016"/>
    <x v="47"/>
    <x v="47"/>
    <x v="43"/>
    <n v="56100"/>
    <x v="3"/>
    <x v="8"/>
    <x v="8"/>
    <n v="129"/>
    <n v="129"/>
    <n v="28.45"/>
    <n v="14849059318633"/>
    <s v="PAVILLON"/>
    <s v="10 RUE AMIRAL BOUVET"/>
    <n v="56100"/>
    <s v="C5"/>
    <n v="6"/>
    <n v="129"/>
    <n v="28.45"/>
    <d v="2016-09-07T00:00:00"/>
    <d v="2016-08-30T00:00:00"/>
    <n v="2016"/>
    <m/>
  </r>
  <r>
    <m/>
    <d v="2016-09-07T00:00:00"/>
    <x v="1"/>
    <n v="2016"/>
    <x v="49"/>
    <x v="49"/>
    <x v="45"/>
    <n v="56100"/>
    <x v="8"/>
    <x v="8"/>
    <x v="8"/>
    <n v="124"/>
    <n v="124"/>
    <n v="30.14"/>
    <n v="14849348754024"/>
    <s v="BUREAUX SYNDICATS"/>
    <s v="79C BOULEVARD COSMAO DUMANOIR"/>
    <n v="56100"/>
    <s v="C5"/>
    <n v="9"/>
    <n v="124"/>
    <n v="30.14"/>
    <d v="2016-09-07T00:00:00"/>
    <d v="2016-08-30T00:00:00"/>
    <n v="2016"/>
    <m/>
  </r>
  <r>
    <m/>
    <d v="2016-09-07T00:00:00"/>
    <x v="1"/>
    <n v="2016"/>
    <x v="58"/>
    <x v="58"/>
    <x v="52"/>
    <n v="56100"/>
    <x v="8"/>
    <x v="8"/>
    <x v="8"/>
    <n v="27"/>
    <n v="27"/>
    <n v="15.17"/>
    <n v="14855426859571"/>
    <s v="MARCHE EXTERIEUR"/>
    <s v="6X COURS DE CHAZELLES"/>
    <n v="56100"/>
    <s v="C5"/>
    <n v="9"/>
    <n v="27"/>
    <n v="15.17"/>
    <d v="2016-09-07T00:00:00"/>
    <d v="2016-08-30T00:00:00"/>
    <n v="2016"/>
    <m/>
  </r>
  <r>
    <m/>
    <d v="2016-09-07T00:00:00"/>
    <x v="1"/>
    <n v="2016"/>
    <x v="52"/>
    <x v="52"/>
    <x v="47"/>
    <n v="56100"/>
    <x v="0"/>
    <x v="8"/>
    <x v="8"/>
    <n v="-1842"/>
    <n v="-1842"/>
    <n v="-180.48"/>
    <n v="14851230043318"/>
    <s v="FONTAINE SQUARE D. RIO"/>
    <s v="RUE DE PONT CARRE"/>
    <n v="56100"/>
    <s v="C5"/>
    <n v="18"/>
    <n v="-1842"/>
    <n v="-180.48"/>
    <d v="2016-09-07T00:00:00"/>
    <d v="2016-08-30T00:00:00"/>
    <n v="2016"/>
    <m/>
  </r>
  <r>
    <m/>
    <d v="2016-09-07T00:00:00"/>
    <x v="1"/>
    <n v="2016"/>
    <x v="11"/>
    <x v="11"/>
    <x v="11"/>
    <n v="56100"/>
    <x v="5"/>
    <x v="8"/>
    <x v="8"/>
    <n v="91"/>
    <n v="91"/>
    <n v="21.16"/>
    <n v="14808393522019"/>
    <s v="CIMETIERE DE KERENTRECH"/>
    <s v="RUE AUGUSTE RODIN"/>
    <n v="56100"/>
    <s v="C5"/>
    <n v="3"/>
    <n v="91"/>
    <n v="21.16"/>
    <d v="2016-09-07T00:00:00"/>
    <d v="2016-08-30T00:00:00"/>
    <n v="2016"/>
    <m/>
  </r>
  <r>
    <m/>
    <d v="2016-09-07T00:00:00"/>
    <x v="1"/>
    <n v="2016"/>
    <x v="77"/>
    <x v="77"/>
    <x v="70"/>
    <n v="56100"/>
    <x v="7"/>
    <x v="8"/>
    <x v="8"/>
    <n v="7662"/>
    <n v="7662"/>
    <n v="1103.9100000000001"/>
    <n v="14814616439917"/>
    <s v="BIBLIOTHEQUE DE KERSABIEC"/>
    <s v="24 RUE DE KERSABIEC"/>
    <n v="56100"/>
    <s v="C5"/>
    <n v="12"/>
    <n v="7662"/>
    <n v="1103.9100000000001"/>
    <d v="2016-09-07T00:00:00"/>
    <d v="2016-08-30T00:00:00"/>
    <n v="2016"/>
    <m/>
  </r>
  <r>
    <m/>
    <d v="2016-09-07T00:00:00"/>
    <x v="1"/>
    <n v="2016"/>
    <x v="59"/>
    <x v="59"/>
    <x v="53"/>
    <n v="56100"/>
    <x v="3"/>
    <x v="8"/>
    <x v="8"/>
    <n v="235"/>
    <n v="235"/>
    <n v="40.270000000000003"/>
    <n v="14855716295106"/>
    <s v="LOCAUX DIVERS"/>
    <s v="RESIDENCE L ORIENTIS"/>
    <n v="56100"/>
    <s v="C5"/>
    <n v="6"/>
    <n v="235"/>
    <n v="40.270000000000003"/>
    <d v="2016-09-07T00:00:00"/>
    <d v="2016-08-30T00:00:00"/>
    <n v="2016"/>
    <m/>
  </r>
  <r>
    <m/>
    <d v="2016-09-07T00:00:00"/>
    <x v="1"/>
    <n v="2016"/>
    <x v="78"/>
    <x v="78"/>
    <x v="71"/>
    <n v="56100"/>
    <x v="8"/>
    <x v="8"/>
    <x v="8"/>
    <n v="1555"/>
    <n v="1555"/>
    <n v="235.03"/>
    <n v="14843270564333"/>
    <s v="LOCAL FESTIVAL INTERCELTIQUE"/>
    <s v="5 AVENUE DE KERGROISE"/>
    <n v="56100"/>
    <s v="C5"/>
    <n v="9"/>
    <n v="1555"/>
    <n v="235.03"/>
    <d v="2016-09-07T00:00:00"/>
    <d v="2016-08-30T00:00:00"/>
    <n v="2016"/>
    <m/>
  </r>
  <r>
    <m/>
    <d v="2016-10-07T00:00:00"/>
    <x v="1"/>
    <n v="2016"/>
    <x v="79"/>
    <x v="79"/>
    <x v="72"/>
    <n v="56100"/>
    <x v="3"/>
    <x v="17"/>
    <x v="17"/>
    <n v="1944"/>
    <n v="1944"/>
    <n v="311.49"/>
    <n v="14897250260446"/>
    <s v="SANISETTE - QUAI DE ROHAN"/>
    <s v="QUAI DE ROHAN"/>
    <n v="56100"/>
    <s v="C5"/>
    <n v="6"/>
    <n v="1944"/>
    <n v="311.49"/>
    <d v="2016-10-07T00:00:00"/>
    <d v="2016-09-30T00:00:00"/>
    <n v="2016"/>
    <m/>
  </r>
  <r>
    <m/>
    <d v="2016-10-07T00:00:00"/>
    <x v="1"/>
    <n v="2016"/>
    <x v="80"/>
    <x v="80"/>
    <x v="73"/>
    <n v="56100"/>
    <x v="1"/>
    <x v="17"/>
    <x v="17"/>
    <n v="334"/>
    <n v="334"/>
    <n v="540.96"/>
    <n v="14801736507971"/>
    <s v="BUREAU FESTIVAL INTERCELTIQUE"/>
    <s v=" QUAI DES INDES"/>
    <n v="56100"/>
    <s v="C5"/>
    <n v="36"/>
    <n v="334"/>
    <n v="540.96"/>
    <d v="2016-10-07T00:00:00"/>
    <d v="2016-09-30T00:00:00"/>
    <n v="2016"/>
    <m/>
  </r>
  <r>
    <m/>
    <d v="2016-10-07T00:00:00"/>
    <x v="1"/>
    <n v="2016"/>
    <x v="74"/>
    <x v="74"/>
    <x v="67"/>
    <n v="56100"/>
    <x v="3"/>
    <x v="17"/>
    <x v="17"/>
    <n v="63"/>
    <n v="63"/>
    <n v="20.02"/>
    <n v="14897394978254"/>
    <s v="SANISETTE - BOULEVARD MARECHAL JOFFRE"/>
    <s v="BOULEVARD MARECHAL JOFFRE"/>
    <n v="56100"/>
    <s v="C5"/>
    <n v="6"/>
    <n v="63"/>
    <n v="20.02"/>
    <d v="2016-10-07T00:00:00"/>
    <d v="2016-09-30T00:00:00"/>
    <n v="2016"/>
    <m/>
  </r>
  <r>
    <m/>
    <d v="2016-10-07T00:00:00"/>
    <x v="1"/>
    <n v="2016"/>
    <x v="46"/>
    <x v="46"/>
    <x v="42"/>
    <n v="56100"/>
    <x v="3"/>
    <x v="17"/>
    <x v="17"/>
    <n v="-16"/>
    <n v="-16"/>
    <n v="10.56"/>
    <n v="14848625122981"/>
    <s v="LOGEMENT D'ARTISTE"/>
    <s v="9A QUAI CHARLES DE ROHAN"/>
    <n v="56100"/>
    <s v="C5"/>
    <n v="6"/>
    <n v="-16"/>
    <n v="10.56"/>
    <d v="2016-10-07T00:00:00"/>
    <d v="2016-09-30T00:00:00"/>
    <n v="2016"/>
    <m/>
  </r>
  <r>
    <m/>
    <d v="2016-10-07T00:00:00"/>
    <x v="1"/>
    <n v="2016"/>
    <x v="78"/>
    <x v="78"/>
    <x v="71"/>
    <n v="56100"/>
    <x v="8"/>
    <x v="17"/>
    <x v="17"/>
    <n v="1260"/>
    <n v="1260"/>
    <n v="197.60999999999999"/>
    <n v="14843270564333"/>
    <s v="LOCAL FESTIVAL INTERCELTIQUE"/>
    <s v="5 AVENUE DE KERGROISE"/>
    <n v="56100"/>
    <s v="C5"/>
    <n v="9"/>
    <n v="1260"/>
    <n v="197.60999999999999"/>
    <d v="2016-10-07T00:00:00"/>
    <d v="2016-09-30T00:00:00"/>
    <n v="2016"/>
    <m/>
  </r>
  <r>
    <m/>
    <d v="2016-10-07T00:00:00"/>
    <x v="1"/>
    <n v="2016"/>
    <x v="81"/>
    <x v="81"/>
    <x v="74"/>
    <n v="56100"/>
    <x v="5"/>
    <x v="17"/>
    <x v="17"/>
    <n v="632"/>
    <n v="632"/>
    <n v="118.44"/>
    <n v="14840955079522"/>
    <s v="ACCUEIL PERISCOLAIRE"/>
    <s v="29 RUE DE KEROMAN"/>
    <n v="56100"/>
    <s v="C5"/>
    <n v="3"/>
    <n v="632"/>
    <n v="118.44"/>
    <d v="2016-10-07T00:00:00"/>
    <d v="2016-09-30T00:00:00"/>
    <n v="2016"/>
    <m/>
  </r>
  <r>
    <m/>
    <d v="2016-10-07T00:00:00"/>
    <x v="1"/>
    <n v="2016"/>
    <x v="82"/>
    <x v="82"/>
    <x v="26"/>
    <n v="56100"/>
    <x v="8"/>
    <x v="17"/>
    <x v="17"/>
    <n v="5725"/>
    <n v="5725"/>
    <n v="820.73"/>
    <n v="14830101244506"/>
    <s v="PROPRIETE CHEVASSU VESTIAIRES"/>
    <s v="82 RUE DE KERVARIC"/>
    <n v="56100"/>
    <s v="C5"/>
    <n v="9"/>
    <n v="5725"/>
    <n v="820.73"/>
    <d v="2016-10-07T00:00:00"/>
    <d v="2016-09-30T00:00:00"/>
    <n v="2016"/>
    <m/>
  </r>
  <r>
    <m/>
    <d v="2016-10-07T00:00:00"/>
    <x v="1"/>
    <n v="2016"/>
    <x v="25"/>
    <x v="25"/>
    <x v="23"/>
    <n v="56100"/>
    <x v="1"/>
    <x v="17"/>
    <x v="17"/>
    <n v="1084"/>
    <n v="1084"/>
    <n v="257.32"/>
    <n v="14826628017348"/>
    <s v="CENTRE AERE DU TER"/>
    <s v="N1 RUE VICTOR SCHOELCHER"/>
    <n v="56100"/>
    <s v="C5"/>
    <n v="36"/>
    <n v="1084"/>
    <n v="257.32"/>
    <d v="2016-10-07T00:00:00"/>
    <d v="2016-09-30T00:00:00"/>
    <n v="2016"/>
    <m/>
  </r>
  <r>
    <m/>
    <d v="2016-10-07T00:00:00"/>
    <x v="1"/>
    <n v="2016"/>
    <x v="62"/>
    <x v="62"/>
    <x v="56"/>
    <n v="56100"/>
    <x v="1"/>
    <x v="17"/>
    <x v="17"/>
    <n v="1690"/>
    <n v="1690"/>
    <n v="305.99"/>
    <n v="14858465933343"/>
    <s v="VESTIAIRES RUGBY KEROLAY"/>
    <s v="5 RUE DE L INDUSTRIE"/>
    <n v="56100"/>
    <s v="C5"/>
    <n v="36"/>
    <n v="1690"/>
    <n v="305.99"/>
    <d v="2016-10-07T00:00:00"/>
    <d v="2016-09-30T00:00:00"/>
    <n v="2016"/>
    <m/>
  </r>
  <r>
    <m/>
    <d v="2016-10-07T00:00:00"/>
    <x v="1"/>
    <n v="2016"/>
    <x v="63"/>
    <x v="63"/>
    <x v="57"/>
    <n v="56100"/>
    <x v="1"/>
    <x v="17"/>
    <x v="17"/>
    <n v="2816"/>
    <n v="2816"/>
    <n v="455.87"/>
    <n v="14860347264787"/>
    <s v="GROUPE SCOLAIRE KERENTRECH"/>
    <s v="11 PLACE DE L YSER"/>
    <n v="56100"/>
    <s v="C5"/>
    <n v="36"/>
    <n v="2816"/>
    <n v="455.87"/>
    <d v="2016-10-07T00:00:00"/>
    <d v="2016-09-30T00:00:00"/>
    <n v="2016"/>
    <m/>
  </r>
  <r>
    <m/>
    <d v="2016-10-07T00:00:00"/>
    <x v="1"/>
    <n v="2016"/>
    <x v="30"/>
    <x v="30"/>
    <x v="28"/>
    <n v="56100"/>
    <x v="5"/>
    <x v="17"/>
    <x v="17"/>
    <n v="31"/>
    <n v="31"/>
    <n v="21.4"/>
    <n v="14831548422869"/>
    <s v="ADSEA"/>
    <s v="2A RUE COMMANDANT MARCHAND"/>
    <n v="56100"/>
    <s v="C5"/>
    <n v="3"/>
    <n v="31"/>
    <n v="21.4"/>
    <d v="2016-10-07T00:00:00"/>
    <d v="2016-09-30T00:00:00"/>
    <n v="2016"/>
    <m/>
  </r>
  <r>
    <m/>
    <d v="2016-10-07T00:00:00"/>
    <x v="1"/>
    <n v="2016"/>
    <x v="31"/>
    <x v="31"/>
    <x v="29"/>
    <n v="56100"/>
    <x v="0"/>
    <x v="17"/>
    <x v="17"/>
    <n v="5156"/>
    <n v="5156"/>
    <n v="715.57"/>
    <n v="14832561447120"/>
    <s v="BOULODROME"/>
    <s v="42 RUE LOUIS BRAILLE"/>
    <n v="56100"/>
    <s v="C5"/>
    <n v="18"/>
    <n v="5156"/>
    <n v="715.57"/>
    <d v="2016-10-07T00:00:00"/>
    <d v="2016-09-30T00:00:00"/>
    <n v="2016"/>
    <m/>
  </r>
  <r>
    <m/>
    <d v="2016-10-07T00:00:00"/>
    <x v="1"/>
    <n v="2016"/>
    <x v="34"/>
    <x v="34"/>
    <x v="32"/>
    <n v="56100"/>
    <x v="7"/>
    <x v="17"/>
    <x v="17"/>
    <n v="887"/>
    <n v="887"/>
    <n v="141.22999999999999"/>
    <n v="14835311085392"/>
    <s v="LOCAUX SERVICES TECHNIQUES"/>
    <s v="39 RUE FRANCOIS LE LEVE"/>
    <n v="56100"/>
    <s v="C5"/>
    <n v="12"/>
    <n v="887"/>
    <n v="141.22999999999999"/>
    <d v="2016-10-07T00:00:00"/>
    <d v="2016-09-30T00:00:00"/>
    <n v="2016"/>
    <m/>
  </r>
  <r>
    <m/>
    <d v="2016-10-07T00:00:00"/>
    <x v="1"/>
    <n v="2016"/>
    <x v="42"/>
    <x v="42"/>
    <x v="40"/>
    <n v="56100"/>
    <x v="1"/>
    <x v="17"/>
    <x v="17"/>
    <n v="63"/>
    <n v="63"/>
    <n v="102.52"/>
    <n v="14847756790250"/>
    <s v="PLACE POLIG MONJARET"/>
    <s v="24 RUE POISSONNIERE"/>
    <n v="56100"/>
    <s v="C5"/>
    <n v="36"/>
    <n v="63"/>
    <n v="102.52"/>
    <d v="2016-10-07T00:00:00"/>
    <d v="2016-09-30T00:00:00"/>
    <n v="2016"/>
    <m/>
  </r>
  <r>
    <m/>
    <d v="2016-10-07T00:00:00"/>
    <x v="1"/>
    <n v="2016"/>
    <x v="6"/>
    <x v="6"/>
    <x v="6"/>
    <n v="56100"/>
    <x v="3"/>
    <x v="17"/>
    <x v="17"/>
    <n v="61"/>
    <n v="61"/>
    <n v="30.24"/>
    <n v="14807525267709"/>
    <s v="BICROSS CLUB DE LORIENT"/>
    <s v=" RUE AMIRAL FAVEREAU"/>
    <n v="56100"/>
    <s v="C5"/>
    <n v="6"/>
    <n v="61"/>
    <n v="30.24"/>
    <d v="2016-10-07T00:00:00"/>
    <d v="2016-09-30T00:00:00"/>
    <n v="2016"/>
    <m/>
  </r>
  <r>
    <m/>
    <d v="2016-10-07T00:00:00"/>
    <x v="1"/>
    <n v="2016"/>
    <x v="15"/>
    <x v="15"/>
    <x v="14"/>
    <n v="56100"/>
    <x v="1"/>
    <x v="17"/>
    <x v="17"/>
    <n v="1910"/>
    <n v="1910"/>
    <n v="348"/>
    <n v="14813892850933"/>
    <s v="LE CITY"/>
    <s v="4 F RUE ROGER SALENGRO"/>
    <n v="56100"/>
    <s v="C5"/>
    <n v="36"/>
    <n v="1910"/>
    <n v="348"/>
    <d v="2016-10-07T00:00:00"/>
    <d v="2016-09-30T00:00:00"/>
    <n v="2016"/>
    <m/>
  </r>
  <r>
    <m/>
    <d v="2016-10-07T00:00:00"/>
    <x v="1"/>
    <n v="2016"/>
    <x v="29"/>
    <x v="29"/>
    <x v="27"/>
    <n v="56270"/>
    <x v="1"/>
    <x v="17"/>
    <x v="17"/>
    <n v="4489"/>
    <n v="4489"/>
    <n v="691.19"/>
    <n v="14831258977776"/>
    <s v="LOCAUX CENTRE AERE P L L"/>
    <s v="SOYE"/>
    <n v="56270"/>
    <s v="C5"/>
    <n v="36"/>
    <n v="4489"/>
    <n v="691.19"/>
    <d v="2016-10-07T00:00:00"/>
    <d v="2016-09-30T00:00:00"/>
    <n v="2016"/>
    <m/>
  </r>
  <r>
    <m/>
    <d v="2016-10-07T00:00:00"/>
    <x v="1"/>
    <n v="2016"/>
    <x v="44"/>
    <x v="44"/>
    <x v="41"/>
    <n v="56100"/>
    <x v="1"/>
    <x v="17"/>
    <x v="17"/>
    <n v="3001"/>
    <n v="3001"/>
    <n v="505.15"/>
    <n v="14848190969595"/>
    <s v="POLE ENFANCE REPUBLIQUE"/>
    <s v="2 RUE FRANCOIS LE BRISE"/>
    <n v="56100"/>
    <s v="C5"/>
    <n v="36"/>
    <n v="3001"/>
    <n v="505.15"/>
    <d v="2016-10-07T00:00:00"/>
    <d v="2016-09-30T00:00:00"/>
    <n v="2016"/>
    <m/>
  </r>
  <r>
    <m/>
    <d v="2016-10-07T00:00:00"/>
    <x v="1"/>
    <n v="2016"/>
    <x v="24"/>
    <x v="24"/>
    <x v="22"/>
    <n v="56100"/>
    <x v="0"/>
    <x v="17"/>
    <x v="17"/>
    <n v="12009"/>
    <n v="12009"/>
    <n v="1713.34"/>
    <n v="14826338581711"/>
    <s v="BASE NAUTIQUE DU TER"/>
    <s v="45 BD EMILE GUILLEROT"/>
    <n v="56100"/>
    <s v="C5"/>
    <n v="18"/>
    <n v="12009"/>
    <n v="1713.34"/>
    <d v="2016-10-07T00:00:00"/>
    <d v="2016-09-30T00:00:00"/>
    <n v="2016"/>
    <m/>
  </r>
  <r>
    <m/>
    <d v="2016-10-07T00:00:00"/>
    <x v="1"/>
    <n v="2016"/>
    <x v="32"/>
    <x v="32"/>
    <x v="30"/>
    <n v="56100"/>
    <x v="5"/>
    <x v="17"/>
    <x v="17"/>
    <n v="56"/>
    <n v="56"/>
    <n v="16.39"/>
    <n v="14832706164973"/>
    <s v="CENTRE ARTISANAL"/>
    <s v="81 BOULEVARD COSMAO DUMANOIR"/>
    <n v="56100"/>
    <s v="C5"/>
    <n v="3"/>
    <n v="56"/>
    <n v="16.39"/>
    <d v="2016-10-07T00:00:00"/>
    <d v="2016-09-30T00:00:00"/>
    <n v="2016"/>
    <m/>
  </r>
  <r>
    <m/>
    <d v="2016-10-07T00:00:00"/>
    <x v="1"/>
    <n v="2016"/>
    <x v="61"/>
    <x v="61"/>
    <x v="55"/>
    <n v="56100"/>
    <x v="1"/>
    <x v="17"/>
    <x v="17"/>
    <n v="6610"/>
    <n v="6610"/>
    <n v="1176.24"/>
    <n v="14857018736288"/>
    <s v="LORIENTIS DUMANOIR 1 - BOULEVARD COSMAO"/>
    <s v="3 BOULEVARD COSMAO DUMANOIR"/>
    <n v="56100"/>
    <s v="C5"/>
    <n v="36"/>
    <n v="6610"/>
    <n v="1176.24"/>
    <d v="2016-10-07T00:00:00"/>
    <d v="2016-09-30T00:00:00"/>
    <n v="2016"/>
    <m/>
  </r>
  <r>
    <m/>
    <d v="2016-10-07T00:00:00"/>
    <x v="1"/>
    <n v="2016"/>
    <x v="83"/>
    <x v="83"/>
    <x v="75"/>
    <n v="56290"/>
    <x v="6"/>
    <x v="17"/>
    <x v="17"/>
    <n v="40615"/>
    <n v="40615"/>
    <n v="5394.98"/>
    <n v="14897829230103"/>
    <s v="MUSEE DE PORT LOUIS"/>
    <s v="LA CITADELLE"/>
    <n v="56290"/>
    <s v="C5"/>
    <n v="24"/>
    <n v="40615"/>
    <n v="5394.98"/>
    <d v="2016-10-07T00:00:00"/>
    <d v="2016-09-30T00:00:00"/>
    <n v="2016"/>
    <m/>
  </r>
  <r>
    <m/>
    <d v="2016-10-07T00:00:00"/>
    <x v="1"/>
    <n v="2016"/>
    <x v="37"/>
    <x v="37"/>
    <x v="35"/>
    <n v="56100"/>
    <x v="0"/>
    <x v="17"/>
    <x v="17"/>
    <n v="5045"/>
    <n v="5045"/>
    <n v="725.89"/>
    <n v="14838784312598"/>
    <s v="HALLES DE MERVILLE"/>
    <s v="HALLES CHANZY"/>
    <n v="56100"/>
    <s v="C5"/>
    <n v="18"/>
    <n v="5045"/>
    <n v="725.89"/>
    <d v="2016-10-07T00:00:00"/>
    <d v="2016-09-30T00:00:00"/>
    <n v="2016"/>
    <m/>
  </r>
  <r>
    <m/>
    <d v="2016-10-07T00:00:00"/>
    <x v="1"/>
    <n v="2016"/>
    <x v="23"/>
    <x v="23"/>
    <x v="21"/>
    <n v="56100"/>
    <x v="0"/>
    <x v="17"/>
    <x v="17"/>
    <n v="210"/>
    <n v="210"/>
    <n v="60.74"/>
    <n v="14825325557145"/>
    <s v="LOCAL CYBER CENTRE"/>
    <s v=" N1 ccal KERVENANEC"/>
    <n v="56100"/>
    <s v="C5"/>
    <n v="18"/>
    <n v="210"/>
    <n v="60.74"/>
    <d v="2016-10-07T00:00:00"/>
    <d v="2016-09-30T00:00:00"/>
    <n v="2016"/>
    <m/>
  </r>
  <r>
    <m/>
    <d v="2016-10-07T00:00:00"/>
    <x v="1"/>
    <n v="2016"/>
    <x v="84"/>
    <x v="84"/>
    <x v="76"/>
    <n v="56100"/>
    <x v="5"/>
    <x v="17"/>
    <x v="17"/>
    <n v="2466"/>
    <n v="2466"/>
    <n v="367.01"/>
    <n v="14829667091101"/>
    <s v="LOCAL VESTIAIRES"/>
    <s v="3 RUE D ANNABA"/>
    <n v="56100"/>
    <s v="C5"/>
    <n v="3"/>
    <n v="2466"/>
    <n v="367.01"/>
    <d v="2016-10-07T00:00:00"/>
    <d v="2016-09-30T00:00:00"/>
    <n v="2016"/>
    <m/>
  </r>
  <r>
    <m/>
    <d v="2016-10-07T00:00:00"/>
    <x v="1"/>
    <n v="2016"/>
    <x v="19"/>
    <x v="19"/>
    <x v="17"/>
    <n v="56100"/>
    <x v="3"/>
    <x v="17"/>
    <x v="17"/>
    <n v="590"/>
    <n v="590"/>
    <n v="87.93"/>
    <n v="14819681562951"/>
    <s v="Cimetière de Keryado"/>
    <s v="IMPASSE JOSEPH LE BAYON"/>
    <n v="56100"/>
    <s v="C5"/>
    <n v="6"/>
    <n v="590"/>
    <n v="87.93"/>
    <d v="2016-10-07T00:00:00"/>
    <d v="2016-09-30T00:00:00"/>
    <n v="2016"/>
    <m/>
  </r>
  <r>
    <m/>
    <d v="2016-10-07T00:00:00"/>
    <x v="1"/>
    <n v="2016"/>
    <x v="35"/>
    <x v="35"/>
    <x v="33"/>
    <n v="56850"/>
    <x v="7"/>
    <x v="17"/>
    <x v="17"/>
    <n v="2111"/>
    <n v="2111"/>
    <n v="286.3"/>
    <n v="14837771311984"/>
    <s v="FERME ACCUEIL - COSQUER"/>
    <s v="KERADELYS"/>
    <n v="56850"/>
    <s v="C5"/>
    <n v="12"/>
    <n v="2111"/>
    <n v="286.3"/>
    <d v="2016-10-07T00:00:00"/>
    <d v="2016-09-30T00:00:00"/>
    <n v="2016"/>
    <m/>
  </r>
  <r>
    <m/>
    <d v="2017-10-06T00:00:00"/>
    <x v="1"/>
    <n v="2017"/>
    <x v="9"/>
    <x v="9"/>
    <x v="9"/>
    <n v="56100"/>
    <x v="3"/>
    <x v="18"/>
    <x v="18"/>
    <n v="17"/>
    <n v="17"/>
    <n v="35.82"/>
    <n v="14808104095512"/>
    <s v="SANISETTE - RUE DE PONT CARRE"/>
    <s v="RUE DE PONTCARRE"/>
    <n v="56100"/>
    <s v="C5"/>
    <n v="6"/>
    <n v="17"/>
    <n v="35.82"/>
    <d v="2017-10-06T00:00:00"/>
    <d v="2016-10-13T00:00:00"/>
    <n v="2017"/>
    <m/>
  </r>
  <r>
    <m/>
    <d v="2017-05-09T00:00:00"/>
    <x v="1"/>
    <n v="2017"/>
    <x v="85"/>
    <x v="85"/>
    <x v="77"/>
    <n v="56100"/>
    <x v="3"/>
    <x v="19"/>
    <x v="19"/>
    <n v="0"/>
    <n v="0"/>
    <n v="5.84"/>
    <n v="14811143239267"/>
    <s v="logement 4 rue prof Mazé"/>
    <s v="4 RUE PROFESSEUR MAZE"/>
    <n v="56100"/>
    <s v="C5"/>
    <n v="6"/>
    <n v="0"/>
    <n v="5.84"/>
    <d v="2017-05-09T00:00:00"/>
    <d v="2016-10-28T00:00:00"/>
    <n v="2017"/>
    <m/>
  </r>
  <r>
    <m/>
    <d v="2016-11-08T00:00:00"/>
    <x v="1"/>
    <n v="2016"/>
    <x v="66"/>
    <x v="66"/>
    <x v="59"/>
    <n v="56100"/>
    <x v="5"/>
    <x v="7"/>
    <x v="7"/>
    <n v="-31"/>
    <n v="-31"/>
    <n v="5.23"/>
    <n v="14861070802041"/>
    <s v="BORNE WIFI - CIMETIERE - RUE DE CARNE"/>
    <s v="RUE DE CARNEL"/>
    <n v="56100"/>
    <s v="C5"/>
    <n v="3"/>
    <n v="-31"/>
    <n v="5.23"/>
    <d v="2016-11-08T00:00:00"/>
    <d v="2016-10-30T00:00:00"/>
    <n v="2016"/>
    <m/>
  </r>
  <r>
    <m/>
    <d v="2016-11-08T00:00:00"/>
    <x v="1"/>
    <n v="2016"/>
    <x v="46"/>
    <x v="46"/>
    <x v="42"/>
    <n v="56100"/>
    <x v="3"/>
    <x v="7"/>
    <x v="7"/>
    <n v="306"/>
    <n v="306"/>
    <n v="61.7"/>
    <n v="14848625122981"/>
    <s v="LOGEMENT D'ARTISTE"/>
    <s v="9A QUAI CHARLES DE ROHAN"/>
    <n v="56100"/>
    <s v="C5"/>
    <n v="6"/>
    <n v="306"/>
    <n v="61.7"/>
    <d v="2016-11-08T00:00:00"/>
    <d v="2016-10-30T00:00:00"/>
    <n v="2016"/>
    <m/>
  </r>
  <r>
    <m/>
    <d v="2016-11-08T00:00:00"/>
    <x v="1"/>
    <n v="2016"/>
    <x v="41"/>
    <x v="41"/>
    <x v="39"/>
    <n v="56100"/>
    <x v="6"/>
    <x v="7"/>
    <x v="7"/>
    <n v="3935"/>
    <n v="3935"/>
    <n v="586.27"/>
    <n v="14846888509393"/>
    <s v="SALLE DUGUAY TROUIN"/>
    <s v="22A RUE DOCTEUR BENOIT VILLERS"/>
    <n v="56100"/>
    <s v="C5"/>
    <n v="24"/>
    <n v="3935"/>
    <n v="586.27"/>
    <d v="2016-11-08T00:00:00"/>
    <d v="2016-10-30T00:00:00"/>
    <n v="2016"/>
    <m/>
  </r>
  <r>
    <m/>
    <d v="2016-11-08T00:00:00"/>
    <x v="1"/>
    <n v="2016"/>
    <x v="27"/>
    <x v="27"/>
    <x v="25"/>
    <n v="56100"/>
    <x v="3"/>
    <x v="7"/>
    <x v="7"/>
    <n v="148"/>
    <n v="148"/>
    <n v="32.92"/>
    <n v="14829522373357"/>
    <s v="ACCUEIL ENFANTS ST MAUDE"/>
    <s v="1 RUE NICOLAS APPERT"/>
    <n v="56100"/>
    <s v="C5"/>
    <n v="6"/>
    <n v="148"/>
    <n v="32.92"/>
    <d v="2016-11-08T00:00:00"/>
    <d v="2016-10-30T00:00:00"/>
    <n v="2016"/>
    <m/>
  </r>
  <r>
    <m/>
    <d v="2016-11-08T00:00:00"/>
    <x v="1"/>
    <n v="2016"/>
    <x v="17"/>
    <x v="17"/>
    <x v="16"/>
    <n v="56100"/>
    <x v="0"/>
    <x v="7"/>
    <x v="7"/>
    <n v="5259"/>
    <n v="5259"/>
    <n v="743.92"/>
    <n v="14819247409505"/>
    <s v="CENTRE CULTUREL ET SPORTIF ( EX ECOLE DI"/>
    <s v="205 RUE DE BELGIQUE"/>
    <n v="56100"/>
    <s v="C5"/>
    <n v="18"/>
    <n v="5259"/>
    <n v="743.92"/>
    <d v="2016-11-08T00:00:00"/>
    <d v="2016-10-30T00:00:00"/>
    <n v="2016"/>
    <m/>
  </r>
  <r>
    <m/>
    <d v="2016-11-08T00:00:00"/>
    <x v="1"/>
    <n v="2016"/>
    <x v="64"/>
    <x v="64"/>
    <x v="38"/>
    <n v="56100"/>
    <x v="0"/>
    <x v="7"/>
    <x v="7"/>
    <n v="2432"/>
    <n v="2432"/>
    <n v="356.37"/>
    <n v="14860636700389"/>
    <s v="GROUPE SCOLAIRE KERENTRECH"/>
    <s v="6 RUE DE L ECOLE"/>
    <n v="56100"/>
    <s v="C5"/>
    <n v="18"/>
    <n v="2432"/>
    <n v="356.37"/>
    <d v="2016-11-08T00:00:00"/>
    <d v="2016-10-30T00:00:00"/>
    <n v="2016"/>
    <m/>
  </r>
  <r>
    <m/>
    <d v="2016-11-08T00:00:00"/>
    <x v="1"/>
    <n v="2016"/>
    <x v="65"/>
    <x v="65"/>
    <x v="58"/>
    <n v="56100"/>
    <x v="3"/>
    <x v="7"/>
    <x v="7"/>
    <n v="254"/>
    <n v="254"/>
    <n v="45.89"/>
    <n v="14860926084261"/>
    <s v="SANISETTE SQUARE ST ANNE D A - RUE DE LA"/>
    <s v="81 RUE DE LA BELLE FONTAINE"/>
    <n v="56100"/>
    <s v="C5"/>
    <n v="6"/>
    <n v="254"/>
    <n v="45.89"/>
    <d v="2016-11-08T00:00:00"/>
    <d v="2016-10-30T00:00:00"/>
    <n v="2016"/>
    <m/>
  </r>
  <r>
    <m/>
    <d v="2016-11-08T00:00:00"/>
    <x v="1"/>
    <n v="2016"/>
    <x v="38"/>
    <x v="38"/>
    <x v="36"/>
    <n v="56100"/>
    <x v="8"/>
    <x v="7"/>
    <x v="7"/>
    <n v="296"/>
    <n v="296"/>
    <n v="54.05"/>
    <n v="14842981128703"/>
    <s v="LOCAL CARNAVAL"/>
    <s v="8 RUE DE L INDUSTRIE"/>
    <n v="56100"/>
    <s v="C5"/>
    <n v="9"/>
    <n v="296"/>
    <n v="54.05"/>
    <d v="2016-11-08T00:00:00"/>
    <d v="2016-10-30T00:00:00"/>
    <n v="2016"/>
    <m/>
  </r>
  <r>
    <m/>
    <d v="2016-11-08T00:00:00"/>
    <x v="1"/>
    <n v="2016"/>
    <x v="20"/>
    <x v="20"/>
    <x v="18"/>
    <n v="56100"/>
    <x v="3"/>
    <x v="7"/>
    <x v="7"/>
    <n v="259"/>
    <n v="259"/>
    <n v="78.62"/>
    <n v="14822286483376"/>
    <s v="LOCAL ASSOCIATIF"/>
    <s v="RUE MAURICE THOREZ"/>
    <n v="56100"/>
    <s v="C5"/>
    <n v="6"/>
    <n v="259"/>
    <n v="78.62"/>
    <d v="2016-11-08T00:00:00"/>
    <d v="2016-10-30T00:00:00"/>
    <n v="2016"/>
    <m/>
  </r>
  <r>
    <m/>
    <d v="2016-11-08T00:00:00"/>
    <x v="1"/>
    <n v="2016"/>
    <x v="21"/>
    <x v="21"/>
    <x v="19"/>
    <n v="56100"/>
    <x v="2"/>
    <x v="7"/>
    <x v="7"/>
    <s v="-"/>
    <s v="-"/>
    <n v="362.6"/>
    <n v="14822865354592"/>
    <s v="MATERNELLE SUZANNE LACORE"/>
    <s v="2 RUE FRANCOIS RENAULT"/>
    <n v="56100"/>
    <s v="C5"/>
    <n v="30"/>
    <s v="-"/>
    <n v="362.6"/>
    <d v="2016-11-08T00:00:00"/>
    <d v="2016-10-30T00:00:00"/>
    <n v="2016"/>
    <m/>
  </r>
  <r>
    <m/>
    <d v="2016-11-08T00:00:00"/>
    <x v="1"/>
    <n v="2016"/>
    <x v="25"/>
    <x v="25"/>
    <x v="23"/>
    <n v="56100"/>
    <x v="1"/>
    <x v="7"/>
    <x v="7"/>
    <s v="-"/>
    <s v="-"/>
    <n v="238.13"/>
    <n v="14826628017348"/>
    <s v="CENTRE AERE DU TER"/>
    <s v="N1 RUE VICTOR SCHOELCHER"/>
    <n v="56100"/>
    <s v="C5"/>
    <n v="36"/>
    <s v="-"/>
    <n v="238.13"/>
    <d v="2016-11-08T00:00:00"/>
    <d v="2016-10-30T00:00:00"/>
    <n v="2016"/>
    <m/>
  </r>
  <r>
    <m/>
    <d v="2016-11-08T00:00:00"/>
    <x v="1"/>
    <n v="2016"/>
    <x v="28"/>
    <x v="28"/>
    <x v="26"/>
    <n v="56100"/>
    <x v="8"/>
    <x v="7"/>
    <x v="7"/>
    <n v="836"/>
    <n v="836"/>
    <n v="127.47"/>
    <n v="14829956526793"/>
    <s v="PROPRIETE CHEVASSU BRIZEUX"/>
    <s v="82 RUE DE KERVARIC"/>
    <n v="56100"/>
    <s v="C5"/>
    <n v="9"/>
    <n v="836"/>
    <n v="127.47"/>
    <d v="2016-11-08T00:00:00"/>
    <d v="2016-10-30T00:00:00"/>
    <n v="2016"/>
    <m/>
  </r>
  <r>
    <m/>
    <d v="2016-11-08T00:00:00"/>
    <x v="1"/>
    <n v="2016"/>
    <x v="8"/>
    <x v="8"/>
    <x v="8"/>
    <n v="56100"/>
    <x v="3"/>
    <x v="7"/>
    <x v="7"/>
    <n v="1395"/>
    <n v="1395"/>
    <n v="135.38999999999999"/>
    <n v="14807959377717"/>
    <s v="SANISETTE - PLACE ALSACE LORRAINE"/>
    <s v="PLACE ALSACE LORRAINE"/>
    <n v="56100"/>
    <s v="C5"/>
    <n v="6"/>
    <n v="1395"/>
    <n v="135.38999999999999"/>
    <d v="2016-11-08T00:00:00"/>
    <d v="2016-10-30T00:00:00"/>
    <n v="2016"/>
    <m/>
  </r>
  <r>
    <m/>
    <d v="2016-11-08T00:00:00"/>
    <x v="1"/>
    <n v="2016"/>
    <x v="12"/>
    <x v="12"/>
    <x v="0"/>
    <n v="56100"/>
    <x v="3"/>
    <x v="7"/>
    <x v="7"/>
    <n v="128"/>
    <n v="128"/>
    <n v="28.74"/>
    <n v="14809261881378"/>
    <s v="PERMANENCE CONTRAT EDUCATIF LOC"/>
    <s v="7 RUE JULES MASSENET"/>
    <n v="56100"/>
    <s v="C5"/>
    <n v="6"/>
    <n v="128"/>
    <n v="28.74"/>
    <d v="2016-11-08T00:00:00"/>
    <d v="2016-10-30T00:00:00"/>
    <n v="2016"/>
    <m/>
  </r>
  <r>
    <m/>
    <d v="2016-11-08T00:00:00"/>
    <x v="1"/>
    <n v="2016"/>
    <x v="67"/>
    <x v="67"/>
    <x v="60"/>
    <n v="56100"/>
    <x v="8"/>
    <x v="7"/>
    <x v="7"/>
    <n v="1147"/>
    <n v="1147"/>
    <n v="169.77"/>
    <n v="14861215571523"/>
    <s v="GYMNASEE KERENTRECH"/>
    <s v="29 RUE JULES SIMON"/>
    <n v="56100"/>
    <s v="C5"/>
    <n v="9"/>
    <n v="1147"/>
    <n v="169.77"/>
    <d v="2016-11-08T00:00:00"/>
    <d v="2016-10-30T00:00:00"/>
    <n v="2016"/>
    <m/>
  </r>
  <r>
    <m/>
    <d v="2016-11-08T00:00:00"/>
    <x v="1"/>
    <n v="2016"/>
    <x v="60"/>
    <x v="60"/>
    <x v="54"/>
    <n v="56100"/>
    <x v="8"/>
    <x v="7"/>
    <x v="7"/>
    <n v="1848"/>
    <n v="1848"/>
    <n v="265.07"/>
    <n v="14856005730720"/>
    <s v="ARCHIVES MUNICIPALES"/>
    <s v="RUE COMMANDANT PAUL TESTE"/>
    <n v="56100"/>
    <s v="C5"/>
    <n v="9"/>
    <n v="1848"/>
    <n v="265.07"/>
    <d v="2016-11-08T00:00:00"/>
    <d v="2016-10-30T00:00:00"/>
    <n v="2016"/>
    <m/>
  </r>
  <r>
    <m/>
    <d v="2016-11-08T00:00:00"/>
    <x v="1"/>
    <n v="2016"/>
    <x v="62"/>
    <x v="62"/>
    <x v="56"/>
    <n v="56100"/>
    <x v="1"/>
    <x v="7"/>
    <x v="7"/>
    <n v="2275"/>
    <n v="2275"/>
    <n v="398.57"/>
    <n v="14858465933343"/>
    <s v="VESTIAIRES RUGBY KEROLAY"/>
    <s v="5 RUE DE L INDUSTRIE"/>
    <n v="56100"/>
    <s v="C5"/>
    <n v="36"/>
    <n v="2275"/>
    <n v="398.57"/>
    <d v="2016-11-08T00:00:00"/>
    <d v="2016-10-30T00:00:00"/>
    <n v="2016"/>
    <m/>
  </r>
  <r>
    <m/>
    <d v="2016-11-08T00:00:00"/>
    <x v="1"/>
    <n v="2016"/>
    <x v="63"/>
    <x v="63"/>
    <x v="57"/>
    <n v="56100"/>
    <x v="1"/>
    <x v="7"/>
    <x v="7"/>
    <n v="3451"/>
    <n v="3451"/>
    <n v="545.91"/>
    <n v="14860347264787"/>
    <s v="GROUPE SCOLAIRE KERENTRECH"/>
    <s v="11 PLACE DE L YSER"/>
    <n v="56100"/>
    <s v="C5"/>
    <n v="36"/>
    <n v="3451"/>
    <n v="545.91"/>
    <d v="2016-11-08T00:00:00"/>
    <d v="2016-10-30T00:00:00"/>
    <n v="2016"/>
    <m/>
  </r>
  <r>
    <m/>
    <d v="2016-11-08T00:00:00"/>
    <x v="1"/>
    <n v="2016"/>
    <x v="31"/>
    <x v="31"/>
    <x v="29"/>
    <n v="56100"/>
    <x v="0"/>
    <x v="7"/>
    <x v="7"/>
    <n v="4633"/>
    <n v="4633"/>
    <n v="679.4"/>
    <n v="14832561447120"/>
    <s v="BOULODROME"/>
    <s v="42 RUE LOUIS BRAILLE"/>
    <n v="56100"/>
    <s v="C5"/>
    <n v="18"/>
    <n v="4633"/>
    <n v="679.4"/>
    <d v="2016-11-08T00:00:00"/>
    <d v="2016-10-30T00:00:00"/>
    <n v="2016"/>
    <m/>
  </r>
  <r>
    <m/>
    <d v="2016-11-08T00:00:00"/>
    <x v="1"/>
    <n v="2016"/>
    <x v="34"/>
    <x v="34"/>
    <x v="32"/>
    <n v="56100"/>
    <x v="7"/>
    <x v="7"/>
    <x v="7"/>
    <n v="2373"/>
    <n v="2373"/>
    <n v="362.02"/>
    <n v="14835311085392"/>
    <s v="LOCAUX SERVICES TECHNIQUES"/>
    <s v="39 RUE FRANCOIS LE LEVE"/>
    <n v="56100"/>
    <s v="C5"/>
    <n v="12"/>
    <n v="2373"/>
    <n v="362.02"/>
    <d v="2016-11-08T00:00:00"/>
    <d v="2016-10-30T00:00:00"/>
    <n v="2016"/>
    <m/>
  </r>
  <r>
    <m/>
    <d v="2016-11-08T00:00:00"/>
    <x v="1"/>
    <n v="2016"/>
    <x v="40"/>
    <x v="40"/>
    <x v="38"/>
    <n v="56100"/>
    <x v="5"/>
    <x v="7"/>
    <x v="7"/>
    <n v="86"/>
    <n v="86"/>
    <n v="20.57"/>
    <n v="14845296633070"/>
    <s v="EX-LOGEMENT DE FONCTION"/>
    <s v="6 RUE DE L ECOLE"/>
    <n v="56100"/>
    <s v="C5"/>
    <n v="3"/>
    <n v="86"/>
    <n v="20.57"/>
    <d v="2016-11-08T00:00:00"/>
    <d v="2016-10-30T00:00:00"/>
    <n v="2016"/>
    <m/>
  </r>
  <r>
    <m/>
    <d v="2016-11-08T00:00:00"/>
    <x v="1"/>
    <n v="2016"/>
    <x v="42"/>
    <x v="42"/>
    <x v="40"/>
    <n v="56100"/>
    <x v="1"/>
    <x v="7"/>
    <x v="7"/>
    <n v="84"/>
    <n v="84"/>
    <n v="124.03"/>
    <n v="14847756790250"/>
    <s v="PLACE POLIG MONJARET"/>
    <s v="24 RUE POISSONNIERE"/>
    <n v="56100"/>
    <s v="C5"/>
    <n v="36"/>
    <n v="84"/>
    <n v="124.03"/>
    <d v="2016-11-08T00:00:00"/>
    <d v="2016-10-30T00:00:00"/>
    <n v="2016"/>
    <m/>
  </r>
  <r>
    <m/>
    <d v="2016-11-08T00:00:00"/>
    <x v="1"/>
    <n v="2016"/>
    <x v="18"/>
    <x v="18"/>
    <x v="7"/>
    <n v="56100"/>
    <x v="7"/>
    <x v="7"/>
    <x v="7"/>
    <n v="258"/>
    <n v="258"/>
    <n v="58.44"/>
    <n v="14819536845189"/>
    <s v="MARCHE EXTERIEUR"/>
    <s v="PLACE DE LA LIBERTE"/>
    <n v="56100"/>
    <s v="C5"/>
    <n v="12"/>
    <n v="258"/>
    <n v="58.44"/>
    <d v="2016-11-08T00:00:00"/>
    <d v="2016-10-30T00:00:00"/>
    <n v="2016"/>
    <m/>
  </r>
  <r>
    <m/>
    <d v="2016-11-08T00:00:00"/>
    <x v="1"/>
    <n v="2016"/>
    <x v="26"/>
    <x v="26"/>
    <x v="24"/>
    <n v="56100"/>
    <x v="0"/>
    <x v="7"/>
    <x v="7"/>
    <n v="404"/>
    <n v="404"/>
    <n v="86.69"/>
    <n v="14827062170710"/>
    <s v="GYMNASE DE KEROLAY"/>
    <s v="38 RUE MONISTROL"/>
    <n v="56100"/>
    <s v="C5"/>
    <n v="18"/>
    <n v="404"/>
    <n v="86.69"/>
    <d v="2016-11-08T00:00:00"/>
    <d v="2016-10-30T00:00:00"/>
    <n v="2016"/>
    <m/>
  </r>
  <r>
    <m/>
    <d v="2016-11-08T00:00:00"/>
    <x v="1"/>
    <n v="2016"/>
    <x v="13"/>
    <x v="13"/>
    <x v="12"/>
    <n v="56100"/>
    <x v="6"/>
    <x v="7"/>
    <x v="7"/>
    <n v="860"/>
    <n v="860"/>
    <n v="185.86"/>
    <n v="14809551292790"/>
    <s v="CENTRE MEDICO-SCOLAIRE"/>
    <s v="5 PLACE LOUIS BONNEAUD"/>
    <n v="56100"/>
    <s v="C5"/>
    <n v="24"/>
    <n v="860"/>
    <n v="185.86"/>
    <d v="2016-11-08T00:00:00"/>
    <d v="2016-10-30T00:00:00"/>
    <n v="2016"/>
    <m/>
  </r>
  <r>
    <m/>
    <d v="2016-11-08T00:00:00"/>
    <x v="1"/>
    <n v="2016"/>
    <x v="14"/>
    <x v="14"/>
    <x v="13"/>
    <n v="56100"/>
    <x v="2"/>
    <x v="7"/>
    <x v="7"/>
    <n v="3267"/>
    <n v="3267"/>
    <n v="505.16"/>
    <n v="14812735108510"/>
    <s v="ECOLE DIWAN"/>
    <s v="RUE FERDINAND BUISSON"/>
    <n v="56100"/>
    <s v="C5"/>
    <n v="30"/>
    <n v="3267"/>
    <n v="505.16"/>
    <d v="2016-11-08T00:00:00"/>
    <d v="2016-10-30T00:00:00"/>
    <n v="2016"/>
    <m/>
  </r>
  <r>
    <m/>
    <d v="2016-11-08T00:00:00"/>
    <x v="1"/>
    <n v="2016"/>
    <x v="15"/>
    <x v="15"/>
    <x v="14"/>
    <n v="56100"/>
    <x v="1"/>
    <x v="7"/>
    <x v="7"/>
    <n v="2222"/>
    <n v="2222"/>
    <n v="391.93"/>
    <n v="14813892850933"/>
    <s v="LE CITY"/>
    <s v="4 F RUE ROGER SALENGRO"/>
    <n v="56100"/>
    <s v="C5"/>
    <n v="36"/>
    <n v="2222"/>
    <n v="391.93"/>
    <d v="2016-11-08T00:00:00"/>
    <d v="2016-10-30T00:00:00"/>
    <n v="2016"/>
    <m/>
  </r>
  <r>
    <m/>
    <d v="2016-11-08T00:00:00"/>
    <x v="1"/>
    <n v="2016"/>
    <x v="16"/>
    <x v="16"/>
    <x v="15"/>
    <n v="56100"/>
    <x v="0"/>
    <x v="7"/>
    <x v="7"/>
    <n v="123"/>
    <n v="123"/>
    <n v="52.55"/>
    <n v="14815629464508"/>
    <s v="MATERNELLE PABLO NERUDA"/>
    <s v="11B RUE RAYMOND QUERO"/>
    <n v="56100"/>
    <s v="C5"/>
    <n v="18"/>
    <n v="123"/>
    <n v="52.55"/>
    <d v="2016-11-08T00:00:00"/>
    <d v="2016-10-30T00:00:00"/>
    <n v="2016"/>
    <m/>
  </r>
  <r>
    <m/>
    <d v="2016-11-08T00:00:00"/>
    <x v="1"/>
    <n v="2016"/>
    <x v="32"/>
    <x v="32"/>
    <x v="30"/>
    <n v="56100"/>
    <x v="5"/>
    <x v="7"/>
    <x v="7"/>
    <n v="267"/>
    <n v="267"/>
    <n v="53.56"/>
    <n v="14832706164973"/>
    <s v="CENTRE ARTISANAL"/>
    <s v="81 BOULEVARD COSMAO DUMANOIR"/>
    <n v="56100"/>
    <s v="C5"/>
    <n v="3"/>
    <n v="267"/>
    <n v="53.56"/>
    <d v="2016-11-08T00:00:00"/>
    <d v="2016-10-30T00:00:00"/>
    <n v="2016"/>
    <m/>
  </r>
  <r>
    <m/>
    <d v="2016-11-08T00:00:00"/>
    <x v="1"/>
    <n v="2016"/>
    <x v="43"/>
    <x v="43"/>
    <x v="30"/>
    <n v="56100"/>
    <x v="7"/>
    <x v="7"/>
    <x v="7"/>
    <n v="-1142"/>
    <n v="-1142"/>
    <n v="-128.13"/>
    <n v="14848046293827"/>
    <s v="BUREAUX SYNDICATS"/>
    <s v="81 BOULEVARD COSMAO DUMANOIR"/>
    <n v="56100"/>
    <s v="C5"/>
    <n v="12"/>
    <n v="-1142"/>
    <n v="-128.13"/>
    <d v="2016-11-08T00:00:00"/>
    <d v="2016-10-30T00:00:00"/>
    <n v="2016"/>
    <m/>
  </r>
  <r>
    <m/>
    <d v="2016-11-08T00:00:00"/>
    <x v="1"/>
    <n v="2016"/>
    <x v="47"/>
    <x v="47"/>
    <x v="43"/>
    <n v="56100"/>
    <x v="3"/>
    <x v="7"/>
    <x v="7"/>
    <n v="701"/>
    <n v="701"/>
    <n v="106.47"/>
    <n v="14849059318633"/>
    <s v="PAVILLON"/>
    <s v="10 RUE AMIRAL BOUVET"/>
    <n v="56100"/>
    <s v="C5"/>
    <n v="6"/>
    <n v="701"/>
    <n v="106.47"/>
    <d v="2016-11-08T00:00:00"/>
    <d v="2016-10-30T00:00:00"/>
    <n v="2016"/>
    <m/>
  </r>
  <r>
    <m/>
    <d v="2016-11-08T00:00:00"/>
    <x v="1"/>
    <n v="2016"/>
    <x v="49"/>
    <x v="49"/>
    <x v="45"/>
    <n v="56100"/>
    <x v="8"/>
    <x v="7"/>
    <x v="7"/>
    <n v="33"/>
    <n v="33"/>
    <n v="18.059999999999999"/>
    <n v="14849348754024"/>
    <s v="BUREAUX SYNDICATS"/>
    <s v="79C BOULEVARD COSMAO DUMANOIR"/>
    <n v="56100"/>
    <s v="C5"/>
    <n v="9"/>
    <n v="33"/>
    <n v="18.059999999999999"/>
    <d v="2016-11-08T00:00:00"/>
    <d v="2016-10-30T00:00:00"/>
    <n v="2016"/>
    <m/>
  </r>
  <r>
    <m/>
    <d v="2016-11-08T00:00:00"/>
    <x v="1"/>
    <n v="2016"/>
    <x v="58"/>
    <x v="58"/>
    <x v="52"/>
    <n v="56100"/>
    <x v="8"/>
    <x v="7"/>
    <x v="7"/>
    <n v="37"/>
    <n v="37"/>
    <n v="18.829999999999998"/>
    <n v="14855426859571"/>
    <s v="MARCHE EXTERIEUR"/>
    <s v="6X COURS DE CHAZELLES"/>
    <n v="56100"/>
    <s v="C5"/>
    <n v="9"/>
    <n v="37"/>
    <n v="18.829999999999998"/>
    <d v="2016-11-08T00:00:00"/>
    <d v="2016-10-30T00:00:00"/>
    <n v="2016"/>
    <m/>
  </r>
  <r>
    <m/>
    <d v="2016-11-08T00:00:00"/>
    <x v="1"/>
    <n v="2016"/>
    <x v="11"/>
    <x v="11"/>
    <x v="11"/>
    <n v="56100"/>
    <x v="5"/>
    <x v="7"/>
    <x v="7"/>
    <n v="175"/>
    <n v="175"/>
    <n v="32.69"/>
    <n v="14808393522019"/>
    <s v="CIMETIERE DE KERENTRECH"/>
    <s v="RUE AUGUSTE RODIN"/>
    <n v="56100"/>
    <s v="C5"/>
    <n v="3"/>
    <n v="175"/>
    <n v="32.69"/>
    <d v="2016-11-08T00:00:00"/>
    <d v="2016-10-30T00:00:00"/>
    <n v="2016"/>
    <m/>
  </r>
  <r>
    <m/>
    <d v="2016-11-08T00:00:00"/>
    <x v="1"/>
    <n v="2016"/>
    <x v="22"/>
    <x v="22"/>
    <x v="20"/>
    <n v="56100"/>
    <x v="2"/>
    <x v="7"/>
    <x v="7"/>
    <s v="-"/>
    <s v="-"/>
    <n v="2249.62"/>
    <n v="14823588943559"/>
    <s v="CENTRE SOCIAL DE KERVENANEC"/>
    <s v="2 RUE MAURICE THOREZ"/>
    <n v="56100"/>
    <s v="C5"/>
    <n v="30"/>
    <s v="-"/>
    <n v="2249.62"/>
    <d v="2016-11-08T00:00:00"/>
    <d v="2016-10-30T00:00:00"/>
    <n v="2016"/>
    <m/>
  </r>
  <r>
    <m/>
    <d v="2016-11-08T00:00:00"/>
    <x v="1"/>
    <n v="2016"/>
    <x v="37"/>
    <x v="37"/>
    <x v="35"/>
    <n v="56100"/>
    <x v="0"/>
    <x v="7"/>
    <x v="7"/>
    <n v="7038"/>
    <n v="7038"/>
    <n v="1013.04"/>
    <n v="14838784312598"/>
    <s v="HALLES DE MERVILLE"/>
    <s v="HALLES CHANZY"/>
    <n v="56100"/>
    <s v="C5"/>
    <n v="18"/>
    <n v="7038"/>
    <n v="1013.04"/>
    <d v="2016-11-08T00:00:00"/>
    <d v="2016-10-30T00:00:00"/>
    <n v="2016"/>
    <m/>
  </r>
  <r>
    <m/>
    <d v="2016-11-08T00:00:00"/>
    <x v="1"/>
    <n v="2016"/>
    <x v="59"/>
    <x v="59"/>
    <x v="53"/>
    <n v="56100"/>
    <x v="3"/>
    <x v="7"/>
    <x v="7"/>
    <n v="359"/>
    <n v="359"/>
    <n v="60.17"/>
    <n v="14855716295106"/>
    <s v="LOCAUX DIVERS"/>
    <s v="RESIDENCE L ORIENTIS"/>
    <n v="56100"/>
    <s v="C5"/>
    <n v="6"/>
    <n v="359"/>
    <n v="60.17"/>
    <d v="2016-11-08T00:00:00"/>
    <d v="2016-10-30T00:00:00"/>
    <n v="2016"/>
    <m/>
  </r>
  <r>
    <m/>
    <d v="2016-11-08T00:00:00"/>
    <x v="1"/>
    <n v="2016"/>
    <x v="74"/>
    <x v="74"/>
    <x v="67"/>
    <n v="56100"/>
    <x v="3"/>
    <x v="7"/>
    <x v="7"/>
    <n v="71"/>
    <n v="71"/>
    <n v="21"/>
    <n v="14897394978254"/>
    <s v="SANISETTE - BOULEVARD MARECHAL JOFFRE"/>
    <s v="BOULEVARD MARECHAL JOFFRE"/>
    <n v="56100"/>
    <s v="C5"/>
    <n v="6"/>
    <n v="71"/>
    <n v="21"/>
    <d v="2016-11-08T00:00:00"/>
    <d v="2016-10-30T00:00:00"/>
    <n v="2016"/>
    <m/>
  </r>
  <r>
    <m/>
    <d v="2016-11-08T00:00:00"/>
    <x v="1"/>
    <n v="2016"/>
    <x v="75"/>
    <x v="75"/>
    <x v="68"/>
    <n v="56100"/>
    <x v="3"/>
    <x v="7"/>
    <x v="7"/>
    <n v="186"/>
    <n v="186"/>
    <n v="33.92"/>
    <n v="14896960824806"/>
    <s v="SANISETTE - PLACE DE L YSER"/>
    <s v="PLACE DE L YSER"/>
    <n v="56100"/>
    <s v="C5"/>
    <n v="6"/>
    <n v="186"/>
    <n v="33.92"/>
    <d v="2016-11-08T00:00:00"/>
    <d v="2016-10-30T00:00:00"/>
    <n v="2016"/>
    <m/>
  </r>
  <r>
    <m/>
    <d v="2016-11-08T00:00:00"/>
    <x v="1"/>
    <n v="2016"/>
    <x v="70"/>
    <x v="70"/>
    <x v="63"/>
    <n v="56100"/>
    <x v="3"/>
    <x v="7"/>
    <x v="7"/>
    <n v="239"/>
    <n v="239"/>
    <n v="44.95"/>
    <n v="14876410890702"/>
    <s v="LOGT DE FONCTION 2 - RUE DE Kerulve"/>
    <s v="2 RUE DE KERULVE"/>
    <n v="56100"/>
    <s v="C5"/>
    <n v="6"/>
    <n v="239"/>
    <n v="44.95"/>
    <d v="2016-11-08T00:00:00"/>
    <d v="2016-10-30T00:00:00"/>
    <n v="2016"/>
    <m/>
  </r>
  <r>
    <m/>
    <d v="2016-11-08T00:00:00"/>
    <x v="1"/>
    <n v="2016"/>
    <x v="84"/>
    <x v="84"/>
    <x v="76"/>
    <n v="56100"/>
    <x v="5"/>
    <x v="7"/>
    <x v="7"/>
    <n v="595"/>
    <n v="595"/>
    <n v="89.79"/>
    <n v="14829667091101"/>
    <s v="LOCAL VESTIAIRES"/>
    <s v="3 RUE D ANNABA"/>
    <n v="56100"/>
    <s v="C5"/>
    <n v="3"/>
    <n v="595"/>
    <n v="89.79"/>
    <d v="2016-11-08T00:00:00"/>
    <d v="2016-10-30T00:00:00"/>
    <n v="2016"/>
    <m/>
  </r>
  <r>
    <m/>
    <d v="2016-11-08T00:00:00"/>
    <x v="1"/>
    <n v="2016"/>
    <x v="71"/>
    <x v="71"/>
    <x v="64"/>
    <n v="56100"/>
    <x v="3"/>
    <x v="7"/>
    <x v="7"/>
    <n v="147"/>
    <n v="147"/>
    <n v="30.96"/>
    <n v="14899131654739"/>
    <s v="LGT ARTISTE ESA KERENTRECH - RUE EDGAR Q"/>
    <s v="32 RUE EDGAR QUINET"/>
    <n v="56100"/>
    <s v="C5"/>
    <n v="6"/>
    <n v="147"/>
    <n v="30.96"/>
    <d v="2016-11-08T00:00:00"/>
    <d v="2016-10-30T00:00:00"/>
    <n v="2016"/>
    <m/>
  </r>
  <r>
    <m/>
    <d v="2016-11-08T00:00:00"/>
    <x v="1"/>
    <n v="2016"/>
    <x v="77"/>
    <x v="77"/>
    <x v="70"/>
    <n v="56100"/>
    <x v="7"/>
    <x v="7"/>
    <x v="7"/>
    <n v="1870"/>
    <n v="1870"/>
    <n v="272.81"/>
    <n v="14814616439917"/>
    <s v="BIBLIOTHEQUE DE KERSABIEC"/>
    <s v="24 RUE DE KERSABIEC"/>
    <n v="56100"/>
    <s v="C5"/>
    <n v="12"/>
    <n v="1870"/>
    <n v="272.81"/>
    <d v="2016-11-08T00:00:00"/>
    <d v="2016-10-30T00:00:00"/>
    <n v="2016"/>
    <m/>
  </r>
  <r>
    <m/>
    <d v="2016-11-08T00:00:00"/>
    <x v="1"/>
    <n v="2016"/>
    <x v="81"/>
    <x v="81"/>
    <x v="74"/>
    <n v="56100"/>
    <x v="5"/>
    <x v="7"/>
    <x v="7"/>
    <n v="128"/>
    <n v="128"/>
    <n v="26.27"/>
    <n v="14840955079522"/>
    <s v="ACCUEIL PERISCOLAIRE"/>
    <s v="29 RUE DE KEROMAN"/>
    <n v="56100"/>
    <s v="C5"/>
    <n v="3"/>
    <n v="128"/>
    <n v="26.27"/>
    <d v="2016-11-08T00:00:00"/>
    <d v="2016-10-30T00:00:00"/>
    <n v="2016"/>
    <m/>
  </r>
  <r>
    <m/>
    <d v="2016-11-08T00:00:00"/>
    <x v="1"/>
    <n v="2016"/>
    <x v="78"/>
    <x v="78"/>
    <x v="71"/>
    <n v="56100"/>
    <x v="8"/>
    <x v="7"/>
    <x v="7"/>
    <n v="673"/>
    <n v="673"/>
    <n v="105.3"/>
    <n v="14843270564333"/>
    <s v="LOCAL FESTIVAL INTERCELTIQUE"/>
    <s v="5 AVENUE DE KERGROISE"/>
    <n v="56100"/>
    <s v="C5"/>
    <n v="9"/>
    <n v="673"/>
    <n v="105.3"/>
    <d v="2016-11-08T00:00:00"/>
    <d v="2016-10-30T00:00:00"/>
    <n v="2016"/>
    <m/>
  </r>
  <r>
    <m/>
    <d v="2016-11-08T00:00:00"/>
    <x v="1"/>
    <n v="2016"/>
    <x v="76"/>
    <x v="76"/>
    <x v="69"/>
    <n v="56100"/>
    <x v="6"/>
    <x v="7"/>
    <x v="7"/>
    <n v="13064"/>
    <n v="13064"/>
    <n v="1714.98"/>
    <n v="14851664196736"/>
    <s v="HALLES SAINT LOUIS"/>
    <s v="PARVIS DE SAINT LOUIS"/>
    <n v="56100"/>
    <s v="C5"/>
    <n v="24"/>
    <n v="13064"/>
    <n v="1714.98"/>
    <d v="2016-11-08T00:00:00"/>
    <d v="2016-10-30T00:00:00"/>
    <n v="2016"/>
    <m/>
  </r>
  <r>
    <m/>
    <d v="2016-11-08T00:00:00"/>
    <x v="1"/>
    <n v="2016"/>
    <x v="73"/>
    <x v="73"/>
    <x v="66"/>
    <n v="56100"/>
    <x v="7"/>
    <x v="7"/>
    <x v="7"/>
    <n v="263"/>
    <n v="263"/>
    <n v="59.88"/>
    <n v="14890593252047"/>
    <s v="IMMEUBLE DES IMPRIMEURS"/>
    <s v="RUE RAMPE DE L AMIRAL"/>
    <n v="56100"/>
    <s v="C5"/>
    <n v="12"/>
    <n v="263"/>
    <n v="59.88"/>
    <d v="2016-11-08T00:00:00"/>
    <d v="2016-10-30T00:00:00"/>
    <n v="2016"/>
    <m/>
  </r>
  <r>
    <m/>
    <d v="2017-05-09T00:00:00"/>
    <x v="1"/>
    <n v="2017"/>
    <x v="86"/>
    <x v="86"/>
    <x v="78"/>
    <n v="56100"/>
    <x v="3"/>
    <x v="20"/>
    <x v="20"/>
    <n v="0"/>
    <n v="0"/>
    <n v="16.82"/>
    <n v="14854124423820"/>
    <s v="LOGEMENT 101 GS KERMELO"/>
    <s v="20 RUE JEAN MOULIN"/>
    <n v="56100"/>
    <s v="C5"/>
    <n v="6"/>
    <n v="0"/>
    <n v="16.82"/>
    <d v="2017-05-09T00:00:00"/>
    <d v="2016-11-11T00:00:00"/>
    <n v="2017"/>
    <m/>
  </r>
  <r>
    <m/>
    <d v="2017-10-06T00:00:00"/>
    <x v="1"/>
    <n v="2017"/>
    <x v="69"/>
    <x v="69"/>
    <x v="62"/>
    <n v="56100"/>
    <x v="3"/>
    <x v="21"/>
    <x v="21"/>
    <n v="2004"/>
    <n v="2004"/>
    <n v="297"/>
    <n v="14803907328999"/>
    <s v="82 rue de Kervaric (Esp Verts)"/>
    <s v=" 82 RUE DE KERVARIC"/>
    <n v="56100"/>
    <s v="C5"/>
    <n v="6"/>
    <n v="2004"/>
    <n v="297"/>
    <d v="2017-10-06T00:00:00"/>
    <d v="2016-11-12T00:00:00"/>
    <n v="2017"/>
    <m/>
  </r>
  <r>
    <m/>
    <d v="2016-12-07T00:00:00"/>
    <x v="1"/>
    <n v="2016"/>
    <x v="66"/>
    <x v="66"/>
    <x v="59"/>
    <n v="56100"/>
    <x v="5"/>
    <x v="22"/>
    <x v="22"/>
    <n v="202"/>
    <n v="202"/>
    <n v="35.51"/>
    <n v="14861070802041"/>
    <s v="BORNE WIFI - CIMETIERE - RUE DE CARNE"/>
    <s v="RUE DE CARNEL"/>
    <n v="56100"/>
    <s v="C5"/>
    <n v="3"/>
    <n v="202"/>
    <n v="35.51"/>
    <d v="2016-12-07T00:00:00"/>
    <d v="2016-11-30T00:00:00"/>
    <n v="2016"/>
    <m/>
  </r>
  <r>
    <m/>
    <d v="2016-12-07T00:00:00"/>
    <x v="1"/>
    <n v="2016"/>
    <x v="29"/>
    <x v="29"/>
    <x v="27"/>
    <n v="56270"/>
    <x v="1"/>
    <x v="22"/>
    <x v="22"/>
    <n v="3789"/>
    <n v="3789"/>
    <n v="590.15"/>
    <n v="14831258977776"/>
    <s v="LOCAUX CENTRE AERE P L L"/>
    <s v="SOYE"/>
    <n v="56270"/>
    <s v="C5"/>
    <n v="36"/>
    <n v="3789"/>
    <n v="590.15"/>
    <d v="2016-12-07T00:00:00"/>
    <d v="2016-11-30T00:00:00"/>
    <n v="2016"/>
    <m/>
  </r>
  <r>
    <m/>
    <d v="2016-12-07T00:00:00"/>
    <x v="1"/>
    <n v="2016"/>
    <x v="44"/>
    <x v="44"/>
    <x v="41"/>
    <n v="56100"/>
    <x v="1"/>
    <x v="22"/>
    <x v="22"/>
    <n v="7589"/>
    <n v="7589"/>
    <n v="1090.54"/>
    <n v="14848190969595"/>
    <s v="POLE ENFANCE REPUBLIQUE"/>
    <s v="2 RUE FRANCOIS LE BRISE"/>
    <n v="56100"/>
    <s v="C5"/>
    <n v="36"/>
    <n v="7589"/>
    <n v="1090.54"/>
    <d v="2016-12-07T00:00:00"/>
    <d v="2016-11-30T00:00:00"/>
    <n v="2016"/>
    <m/>
  </r>
  <r>
    <m/>
    <d v="2016-12-07T00:00:00"/>
    <x v="1"/>
    <n v="2016"/>
    <x v="24"/>
    <x v="24"/>
    <x v="22"/>
    <n v="56100"/>
    <x v="0"/>
    <x v="22"/>
    <x v="22"/>
    <n v="2431"/>
    <n v="2431"/>
    <n v="359.64"/>
    <n v="14826338581711"/>
    <s v="BASE NAUTIQUE DU TER"/>
    <s v="45 BD EMILE GUILLEROT"/>
    <n v="56100"/>
    <s v="C5"/>
    <n v="18"/>
    <n v="2431"/>
    <n v="359.64"/>
    <d v="2016-12-07T00:00:00"/>
    <d v="2016-11-30T00:00:00"/>
    <n v="2016"/>
    <m/>
  </r>
  <r>
    <m/>
    <d v="2016-12-07T00:00:00"/>
    <x v="1"/>
    <n v="2016"/>
    <x v="61"/>
    <x v="61"/>
    <x v="55"/>
    <n v="56100"/>
    <x v="1"/>
    <x v="22"/>
    <x v="22"/>
    <n v="3791"/>
    <n v="3791"/>
    <n v="589.24"/>
    <n v="14857018736288"/>
    <s v="LORIENTIS DUMANOIR 1 - BOULEVARD COSMAO"/>
    <s v="3 BOULEVARD COSMAO DUMANOIR"/>
    <n v="56100"/>
    <s v="C5"/>
    <n v="36"/>
    <n v="3791"/>
    <n v="589.24"/>
    <d v="2016-12-07T00:00:00"/>
    <d v="2016-11-30T00:00:00"/>
    <n v="2016"/>
    <m/>
  </r>
  <r>
    <m/>
    <d v="2016-12-07T00:00:00"/>
    <x v="1"/>
    <n v="2016"/>
    <x v="23"/>
    <x v="23"/>
    <x v="21"/>
    <n v="56100"/>
    <x v="0"/>
    <x v="22"/>
    <x v="22"/>
    <n v="246"/>
    <n v="246"/>
    <n v="65.150000000000006"/>
    <n v="14825325557145"/>
    <s v="LOCAL CYBER CENTRE"/>
    <s v=" N1 ccal KERVENANEC"/>
    <n v="56100"/>
    <s v="C5"/>
    <n v="18"/>
    <n v="246"/>
    <n v="65.150000000000006"/>
    <d v="2016-12-07T00:00:00"/>
    <d v="2016-11-30T00:00:00"/>
    <n v="2016"/>
    <m/>
  </r>
  <r>
    <m/>
    <d v="2016-12-07T00:00:00"/>
    <x v="1"/>
    <n v="2016"/>
    <x v="79"/>
    <x v="79"/>
    <x v="72"/>
    <n v="56100"/>
    <x v="3"/>
    <x v="22"/>
    <x v="22"/>
    <n v="-267"/>
    <n v="-267"/>
    <n v="-24.8"/>
    <n v="14897250260446"/>
    <s v="SANISETTE - QUAI DE ROHAN"/>
    <s v="QUAI DE ROHAN"/>
    <n v="56100"/>
    <s v="C5"/>
    <n v="6"/>
    <n v="-267"/>
    <n v="-24.8"/>
    <d v="2016-12-07T00:00:00"/>
    <d v="2016-11-30T00:00:00"/>
    <n v="2016"/>
    <m/>
  </r>
  <r>
    <m/>
    <d v="2016-12-07T00:00:00"/>
    <x v="1"/>
    <n v="2016"/>
    <x v="80"/>
    <x v="80"/>
    <x v="73"/>
    <n v="56100"/>
    <x v="1"/>
    <x v="22"/>
    <x v="22"/>
    <n v="-530"/>
    <n v="-530"/>
    <n v="58.24"/>
    <n v="14801736507971"/>
    <s v="BUREAU FESTIVAL INTERCELTIQUE"/>
    <s v=" QUAI DES INDES"/>
    <n v="56100"/>
    <s v="C5"/>
    <n v="36"/>
    <n v="-530"/>
    <n v="58.24"/>
    <d v="2016-12-07T00:00:00"/>
    <d v="2016-11-30T00:00:00"/>
    <n v="2016"/>
    <m/>
  </r>
  <r>
    <m/>
    <d v="2016-12-07T00:00:00"/>
    <x v="1"/>
    <n v="2016"/>
    <x v="83"/>
    <x v="83"/>
    <x v="75"/>
    <n v="56290"/>
    <x v="6"/>
    <x v="22"/>
    <x v="22"/>
    <n v="8238"/>
    <n v="8238"/>
    <n v="1106.51"/>
    <n v="14897829230103"/>
    <s v="MUSEE DE PORT LOUIS"/>
    <s v="LA CITADELLE"/>
    <n v="56290"/>
    <s v="C5"/>
    <n v="24"/>
    <n v="8238"/>
    <n v="1106.51"/>
    <d v="2016-12-07T00:00:00"/>
    <d v="2016-11-30T00:00:00"/>
    <n v="2016"/>
    <m/>
  </r>
  <r>
    <m/>
    <d v="2017-05-09T00:00:00"/>
    <x v="1"/>
    <n v="2017"/>
    <x v="87"/>
    <x v="87"/>
    <x v="79"/>
    <n v="56100"/>
    <x v="3"/>
    <x v="23"/>
    <x v="23"/>
    <n v="656"/>
    <n v="656"/>
    <n v="92.83"/>
    <n v="14836179395569"/>
    <s v="Logement 2 rue Mozart"/>
    <s v="2 RUE MOZART"/>
    <n v="56100"/>
    <s v="C5"/>
    <n v="6"/>
    <n v="656"/>
    <n v="92.83"/>
    <d v="2017-05-09T00:00:00"/>
    <d v="2016-12-07T00:00:00"/>
    <n v="2017"/>
    <m/>
  </r>
  <r>
    <m/>
    <d v="2017-10-06T00:00:00"/>
    <x v="1"/>
    <n v="2017"/>
    <x v="9"/>
    <x v="9"/>
    <x v="9"/>
    <n v="56100"/>
    <x v="3"/>
    <x v="24"/>
    <x v="24"/>
    <n v="111"/>
    <n v="111"/>
    <n v="25.52"/>
    <n v="14808104095512"/>
    <s v="SANISETTE - RUE DE PONT CARRE"/>
    <s v="RUE DE PONTCARRE"/>
    <n v="56100"/>
    <s v="C5"/>
    <n v="6"/>
    <n v="111"/>
    <n v="25.52"/>
    <d v="2017-10-06T00:00:00"/>
    <d v="2016-12-09T00:00:00"/>
    <n v="2017"/>
    <m/>
  </r>
  <r>
    <m/>
    <d v="2017-05-09T00:00:00"/>
    <x v="1"/>
    <n v="2017"/>
    <x v="88"/>
    <x v="88"/>
    <x v="80"/>
    <n v="56100"/>
    <x v="3"/>
    <x v="25"/>
    <x v="25"/>
    <n v="527"/>
    <n v="527"/>
    <n v="84.64"/>
    <n v="14815774127254"/>
    <s v="logement 21 - 8 rue de kerlero"/>
    <s v="8 RUE DE KERLERO"/>
    <n v="56100"/>
    <s v="C5"/>
    <n v="6"/>
    <n v="527"/>
    <n v="84.64"/>
    <d v="2017-05-09T00:00:00"/>
    <d v="2016-12-28T00:00:00"/>
    <n v="2017"/>
    <m/>
  </r>
  <r>
    <m/>
    <d v="2017-02-07T00:00:00"/>
    <x v="1"/>
    <n v="2017"/>
    <x v="79"/>
    <x v="79"/>
    <x v="72"/>
    <n v="56100"/>
    <x v="3"/>
    <x v="6"/>
    <x v="6"/>
    <n v="301"/>
    <n v="301"/>
    <n v="51.53"/>
    <n v="14897250260446"/>
    <s v="SANISETTE - QUAI DE ROHAN"/>
    <s v="QUAI DE ROHAN"/>
    <n v="56100"/>
    <s v="C5"/>
    <n v="6"/>
    <n v="301"/>
    <n v="51.53"/>
    <d v="2017-02-07T00:00:00"/>
    <d v="2016-12-30T00:00:00"/>
    <n v="2017"/>
    <m/>
  </r>
  <r>
    <m/>
    <d v="2017-02-07T00:00:00"/>
    <x v="1"/>
    <n v="2017"/>
    <x v="80"/>
    <x v="80"/>
    <x v="73"/>
    <n v="56100"/>
    <x v="1"/>
    <x v="6"/>
    <x v="6"/>
    <n v="677"/>
    <n v="677"/>
    <n v="200.67"/>
    <n v="14801736507971"/>
    <s v="BUREAU FESTIVAL INTERCELTIQUE"/>
    <s v=" QUAI DES INDES"/>
    <n v="56100"/>
    <s v="C5"/>
    <n v="36"/>
    <n v="677"/>
    <n v="200.67"/>
    <d v="2017-02-07T00:00:00"/>
    <d v="2016-12-30T00:00:00"/>
    <n v="2017"/>
    <m/>
  </r>
  <r>
    <m/>
    <d v="2017-02-07T00:00:00"/>
    <x v="1"/>
    <n v="2017"/>
    <x v="66"/>
    <x v="66"/>
    <x v="59"/>
    <n v="56100"/>
    <x v="5"/>
    <x v="6"/>
    <x v="6"/>
    <n v="242"/>
    <n v="242"/>
    <n v="41.79"/>
    <n v="14861070802041"/>
    <s v="BORNE WIFI - CIMETIERE - RUE DE CARNE"/>
    <s v="RUE DE CARNEL"/>
    <n v="56100"/>
    <s v="C5"/>
    <n v="3"/>
    <n v="242"/>
    <n v="41.79"/>
    <d v="2017-02-07T00:00:00"/>
    <d v="2016-12-30T00:00:00"/>
    <n v="2017"/>
    <m/>
  </r>
  <r>
    <m/>
    <d v="2017-02-07T00:00:00"/>
    <x v="1"/>
    <n v="2017"/>
    <x v="17"/>
    <x v="17"/>
    <x v="16"/>
    <n v="56100"/>
    <x v="0"/>
    <x v="6"/>
    <x v="6"/>
    <n v="5897"/>
    <n v="5897"/>
    <n v="823.54"/>
    <n v="14819247409505"/>
    <s v="CENTRE CULTUREL ET SPORTIF ( EX ECOLE DI"/>
    <s v="205 RUE DE BELGIQUE"/>
    <n v="56100"/>
    <s v="C5"/>
    <n v="18"/>
    <n v="5897"/>
    <n v="823.54"/>
    <d v="2017-02-07T00:00:00"/>
    <d v="2016-12-30T00:00:00"/>
    <n v="2017"/>
    <m/>
  </r>
  <r>
    <m/>
    <d v="2017-02-07T00:00:00"/>
    <x v="1"/>
    <n v="2017"/>
    <x v="89"/>
    <x v="89"/>
    <x v="81"/>
    <n v="56100"/>
    <x v="3"/>
    <x v="6"/>
    <x v="6"/>
    <n v="1272"/>
    <n v="1272"/>
    <n v="204.06"/>
    <n v="14840376208873"/>
    <s v="18 RUE DU POULORIO"/>
    <s v="18 RUE DU POULORIO"/>
    <n v="56100"/>
    <s v="C5"/>
    <n v="6"/>
    <n v="1272"/>
    <n v="204.06"/>
    <d v="2017-02-07T00:00:00"/>
    <d v="2016-12-30T00:00:00"/>
    <n v="2017"/>
    <m/>
  </r>
  <r>
    <m/>
    <d v="2017-02-07T00:00:00"/>
    <x v="1"/>
    <n v="2017"/>
    <x v="90"/>
    <x v="90"/>
    <x v="82"/>
    <n v="56100"/>
    <x v="3"/>
    <x v="6"/>
    <x v="6"/>
    <n v="812"/>
    <n v="812"/>
    <n v="182.45"/>
    <n v="14856729330593"/>
    <s v="4 AVE JEAN JAURES"/>
    <s v="4 AVENUE JEAN JAURES"/>
    <n v="56100"/>
    <s v="C5"/>
    <n v="6"/>
    <n v="812"/>
    <n v="182.45"/>
    <d v="2017-02-07T00:00:00"/>
    <d v="2016-12-30T00:00:00"/>
    <n v="2017"/>
    <m/>
  </r>
  <r>
    <m/>
    <d v="2017-02-07T00:00:00"/>
    <x v="1"/>
    <n v="2017"/>
    <x v="91"/>
    <x v="91"/>
    <x v="83"/>
    <n v="56100"/>
    <x v="3"/>
    <x v="6"/>
    <x v="6"/>
    <n v="3137"/>
    <n v="3137"/>
    <n v="478.39"/>
    <n v="14864978218038"/>
    <s v="4 GABRIEL LAURENT"/>
    <s v="16B RUE JULES VALLES"/>
    <n v="56100"/>
    <s v="C5"/>
    <n v="6"/>
    <n v="3137"/>
    <n v="478.39"/>
    <d v="2017-02-07T00:00:00"/>
    <d v="2016-12-30T00:00:00"/>
    <n v="2017"/>
    <m/>
  </r>
  <r>
    <m/>
    <d v="2017-02-07T00:00:00"/>
    <x v="1"/>
    <n v="2017"/>
    <x v="92"/>
    <x v="92"/>
    <x v="84"/>
    <n v="56100"/>
    <x v="3"/>
    <x v="6"/>
    <x v="6"/>
    <n v="2446"/>
    <n v="2446"/>
    <n v="385.72"/>
    <n v="14850361736887"/>
    <s v="1 AVE DE LA MARNE"/>
    <s v="1 AVENUE DE LA MARNE"/>
    <n v="56100"/>
    <s v="C5"/>
    <n v="6"/>
    <n v="2446"/>
    <n v="385.72"/>
    <d v="2017-02-07T00:00:00"/>
    <d v="2016-12-30T00:00:00"/>
    <n v="2017"/>
    <m/>
  </r>
  <r>
    <m/>
    <d v="2017-02-07T00:00:00"/>
    <x v="1"/>
    <n v="2017"/>
    <x v="93"/>
    <x v="93"/>
    <x v="85"/>
    <n v="56100"/>
    <x v="3"/>
    <x v="6"/>
    <x v="6"/>
    <n v="1477"/>
    <n v="1477"/>
    <n v="244.2"/>
    <n v="14811432674857"/>
    <s v="logement 6 rue prof Mazé"/>
    <s v="6 RUE PROFESSEUR MAZE"/>
    <n v="56100"/>
    <s v="C5"/>
    <n v="6"/>
    <n v="1477"/>
    <n v="244.2"/>
    <d v="2017-02-07T00:00:00"/>
    <d v="2016-12-30T00:00:00"/>
    <n v="2017"/>
    <m/>
  </r>
  <r>
    <m/>
    <d v="2017-02-07T00:00:00"/>
    <x v="1"/>
    <n v="2017"/>
    <x v="94"/>
    <x v="94"/>
    <x v="86"/>
    <n v="56100"/>
    <x v="3"/>
    <x v="6"/>
    <x v="6"/>
    <n v="832"/>
    <n v="832"/>
    <n v="178.51"/>
    <n v="14812590435421"/>
    <s v="29 BIS RUE DE KEROMAN"/>
    <s v="29B RUE DE KEROMAN"/>
    <n v="56100"/>
    <s v="C5"/>
    <n v="6"/>
    <n v="832"/>
    <n v="178.51"/>
    <d v="2017-02-07T00:00:00"/>
    <d v="2016-12-30T00:00:00"/>
    <n v="2017"/>
    <m/>
  </r>
  <r>
    <m/>
    <d v="2017-02-07T00:00:00"/>
    <x v="1"/>
    <n v="2017"/>
    <x v="95"/>
    <x v="95"/>
    <x v="13"/>
    <n v="56100"/>
    <x v="3"/>
    <x v="6"/>
    <x v="6"/>
    <n v="387"/>
    <n v="387"/>
    <n v="86.04"/>
    <n v="14818089684573"/>
    <s v="ECOLE DU MANIO"/>
    <s v="RUE FERDINAND BUISSON"/>
    <n v="56100"/>
    <s v="C5"/>
    <n v="6"/>
    <n v="387"/>
    <n v="86.04"/>
    <d v="2017-02-07T00:00:00"/>
    <d v="2016-12-30T00:00:00"/>
    <n v="2017"/>
    <m/>
  </r>
  <r>
    <m/>
    <d v="2017-02-07T00:00:00"/>
    <x v="1"/>
    <n v="2017"/>
    <x v="96"/>
    <x v="96"/>
    <x v="87"/>
    <n v="56100"/>
    <x v="3"/>
    <x v="6"/>
    <x v="6"/>
    <n v="943"/>
    <n v="943"/>
    <n v="168.46"/>
    <n v="14830680111778"/>
    <s v="STADE DE KERFICHANT"/>
    <s v="PLACE BATAILLE DE QUIBERON"/>
    <n v="56100"/>
    <s v="C5"/>
    <n v="6"/>
    <n v="943"/>
    <n v="168.46"/>
    <d v="2017-02-07T00:00:00"/>
    <d v="2016-12-30T00:00:00"/>
    <n v="2017"/>
    <m/>
  </r>
  <r>
    <m/>
    <d v="2017-02-07T00:00:00"/>
    <x v="1"/>
    <n v="2017"/>
    <x v="97"/>
    <x v="97"/>
    <x v="88"/>
    <n v="56100"/>
    <x v="3"/>
    <x v="6"/>
    <x v="6"/>
    <n v="1097"/>
    <n v="1097"/>
    <n v="196.65"/>
    <n v="14831259040485"/>
    <s v="10 RUE FRANCOIS RENAULT"/>
    <s v="10 RUE FRANCOIS RENAULT"/>
    <n v="56100"/>
    <s v="C5"/>
    <n v="6"/>
    <n v="1097"/>
    <n v="196.65"/>
    <d v="2017-02-07T00:00:00"/>
    <d v="2016-12-30T00:00:00"/>
    <n v="2017"/>
    <m/>
  </r>
  <r>
    <m/>
    <d v="2017-02-07T00:00:00"/>
    <x v="1"/>
    <n v="2017"/>
    <x v="98"/>
    <x v="98"/>
    <x v="89"/>
    <n v="56100"/>
    <x v="3"/>
    <x v="6"/>
    <x v="6"/>
    <n v="4493"/>
    <n v="4493"/>
    <n v="665.35"/>
    <n v="14838784345448"/>
    <s v="42 RUE KERSABIEC"/>
    <s v="42 RUE DE KERSABIEC"/>
    <n v="56100"/>
    <s v="C5"/>
    <n v="6"/>
    <n v="4493"/>
    <n v="665.35"/>
    <d v="2017-02-07T00:00:00"/>
    <d v="2016-12-30T00:00:00"/>
    <n v="2017"/>
    <m/>
  </r>
  <r>
    <m/>
    <d v="2017-02-07T00:00:00"/>
    <x v="1"/>
    <n v="2017"/>
    <x v="99"/>
    <x v="99"/>
    <x v="90"/>
    <n v="56100"/>
    <x v="3"/>
    <x v="6"/>
    <x v="6"/>
    <n v="910"/>
    <n v="910"/>
    <n v="163.06"/>
    <n v="14890014442703"/>
    <s v="1 RUE LESAGE"/>
    <s v="1 RUE LESAGE"/>
    <n v="56100"/>
    <s v="C5"/>
    <n v="6"/>
    <n v="910"/>
    <n v="163.06"/>
    <d v="2017-02-07T00:00:00"/>
    <d v="2016-12-30T00:00:00"/>
    <n v="2017"/>
    <m/>
  </r>
  <r>
    <m/>
    <d v="2017-02-07T00:00:00"/>
    <x v="1"/>
    <n v="2017"/>
    <x v="100"/>
    <x v="100"/>
    <x v="91"/>
    <n v="56100"/>
    <x v="3"/>
    <x v="6"/>
    <x v="6"/>
    <n v="2021"/>
    <n v="2021"/>
    <n v="325.26"/>
    <n v="14888422540020"/>
    <s v="RUE RENE LOTE"/>
    <s v="RUE RENE LOTE"/>
    <n v="56100"/>
    <s v="C5"/>
    <n v="6"/>
    <n v="2021"/>
    <n v="325.26"/>
    <d v="2017-02-07T00:00:00"/>
    <d v="2016-12-30T00:00:00"/>
    <n v="2017"/>
    <m/>
  </r>
  <r>
    <m/>
    <d v="2017-02-07T00:00:00"/>
    <x v="1"/>
    <n v="2017"/>
    <x v="101"/>
    <x v="101"/>
    <x v="78"/>
    <n v="56100"/>
    <x v="3"/>
    <x v="6"/>
    <x v="6"/>
    <n v="1317"/>
    <n v="1317"/>
    <n v="224.22"/>
    <n v="14853545552699"/>
    <s v="COMMUNE DE LORIENT"/>
    <s v="20 RUE JEAN MOULIN"/>
    <n v="56100"/>
    <s v="C5"/>
    <n v="6"/>
    <n v="1317"/>
    <n v="224.22"/>
    <d v="2017-02-07T00:00:00"/>
    <d v="2016-12-30T00:00:00"/>
    <n v="2017"/>
    <m/>
  </r>
  <r>
    <m/>
    <d v="2017-02-07T00:00:00"/>
    <x v="1"/>
    <n v="2017"/>
    <x v="102"/>
    <x v="102"/>
    <x v="92"/>
    <n v="56100"/>
    <x v="0"/>
    <x v="6"/>
    <x v="6"/>
    <n v="-2839"/>
    <n v="-2839"/>
    <n v="-249.66"/>
    <n v="14847033269250"/>
    <s v="VILLE DE LORIENT"/>
    <s v="83 BOULEVARD COSMAO DUMANOIR"/>
    <n v="56100"/>
    <s v="C5"/>
    <n v="18"/>
    <n v="-2839"/>
    <n v="-249.66"/>
    <d v="2017-02-07T00:00:00"/>
    <d v="2016-12-30T00:00:00"/>
    <n v="2017"/>
    <m/>
  </r>
  <r>
    <m/>
    <d v="2017-02-07T00:00:00"/>
    <x v="1"/>
    <n v="2017"/>
    <x v="70"/>
    <x v="70"/>
    <x v="63"/>
    <n v="56100"/>
    <x v="3"/>
    <x v="6"/>
    <x v="6"/>
    <n v="220"/>
    <n v="220"/>
    <n v="40.880000000000003"/>
    <n v="14876410890702"/>
    <s v="LOGT DE FONCTION 2 - RUE DE KERULVE"/>
    <s v="2 RUE DE KERULVE"/>
    <n v="56100"/>
    <s v="C5"/>
    <n v="6"/>
    <n v="220"/>
    <n v="40.880000000000003"/>
    <d v="2017-02-07T00:00:00"/>
    <d v="2016-12-30T00:00:00"/>
    <n v="2017"/>
    <m/>
  </r>
  <r>
    <m/>
    <d v="2017-02-07T00:00:00"/>
    <x v="1"/>
    <n v="2017"/>
    <x v="103"/>
    <x v="103"/>
    <x v="93"/>
    <n v="56100"/>
    <x v="3"/>
    <x v="6"/>
    <x v="6"/>
    <n v="2106"/>
    <n v="2106"/>
    <n v="338.42"/>
    <n v="14874384875813"/>
    <s v="2 GABRIEL LAURENT"/>
    <s v="16 RUE JULES VALLES"/>
    <n v="56100"/>
    <s v="C5"/>
    <n v="6"/>
    <n v="2106"/>
    <n v="338.42"/>
    <d v="2017-02-07T00:00:00"/>
    <d v="2016-12-30T00:00:00"/>
    <n v="2017"/>
    <m/>
  </r>
  <r>
    <m/>
    <d v="2017-02-07T00:00:00"/>
    <x v="1"/>
    <n v="2017"/>
    <x v="104"/>
    <x v="104"/>
    <x v="19"/>
    <n v="56100"/>
    <x v="5"/>
    <x v="6"/>
    <x v="6"/>
    <n v="975"/>
    <n v="975"/>
    <n v="171.12"/>
    <n v="14895658461352"/>
    <s v="2 RUE FRANCOIS RENAULT"/>
    <s v="2 RUE FRANCOIS RENAULT"/>
    <n v="56100"/>
    <s v="C5"/>
    <n v="3"/>
    <n v="975"/>
    <n v="171.12"/>
    <d v="2017-02-07T00:00:00"/>
    <d v="2016-12-30T00:00:00"/>
    <n v="2017"/>
    <m/>
  </r>
  <r>
    <m/>
    <d v="2017-02-07T00:00:00"/>
    <x v="1"/>
    <n v="2017"/>
    <x v="105"/>
    <x v="105"/>
    <x v="94"/>
    <n v="56100"/>
    <x v="3"/>
    <x v="6"/>
    <x v="6"/>
    <n v="1217"/>
    <n v="1217"/>
    <n v="232.25"/>
    <n v="14819392140869"/>
    <s v="60 RUE DE CARNEL"/>
    <s v="60 RUE DE CARNEL"/>
    <n v="56100"/>
    <s v="C5"/>
    <n v="6"/>
    <n v="1217"/>
    <n v="232.25"/>
    <d v="2017-02-07T00:00:00"/>
    <d v="2016-12-30T00:00:00"/>
    <n v="2017"/>
    <m/>
  </r>
  <r>
    <m/>
    <d v="2017-02-07T00:00:00"/>
    <x v="1"/>
    <n v="2017"/>
    <x v="106"/>
    <x v="106"/>
    <x v="63"/>
    <n v="56100"/>
    <x v="3"/>
    <x v="6"/>
    <x v="6"/>
    <n v="369"/>
    <n v="369"/>
    <n v="90.59"/>
    <n v="14876266172942"/>
    <s v="205 RUE DE BELGIQUE"/>
    <s v="2 RUE DE KERULVE"/>
    <n v="56100"/>
    <s v="C5"/>
    <n v="6"/>
    <n v="369"/>
    <n v="90.59"/>
    <d v="2017-02-07T00:00:00"/>
    <d v="2016-12-30T00:00:00"/>
    <n v="2017"/>
    <m/>
  </r>
  <r>
    <m/>
    <d v="2017-02-07T00:00:00"/>
    <x v="1"/>
    <n v="2017"/>
    <x v="29"/>
    <x v="29"/>
    <x v="27"/>
    <n v="56270"/>
    <x v="1"/>
    <x v="6"/>
    <x v="6"/>
    <n v="4465"/>
    <n v="4465"/>
    <n v="666.76"/>
    <n v="14831258977776"/>
    <s v="LOCAUX CENTRE AERE P L L"/>
    <s v="SOYE"/>
    <n v="56270"/>
    <s v="C5"/>
    <n v="36"/>
    <n v="4465"/>
    <n v="666.76"/>
    <d v="2017-02-07T00:00:00"/>
    <d v="2016-12-30T00:00:00"/>
    <n v="2017"/>
    <m/>
  </r>
  <r>
    <m/>
    <d v="2017-02-07T00:00:00"/>
    <x v="1"/>
    <n v="2017"/>
    <x v="44"/>
    <x v="44"/>
    <x v="41"/>
    <n v="56100"/>
    <x v="1"/>
    <x v="6"/>
    <x v="6"/>
    <n v="6353"/>
    <n v="6353"/>
    <n v="920.99"/>
    <n v="14848190969595"/>
    <s v="POLE ENFANCE REPUBLIQUE"/>
    <s v="2 RUE FRANCOIS LE BRISE"/>
    <n v="56100"/>
    <s v="C5"/>
    <n v="36"/>
    <n v="6353"/>
    <n v="920.99"/>
    <d v="2017-02-07T00:00:00"/>
    <d v="2016-12-30T00:00:00"/>
    <n v="2017"/>
    <m/>
  </r>
  <r>
    <m/>
    <d v="2017-02-07T00:00:00"/>
    <x v="1"/>
    <n v="2017"/>
    <x v="24"/>
    <x v="24"/>
    <x v="22"/>
    <n v="56100"/>
    <x v="0"/>
    <x v="6"/>
    <x v="6"/>
    <n v="3159"/>
    <n v="3159"/>
    <n v="455.73"/>
    <n v="14826338581711"/>
    <s v="BASE NAUTIQUE DU TER"/>
    <s v="45 BD EMILE GUILLEROT"/>
    <n v="56100"/>
    <s v="C5"/>
    <n v="18"/>
    <n v="3159"/>
    <n v="455.73"/>
    <d v="2017-02-07T00:00:00"/>
    <d v="2016-12-30T00:00:00"/>
    <n v="2017"/>
    <m/>
  </r>
  <r>
    <m/>
    <d v="2017-02-07T00:00:00"/>
    <x v="1"/>
    <n v="2017"/>
    <x v="61"/>
    <x v="61"/>
    <x v="55"/>
    <n v="56100"/>
    <x v="1"/>
    <x v="6"/>
    <x v="6"/>
    <n v="6097"/>
    <n v="6097"/>
    <n v="880.14"/>
    <n v="14857018736288"/>
    <s v="LORIENTIS DUMANOIR 1 - BOULEVARD COSMAO"/>
    <s v="3 BOULEVARD COSMAO DUMANOIR"/>
    <n v="56100"/>
    <s v="C5"/>
    <n v="36"/>
    <n v="6097"/>
    <n v="880.14"/>
    <d v="2017-02-07T00:00:00"/>
    <d v="2016-12-30T00:00:00"/>
    <n v="2017"/>
    <m/>
  </r>
  <r>
    <m/>
    <d v="2017-02-07T00:00:00"/>
    <x v="1"/>
    <n v="2017"/>
    <x v="83"/>
    <x v="83"/>
    <x v="75"/>
    <n v="56290"/>
    <x v="6"/>
    <x v="6"/>
    <x v="6"/>
    <n v="7578"/>
    <n v="7578"/>
    <n v="1026.3599999999999"/>
    <n v="14897829230103"/>
    <s v="MUSEE DE PORT LOUIS"/>
    <s v="LA CITADELLE"/>
    <n v="56290"/>
    <s v="C5"/>
    <n v="24"/>
    <n v="7578"/>
    <n v="1026.3599999999999"/>
    <d v="2017-02-07T00:00:00"/>
    <d v="2016-12-30T00:00:00"/>
    <n v="2017"/>
    <m/>
  </r>
  <r>
    <m/>
    <d v="2017-02-07T00:00:00"/>
    <x v="1"/>
    <n v="2017"/>
    <x v="23"/>
    <x v="23"/>
    <x v="21"/>
    <n v="56100"/>
    <x v="0"/>
    <x v="6"/>
    <x v="6"/>
    <n v="1798"/>
    <n v="1798"/>
    <n v="271.52999999999997"/>
    <n v="14825325557145"/>
    <s v="LOCAL CYBER CENTRE"/>
    <s v=" N1 ccal KERVENANEC"/>
    <n v="56100"/>
    <s v="C5"/>
    <n v="18"/>
    <n v="1798"/>
    <n v="271.52999999999997"/>
    <d v="2017-02-07T00:00:00"/>
    <d v="2016-12-30T00:00:00"/>
    <n v="2017"/>
    <m/>
  </r>
  <r>
    <m/>
    <d v="2017-03-07T00:00:00"/>
    <x v="1"/>
    <n v="2017"/>
    <x v="10"/>
    <x v="10"/>
    <x v="10"/>
    <n v="56100"/>
    <x v="4"/>
    <x v="6"/>
    <x v="6"/>
    <n v="15364"/>
    <n v="15364"/>
    <n v="2148"/>
    <n v="14808104138930"/>
    <s v="FERME DE KERDUAL"/>
    <s v="33 RUE DU BOIS DU CHATEAU"/>
    <n v="56100"/>
    <s v="C5"/>
    <n v="15"/>
    <n v="15364"/>
    <n v="2148"/>
    <d v="2017-03-07T00:00:00"/>
    <d v="2016-12-30T00:00:00"/>
    <n v="2017"/>
    <m/>
  </r>
  <r>
    <m/>
    <d v="2017-03-07T00:00:00"/>
    <x v="1"/>
    <n v="2017"/>
    <x v="69"/>
    <x v="69"/>
    <x v="62"/>
    <n v="56100"/>
    <x v="3"/>
    <x v="6"/>
    <x v="6"/>
    <n v="2987"/>
    <n v="2987"/>
    <n v="438.53"/>
    <n v="14803907328999"/>
    <s v="82 rue de Kervaric (Esp Verts)"/>
    <s v=" 82 RUE DE KERVARIC"/>
    <n v="56100"/>
    <s v="C5"/>
    <n v="6"/>
    <n v="2987"/>
    <n v="438.53"/>
    <d v="2017-03-07T00:00:00"/>
    <d v="2016-12-30T00:00:00"/>
    <n v="2017"/>
    <m/>
  </r>
  <r>
    <m/>
    <d v="2017-03-07T00:00:00"/>
    <x v="1"/>
    <n v="2017"/>
    <x v="51"/>
    <x v="51"/>
    <x v="46"/>
    <n v="56100"/>
    <x v="3"/>
    <x v="6"/>
    <x v="6"/>
    <n v="4990"/>
    <n v="4990"/>
    <n v="711.86"/>
    <n v="14850361736551"/>
    <s v="BUREAU INFORMATION JEUNESSE"/>
    <s v="PLACE JULES FERRY"/>
    <n v="56100"/>
    <s v="C5"/>
    <n v="6"/>
    <n v="4990"/>
    <n v="711.86"/>
    <d v="2017-03-07T00:00:00"/>
    <d v="2016-12-30T00:00:00"/>
    <n v="2017"/>
    <m/>
  </r>
  <r>
    <m/>
    <d v="2017-03-07T00:00:00"/>
    <x v="1"/>
    <n v="2017"/>
    <x v="55"/>
    <x v="55"/>
    <x v="50"/>
    <n v="56100"/>
    <x v="3"/>
    <x v="6"/>
    <x v="6"/>
    <n v="92"/>
    <n v="92"/>
    <n v="54.16"/>
    <n v="14852821939199"/>
    <s v="BORNE DE MARCHE - PLACE ARISTIDE BRIAND"/>
    <s v="PLACE ARISTIDE BRIAND"/>
    <n v="56100"/>
    <s v="C5"/>
    <n v="6"/>
    <n v="92"/>
    <n v="54.16"/>
    <d v="2017-03-07T00:00:00"/>
    <d v="2016-12-30T00:00:00"/>
    <n v="2017"/>
    <m/>
  </r>
  <r>
    <m/>
    <d v="2017-03-07T00:00:00"/>
    <x v="1"/>
    <n v="2017"/>
    <x v="48"/>
    <x v="48"/>
    <x v="44"/>
    <n v="56100"/>
    <x v="3"/>
    <x v="6"/>
    <x v="6"/>
    <n v="432"/>
    <n v="432"/>
    <n v="102.67"/>
    <n v="14849204036299"/>
    <s v="IMMEUBLE COSMAO 1ER ETAGE"/>
    <s v="79 BOULEVARD COSMAO DUMANOIR"/>
    <n v="56100"/>
    <s v="C5"/>
    <n v="6"/>
    <n v="432"/>
    <n v="102.67"/>
    <d v="2017-03-07T00:00:00"/>
    <d v="2016-12-30T00:00:00"/>
    <n v="2017"/>
    <m/>
  </r>
  <r>
    <m/>
    <d v="2017-05-09T00:00:00"/>
    <x v="1"/>
    <n v="2017"/>
    <x v="107"/>
    <x v="107"/>
    <x v="95"/>
    <n v="56100"/>
    <x v="3"/>
    <x v="6"/>
    <x v="6"/>
    <n v="32"/>
    <n v="32"/>
    <n v="20.63"/>
    <n v="14881331282858"/>
    <s v="Sanisette TER (face 5 Bd E Guillerot)"/>
    <s v="BOULEVARD EMILE GUILLEROT"/>
    <n v="56100"/>
    <s v="C5"/>
    <n v="6"/>
    <n v="32"/>
    <n v="20.63"/>
    <d v="2017-05-09T00:00:00"/>
    <d v="2016-12-30T00:00:00"/>
    <n v="2017"/>
    <m/>
  </r>
  <r>
    <m/>
    <d v="2017-03-07T00:00:00"/>
    <x v="1"/>
    <n v="2017"/>
    <x v="73"/>
    <x v="73"/>
    <x v="66"/>
    <n v="56100"/>
    <x v="7"/>
    <x v="26"/>
    <x v="26"/>
    <n v="329"/>
    <n v="329"/>
    <n v="67.88"/>
    <n v="14890593252047"/>
    <s v="IMMEUBLE DES IMPRIMEURS"/>
    <s v="RUE RAMPE DE L AMIRAL"/>
    <n v="56100"/>
    <s v="C5"/>
    <n v="12"/>
    <n v="329"/>
    <n v="67.88"/>
    <d v="2017-03-07T00:00:00"/>
    <d v="2017-02-28T00:00:00"/>
    <n v="2017"/>
    <m/>
  </r>
  <r>
    <m/>
    <d v="2017-03-07T00:00:00"/>
    <x v="1"/>
    <n v="2017"/>
    <x v="74"/>
    <x v="74"/>
    <x v="67"/>
    <n v="56100"/>
    <x v="3"/>
    <x v="26"/>
    <x v="26"/>
    <n v="83"/>
    <n v="83"/>
    <n v="21.89"/>
    <n v="14897394978254"/>
    <s v="SANISETTE - BOULEVARD MARECHAL JOFFRE"/>
    <s v="BOULEVARD MARECHAL JOFFRE"/>
    <n v="56100"/>
    <s v="C5"/>
    <n v="6"/>
    <n v="83"/>
    <n v="21.89"/>
    <d v="2017-03-07T00:00:00"/>
    <d v="2017-02-28T00:00:00"/>
    <n v="2017"/>
    <m/>
  </r>
  <r>
    <m/>
    <d v="2017-03-07T00:00:00"/>
    <x v="1"/>
    <n v="2017"/>
    <x v="75"/>
    <x v="75"/>
    <x v="68"/>
    <n v="56100"/>
    <x v="3"/>
    <x v="26"/>
    <x v="26"/>
    <n v="363"/>
    <n v="363"/>
    <n v="63.1"/>
    <n v="14896960824806"/>
    <s v="SANISETTE - PLACE DE L YSER"/>
    <s v="PLACE DE L YSER"/>
    <n v="56100"/>
    <s v="C5"/>
    <n v="6"/>
    <n v="363"/>
    <n v="63.1"/>
    <d v="2017-03-07T00:00:00"/>
    <d v="2017-02-28T00:00:00"/>
    <n v="2017"/>
    <m/>
  </r>
  <r>
    <m/>
    <d v="2017-03-07T00:00:00"/>
    <x v="1"/>
    <n v="2017"/>
    <x v="46"/>
    <x v="46"/>
    <x v="42"/>
    <n v="56100"/>
    <x v="3"/>
    <x v="26"/>
    <x v="26"/>
    <n v="224"/>
    <n v="224"/>
    <n v="38.54"/>
    <n v="14848625122981"/>
    <s v="LOGEMENT D'ARTISTE"/>
    <s v="9A QUAI CHARLES DE ROHAN"/>
    <n v="56100"/>
    <s v="C5"/>
    <n v="6"/>
    <n v="224"/>
    <n v="38.54"/>
    <d v="2017-03-07T00:00:00"/>
    <d v="2017-02-28T00:00:00"/>
    <n v="2017"/>
    <m/>
  </r>
  <r>
    <m/>
    <d v="2017-03-07T00:00:00"/>
    <x v="1"/>
    <n v="2017"/>
    <x v="41"/>
    <x v="41"/>
    <x v="39"/>
    <n v="56100"/>
    <x v="6"/>
    <x v="26"/>
    <x v="26"/>
    <n v="7260"/>
    <n v="7260"/>
    <n v="1003.88"/>
    <n v="14846888509393"/>
    <s v="SALLE DUGUAY TROUIN"/>
    <s v="22A RUE DOCTEUR BENOIT VILLERS"/>
    <n v="56100"/>
    <s v="C5"/>
    <n v="24"/>
    <n v="7260"/>
    <n v="1003.88"/>
    <d v="2017-03-07T00:00:00"/>
    <d v="2017-02-28T00:00:00"/>
    <n v="2017"/>
    <m/>
  </r>
  <r>
    <m/>
    <d v="2017-03-07T00:00:00"/>
    <x v="1"/>
    <n v="2017"/>
    <x v="27"/>
    <x v="27"/>
    <x v="25"/>
    <n v="56100"/>
    <x v="3"/>
    <x v="26"/>
    <x v="26"/>
    <n v="2489"/>
    <n v="2489"/>
    <n v="357.17"/>
    <n v="14829522373357"/>
    <s v="ACCUEIL ENFANTS ST MAUDE"/>
    <s v="1 RUE NICOLAS APPERT"/>
    <n v="56100"/>
    <s v="C5"/>
    <n v="6"/>
    <n v="2489"/>
    <n v="357.17"/>
    <d v="2017-03-07T00:00:00"/>
    <d v="2017-02-28T00:00:00"/>
    <n v="2017"/>
    <m/>
  </r>
  <r>
    <m/>
    <d v="2017-03-07T00:00:00"/>
    <x v="1"/>
    <n v="2017"/>
    <x v="89"/>
    <x v="89"/>
    <x v="81"/>
    <n v="56100"/>
    <x v="3"/>
    <x v="26"/>
    <x v="26"/>
    <n v="1543"/>
    <n v="1543"/>
    <n v="243.28"/>
    <n v="14840376208873"/>
    <s v="18 RUE DU POULORIO"/>
    <s v="18 RUE DU POULORIO"/>
    <n v="56100"/>
    <s v="C5"/>
    <n v="6"/>
    <n v="1543"/>
    <n v="243.28"/>
    <d v="2017-03-07T00:00:00"/>
    <d v="2017-02-28T00:00:00"/>
    <n v="2017"/>
    <m/>
  </r>
  <r>
    <m/>
    <d v="2017-03-07T00:00:00"/>
    <x v="1"/>
    <n v="2017"/>
    <x v="71"/>
    <x v="71"/>
    <x v="64"/>
    <n v="56100"/>
    <x v="3"/>
    <x v="26"/>
    <x v="26"/>
    <n v="352"/>
    <n v="352"/>
    <n v="59.95"/>
    <n v="14899131654739"/>
    <s v="LGT ARTISTE ESA KERENTRECH - RUE EDGAR Q"/>
    <s v="32 RUE EDGAR QUINET"/>
    <n v="56100"/>
    <s v="C5"/>
    <n v="6"/>
    <n v="352"/>
    <n v="59.95"/>
    <d v="2017-03-07T00:00:00"/>
    <d v="2017-02-28T00:00:00"/>
    <n v="2017"/>
    <m/>
  </r>
  <r>
    <m/>
    <d v="2017-03-07T00:00:00"/>
    <x v="1"/>
    <n v="2017"/>
    <x v="64"/>
    <x v="64"/>
    <x v="38"/>
    <n v="56100"/>
    <x v="0"/>
    <x v="26"/>
    <x v="26"/>
    <n v="3139"/>
    <n v="3139"/>
    <n v="444.02"/>
    <n v="14860636700389"/>
    <s v="GROUPE SCOLAIRE KERENTRECH"/>
    <s v="6 RUE DE L ECOLE"/>
    <n v="56100"/>
    <s v="C5"/>
    <n v="18"/>
    <n v="3139"/>
    <n v="444.02"/>
    <d v="2017-03-07T00:00:00"/>
    <d v="2017-02-28T00:00:00"/>
    <n v="2017"/>
    <m/>
  </r>
  <r>
    <m/>
    <d v="2017-03-07T00:00:00"/>
    <x v="1"/>
    <n v="2017"/>
    <x v="65"/>
    <x v="65"/>
    <x v="58"/>
    <n v="56100"/>
    <x v="3"/>
    <x v="26"/>
    <x v="26"/>
    <n v="296"/>
    <n v="296"/>
    <n v="50.5"/>
    <n v="14860926084261"/>
    <s v="SANISETTE SQUARE ST ANNE D A - RUE DE LA"/>
    <s v="81 RUE DE LA BELLE FONTAINE"/>
    <n v="56100"/>
    <s v="C5"/>
    <n v="6"/>
    <n v="296"/>
    <n v="50.5"/>
    <d v="2017-03-07T00:00:00"/>
    <d v="2017-02-28T00:00:00"/>
    <n v="2017"/>
    <m/>
  </r>
  <r>
    <m/>
    <d v="2017-03-07T00:00:00"/>
    <x v="1"/>
    <n v="2017"/>
    <x v="38"/>
    <x v="38"/>
    <x v="36"/>
    <n v="56100"/>
    <x v="8"/>
    <x v="26"/>
    <x v="26"/>
    <n v="367"/>
    <n v="367"/>
    <n v="62.37"/>
    <n v="14842981128703"/>
    <s v="LOCAL CARNAVAL"/>
    <s v="8 RUE DE L INDUSTRIE"/>
    <n v="56100"/>
    <s v="C5"/>
    <n v="9"/>
    <n v="367"/>
    <n v="62.37"/>
    <d v="2017-03-07T00:00:00"/>
    <d v="2017-02-28T00:00:00"/>
    <n v="2017"/>
    <m/>
  </r>
  <r>
    <m/>
    <d v="2017-03-07T00:00:00"/>
    <x v="1"/>
    <n v="2017"/>
    <x v="21"/>
    <x v="21"/>
    <x v="19"/>
    <n v="56100"/>
    <x v="2"/>
    <x v="26"/>
    <x v="26"/>
    <n v="246"/>
    <n v="246"/>
    <n v="126.63"/>
    <n v="14822865354592"/>
    <s v="MATERNELLE SUZANNE LACORE"/>
    <s v="2 RUE FRANCOIS RENAULT"/>
    <n v="56100"/>
    <s v="C5"/>
    <n v="30"/>
    <n v="246"/>
    <n v="126.63"/>
    <d v="2017-03-07T00:00:00"/>
    <d v="2017-02-28T00:00:00"/>
    <n v="2017"/>
    <m/>
  </r>
  <r>
    <m/>
    <d v="2017-03-07T00:00:00"/>
    <x v="1"/>
    <n v="2017"/>
    <x v="25"/>
    <x v="25"/>
    <x v="23"/>
    <n v="56100"/>
    <x v="1"/>
    <x v="26"/>
    <x v="26"/>
    <n v="1735"/>
    <n v="1735"/>
    <n v="330.9"/>
    <n v="14826628017348"/>
    <s v="CENTRE AERE DU TER"/>
    <s v="N1 RUE VICTOR SCHOELCHER"/>
    <n v="56100"/>
    <s v="C5"/>
    <n v="36"/>
    <n v="1735"/>
    <n v="330.9"/>
    <d v="2017-03-07T00:00:00"/>
    <d v="2017-02-28T00:00:00"/>
    <n v="2017"/>
    <m/>
  </r>
  <r>
    <m/>
    <d v="2017-03-07T00:00:00"/>
    <x v="1"/>
    <n v="2017"/>
    <x v="8"/>
    <x v="8"/>
    <x v="8"/>
    <n v="56100"/>
    <x v="3"/>
    <x v="26"/>
    <x v="26"/>
    <n v="486"/>
    <n v="486"/>
    <n v="77.25"/>
    <n v="14807959377717"/>
    <s v="SANISETTE - PLACE ALSACE LORRAINE"/>
    <s v="PLACE ALSACE LORRAINE"/>
    <n v="56100"/>
    <s v="C5"/>
    <n v="6"/>
    <n v="486"/>
    <n v="77.25"/>
    <d v="2017-03-07T00:00:00"/>
    <d v="2017-02-28T00:00:00"/>
    <n v="2017"/>
    <m/>
  </r>
  <r>
    <m/>
    <d v="2017-03-07T00:00:00"/>
    <x v="1"/>
    <n v="2017"/>
    <x v="12"/>
    <x v="12"/>
    <x v="0"/>
    <n v="56100"/>
    <x v="3"/>
    <x v="26"/>
    <x v="26"/>
    <n v="176"/>
    <n v="176"/>
    <n v="34.35"/>
    <n v="14809261881378"/>
    <s v="PERMANENCE CONTRAT EDUCATIF LOC"/>
    <s v="7 RUE JULES MASSENET"/>
    <n v="56100"/>
    <s v="C5"/>
    <n v="6"/>
    <n v="176"/>
    <n v="34.35"/>
    <d v="2017-03-07T00:00:00"/>
    <d v="2017-02-28T00:00:00"/>
    <n v="2017"/>
    <m/>
  </r>
  <r>
    <m/>
    <d v="2017-03-07T00:00:00"/>
    <x v="1"/>
    <n v="2017"/>
    <x v="67"/>
    <x v="67"/>
    <x v="60"/>
    <n v="56100"/>
    <x v="8"/>
    <x v="26"/>
    <x v="26"/>
    <n v="1198"/>
    <n v="1198"/>
    <n v="174.03"/>
    <n v="14861215571523"/>
    <s v="GYMNASEE KERENTRECH"/>
    <s v="29 RUE JULES SIMON"/>
    <n v="56100"/>
    <s v="C5"/>
    <n v="9"/>
    <n v="1198"/>
    <n v="174.03"/>
    <d v="2017-03-07T00:00:00"/>
    <d v="2017-02-28T00:00:00"/>
    <n v="2017"/>
    <m/>
  </r>
  <r>
    <m/>
    <d v="2017-03-07T00:00:00"/>
    <x v="1"/>
    <n v="2017"/>
    <x v="62"/>
    <x v="62"/>
    <x v="56"/>
    <n v="56100"/>
    <x v="1"/>
    <x v="26"/>
    <x v="26"/>
    <n v="2674"/>
    <n v="2674"/>
    <n v="437.59"/>
    <n v="14858465933343"/>
    <s v="VESTIAIRES RUGBY KEROLAY"/>
    <s v="5 RUE DE L INDUSTRIE"/>
    <n v="56100"/>
    <s v="C5"/>
    <n v="36"/>
    <n v="2674"/>
    <n v="437.59"/>
    <d v="2017-03-07T00:00:00"/>
    <d v="2017-02-28T00:00:00"/>
    <n v="2017"/>
    <m/>
  </r>
  <r>
    <m/>
    <d v="2017-03-07T00:00:00"/>
    <x v="1"/>
    <n v="2017"/>
    <x v="63"/>
    <x v="63"/>
    <x v="57"/>
    <n v="56100"/>
    <x v="1"/>
    <x v="26"/>
    <x v="26"/>
    <n v="3596"/>
    <n v="3596"/>
    <n v="542.12"/>
    <n v="14860347264787"/>
    <s v="GROUPE SCOLAIRE KERENTRECH"/>
    <s v="11 PLACE DE L YSER"/>
    <n v="56100"/>
    <s v="C5"/>
    <n v="36"/>
    <n v="3596"/>
    <n v="542.12"/>
    <d v="2017-03-07T00:00:00"/>
    <d v="2017-02-28T00:00:00"/>
    <n v="2017"/>
    <m/>
  </r>
  <r>
    <m/>
    <d v="2017-03-07T00:00:00"/>
    <x v="1"/>
    <n v="2017"/>
    <x v="31"/>
    <x v="31"/>
    <x v="29"/>
    <n v="56100"/>
    <x v="0"/>
    <x v="26"/>
    <x v="26"/>
    <n v="3124"/>
    <n v="3124"/>
    <n v="445.76"/>
    <n v="14832561447120"/>
    <s v="BOULODROME"/>
    <s v="42 RUE LOUIS BRAILLE"/>
    <n v="56100"/>
    <s v="C5"/>
    <n v="18"/>
    <n v="3124"/>
    <n v="445.76"/>
    <d v="2017-03-07T00:00:00"/>
    <d v="2017-02-28T00:00:00"/>
    <n v="2017"/>
    <m/>
  </r>
  <r>
    <m/>
    <d v="2017-03-07T00:00:00"/>
    <x v="1"/>
    <n v="2017"/>
    <x v="34"/>
    <x v="34"/>
    <x v="32"/>
    <n v="56100"/>
    <x v="7"/>
    <x v="26"/>
    <x v="26"/>
    <n v="1331"/>
    <n v="1331"/>
    <n v="199.19"/>
    <n v="14835311085392"/>
    <s v="LOCAUX SERVICES TECHNIQUES"/>
    <s v="39 RUE FRANCOIS LE LEVE"/>
    <n v="56100"/>
    <s v="C5"/>
    <n v="12"/>
    <n v="1331"/>
    <n v="199.19"/>
    <d v="2017-03-07T00:00:00"/>
    <d v="2017-02-28T00:00:00"/>
    <n v="2017"/>
    <m/>
  </r>
  <r>
    <m/>
    <d v="2017-03-07T00:00:00"/>
    <x v="1"/>
    <n v="2017"/>
    <x v="40"/>
    <x v="40"/>
    <x v="38"/>
    <n v="56100"/>
    <x v="5"/>
    <x v="26"/>
    <x v="26"/>
    <n v="83"/>
    <n v="83"/>
    <n v="18.440000000000001"/>
    <n v="14845296633070"/>
    <s v="EX-LOGEMENT DE FONCTION"/>
    <s v="6 RUE DE L ECOLE"/>
    <n v="56100"/>
    <s v="C5"/>
    <n v="3"/>
    <n v="83"/>
    <n v="18.440000000000001"/>
    <d v="2017-03-07T00:00:00"/>
    <d v="2017-02-28T00:00:00"/>
    <n v="2017"/>
    <m/>
  </r>
  <r>
    <m/>
    <d v="2017-03-07T00:00:00"/>
    <x v="1"/>
    <n v="2017"/>
    <x v="42"/>
    <x v="42"/>
    <x v="40"/>
    <n v="56100"/>
    <x v="1"/>
    <x v="26"/>
    <x v="26"/>
    <n v="71"/>
    <n v="71"/>
    <n v="111.43"/>
    <n v="14847756790250"/>
    <s v="PLACE POLIG MONJARET"/>
    <s v="24 RUE POISSONNIERE"/>
    <n v="56100"/>
    <s v="C5"/>
    <n v="36"/>
    <n v="71"/>
    <n v="111.43"/>
    <d v="2017-03-07T00:00:00"/>
    <d v="2017-02-28T00:00:00"/>
    <n v="2017"/>
    <m/>
  </r>
  <r>
    <m/>
    <d v="2017-03-07T00:00:00"/>
    <x v="1"/>
    <n v="2017"/>
    <x v="18"/>
    <x v="18"/>
    <x v="7"/>
    <n v="56100"/>
    <x v="7"/>
    <x v="26"/>
    <x v="26"/>
    <n v="273"/>
    <n v="273"/>
    <n v="58.49"/>
    <n v="14819536845189"/>
    <s v="MARCHE EXTERIEUR"/>
    <s v="PLACE DE LA LIBERTE"/>
    <n v="56100"/>
    <s v="C5"/>
    <n v="12"/>
    <n v="273"/>
    <n v="58.49"/>
    <d v="2017-03-07T00:00:00"/>
    <d v="2017-02-28T00:00:00"/>
    <n v="2017"/>
    <m/>
  </r>
  <r>
    <m/>
    <d v="2017-03-07T00:00:00"/>
    <x v="1"/>
    <n v="2017"/>
    <x v="26"/>
    <x v="26"/>
    <x v="24"/>
    <n v="56100"/>
    <x v="0"/>
    <x v="26"/>
    <x v="26"/>
    <n v="361"/>
    <n v="361"/>
    <n v="78.319999999999993"/>
    <n v="14827062170710"/>
    <s v="GYMNASE DE KEROLAY"/>
    <s v="38 RUE MONISTROL"/>
    <n v="56100"/>
    <s v="C5"/>
    <n v="18"/>
    <n v="361"/>
    <n v="78.319999999999993"/>
    <d v="2017-03-07T00:00:00"/>
    <d v="2017-02-28T00:00:00"/>
    <n v="2017"/>
    <m/>
  </r>
  <r>
    <m/>
    <d v="2017-03-07T00:00:00"/>
    <x v="1"/>
    <n v="2017"/>
    <x v="13"/>
    <x v="13"/>
    <x v="12"/>
    <n v="56100"/>
    <x v="6"/>
    <x v="26"/>
    <x v="26"/>
    <n v="968"/>
    <n v="968"/>
    <n v="191.82"/>
    <n v="14809551292790"/>
    <s v="CENTRE MEDICO-SCOLAIRE"/>
    <s v="5 PLACE LOUIS BONNEAUD"/>
    <n v="56100"/>
    <s v="C5"/>
    <n v="24"/>
    <n v="968"/>
    <n v="191.82"/>
    <d v="2017-03-07T00:00:00"/>
    <d v="2017-02-28T00:00:00"/>
    <n v="2017"/>
    <m/>
  </r>
  <r>
    <m/>
    <d v="2017-03-07T00:00:00"/>
    <x v="1"/>
    <n v="2017"/>
    <x v="14"/>
    <x v="14"/>
    <x v="13"/>
    <n v="56100"/>
    <x v="2"/>
    <x v="26"/>
    <x v="26"/>
    <n v="3977"/>
    <n v="3977"/>
    <n v="584.84"/>
    <n v="14812735108510"/>
    <s v="ECOLE DIWAN"/>
    <s v="RUE FERDINAND BUISSON"/>
    <n v="56100"/>
    <s v="C5"/>
    <n v="30"/>
    <n v="3977"/>
    <n v="584.84"/>
    <d v="2017-03-07T00:00:00"/>
    <d v="2017-02-28T00:00:00"/>
    <n v="2017"/>
    <m/>
  </r>
  <r>
    <m/>
    <d v="2017-03-07T00:00:00"/>
    <x v="1"/>
    <n v="2017"/>
    <x v="15"/>
    <x v="15"/>
    <x v="14"/>
    <n v="56100"/>
    <x v="1"/>
    <x v="26"/>
    <x v="26"/>
    <n v="3095"/>
    <n v="3095"/>
    <n v="492.17"/>
    <n v="14813892850933"/>
    <s v="LE CITY"/>
    <s v="4 F RUE ROGER SALENGRO"/>
    <n v="56100"/>
    <s v="C5"/>
    <n v="36"/>
    <n v="3095"/>
    <n v="492.17"/>
    <d v="2017-03-07T00:00:00"/>
    <d v="2017-02-28T00:00:00"/>
    <n v="2017"/>
    <m/>
  </r>
  <r>
    <m/>
    <d v="2017-03-07T00:00:00"/>
    <x v="1"/>
    <n v="2017"/>
    <x v="16"/>
    <x v="16"/>
    <x v="15"/>
    <n v="56100"/>
    <x v="0"/>
    <x v="26"/>
    <x v="26"/>
    <n v="219"/>
    <n v="219"/>
    <n v="61.6"/>
    <n v="14815629464508"/>
    <s v="MATERNELLE PABLO NERUDA"/>
    <s v="11B RUE RAYMOND QUERO"/>
    <n v="56100"/>
    <s v="C5"/>
    <n v="18"/>
    <n v="219"/>
    <n v="61.6"/>
    <d v="2017-03-07T00:00:00"/>
    <d v="2017-02-28T00:00:00"/>
    <n v="2017"/>
    <m/>
  </r>
  <r>
    <m/>
    <d v="2017-03-07T00:00:00"/>
    <x v="1"/>
    <n v="2017"/>
    <x v="32"/>
    <x v="32"/>
    <x v="30"/>
    <n v="56100"/>
    <x v="5"/>
    <x v="26"/>
    <x v="26"/>
    <n v="152"/>
    <n v="152"/>
    <n v="28.86"/>
    <n v="14832706164973"/>
    <s v="CENTRE ARTISANAL"/>
    <s v="81 BOULEVARD COSMAO DUMANOIR"/>
    <n v="56100"/>
    <s v="C5"/>
    <n v="3"/>
    <n v="152"/>
    <n v="28.86"/>
    <d v="2017-03-07T00:00:00"/>
    <d v="2017-02-28T00:00:00"/>
    <n v="2017"/>
    <m/>
  </r>
  <r>
    <m/>
    <d v="2017-03-07T00:00:00"/>
    <x v="1"/>
    <n v="2017"/>
    <x v="39"/>
    <x v="39"/>
    <x v="37"/>
    <n v="56100"/>
    <x v="5"/>
    <x v="26"/>
    <x v="26"/>
    <n v="221"/>
    <n v="221"/>
    <n v="36.79"/>
    <n v="14844717728537"/>
    <s v="OFFICE DE TOURISME"/>
    <s v="BASE DES SOUS MARINS"/>
    <n v="56100"/>
    <s v="C5"/>
    <n v="3"/>
    <n v="221"/>
    <n v="36.79"/>
    <d v="2017-03-07T00:00:00"/>
    <d v="2017-02-28T00:00:00"/>
    <n v="2017"/>
    <m/>
  </r>
  <r>
    <m/>
    <d v="2017-03-07T00:00:00"/>
    <x v="1"/>
    <n v="2017"/>
    <x v="43"/>
    <x v="43"/>
    <x v="30"/>
    <n v="56100"/>
    <x v="7"/>
    <x v="26"/>
    <x v="26"/>
    <n v="5540"/>
    <n v="5540"/>
    <n v="759.27"/>
    <n v="14848046293827"/>
    <s v="BUREAUX SYNDICATS"/>
    <s v="81 BOULEVARD COSMAO DUMANOIR"/>
    <n v="56100"/>
    <s v="C5"/>
    <n v="12"/>
    <n v="5540"/>
    <n v="759.27"/>
    <d v="2017-03-07T00:00:00"/>
    <d v="2017-02-28T00:00:00"/>
    <n v="2017"/>
    <m/>
  </r>
  <r>
    <m/>
    <d v="2017-03-07T00:00:00"/>
    <x v="1"/>
    <n v="2017"/>
    <x v="47"/>
    <x v="47"/>
    <x v="43"/>
    <n v="56100"/>
    <x v="3"/>
    <x v="26"/>
    <x v="26"/>
    <n v="361"/>
    <n v="361"/>
    <n v="59.68"/>
    <n v="14849059318633"/>
    <s v="PAVILLON"/>
    <s v="10 RUE AMIRAL BOUVET"/>
    <n v="56100"/>
    <s v="C5"/>
    <n v="6"/>
    <n v="361"/>
    <n v="59.68"/>
    <d v="2017-03-07T00:00:00"/>
    <d v="2017-02-28T00:00:00"/>
    <n v="2017"/>
    <m/>
  </r>
  <r>
    <m/>
    <d v="2017-03-07T00:00:00"/>
    <x v="1"/>
    <n v="2017"/>
    <x v="49"/>
    <x v="49"/>
    <x v="45"/>
    <n v="56100"/>
    <x v="8"/>
    <x v="26"/>
    <x v="26"/>
    <n v="177"/>
    <n v="177"/>
    <n v="36.97"/>
    <n v="14849348754024"/>
    <s v="BUREAUX SYNDICATS"/>
    <s v="79C BOULEVARD COSMAO DUMANOIR"/>
    <n v="56100"/>
    <s v="C5"/>
    <n v="9"/>
    <n v="177"/>
    <n v="36.97"/>
    <d v="2017-03-07T00:00:00"/>
    <d v="2017-02-28T00:00:00"/>
    <n v="2017"/>
    <m/>
  </r>
  <r>
    <m/>
    <d v="2017-03-07T00:00:00"/>
    <x v="1"/>
    <n v="2017"/>
    <x v="58"/>
    <x v="58"/>
    <x v="52"/>
    <n v="56100"/>
    <x v="8"/>
    <x v="26"/>
    <x v="26"/>
    <n v="21"/>
    <n v="21"/>
    <n v="12.66"/>
    <n v="14855426859571"/>
    <s v="MARCHE EXTERIEUR"/>
    <s v="6X COURS DE CHAZELLES"/>
    <n v="56100"/>
    <s v="C5"/>
    <n v="9"/>
    <n v="21"/>
    <n v="12.66"/>
    <d v="2017-03-07T00:00:00"/>
    <d v="2017-02-28T00:00:00"/>
    <n v="2017"/>
    <m/>
  </r>
  <r>
    <m/>
    <d v="2017-03-07T00:00:00"/>
    <x v="1"/>
    <n v="2017"/>
    <x v="50"/>
    <x v="50"/>
    <x v="44"/>
    <n v="56100"/>
    <x v="3"/>
    <x v="26"/>
    <x v="26"/>
    <n v="4385"/>
    <n v="4385"/>
    <n v="640.04999999999995"/>
    <n v="14849927625240"/>
    <s v="IMMEUBLE COSMAO CAVE"/>
    <s v="79 BOULEVARD COSMAO DUMANOIR"/>
    <n v="56100"/>
    <s v="C5"/>
    <n v="6"/>
    <n v="4385"/>
    <n v="640.04999999999995"/>
    <d v="2017-03-07T00:00:00"/>
    <d v="2017-02-28T00:00:00"/>
    <n v="2017"/>
    <m/>
  </r>
  <r>
    <m/>
    <d v="2017-03-07T00:00:00"/>
    <x v="1"/>
    <n v="2017"/>
    <x v="11"/>
    <x v="11"/>
    <x v="11"/>
    <n v="56100"/>
    <x v="5"/>
    <x v="26"/>
    <x v="26"/>
    <n v="160"/>
    <n v="160"/>
    <n v="30.48"/>
    <n v="14808393522019"/>
    <s v="CIMETIERE DE KERENTRECH"/>
    <s v="RUE AUGUSTE RODIN"/>
    <n v="56100"/>
    <s v="C5"/>
    <n v="3"/>
    <n v="160"/>
    <n v="30.48"/>
    <d v="2017-03-07T00:00:00"/>
    <d v="2017-02-28T00:00:00"/>
    <n v="2017"/>
    <m/>
  </r>
  <r>
    <m/>
    <d v="2017-03-07T00:00:00"/>
    <x v="1"/>
    <n v="2017"/>
    <x v="77"/>
    <x v="77"/>
    <x v="70"/>
    <n v="56100"/>
    <x v="7"/>
    <x v="26"/>
    <x v="26"/>
    <n v="2121"/>
    <n v="2121"/>
    <n v="303.83999999999997"/>
    <n v="14814616439917"/>
    <s v="BIBLIOTHEQUE DE KERSABIEC"/>
    <s v="24 RUE DE KERSABIEC"/>
    <n v="56100"/>
    <s v="C5"/>
    <n v="12"/>
    <n v="2121"/>
    <n v="303.83999999999997"/>
    <d v="2017-03-07T00:00:00"/>
    <d v="2017-02-28T00:00:00"/>
    <n v="2017"/>
    <m/>
  </r>
  <r>
    <m/>
    <d v="2017-03-07T00:00:00"/>
    <x v="1"/>
    <n v="2017"/>
    <x v="108"/>
    <x v="108"/>
    <x v="96"/>
    <n v="56100"/>
    <x v="3"/>
    <x v="26"/>
    <x v="26"/>
    <n v="3467"/>
    <n v="3467"/>
    <n v="505.65"/>
    <n v="14884081026425"/>
    <s v="76 BLD COSMAO DUMANOIR"/>
    <s v="76 BOULEVARD COSMAO DUMANOIR"/>
    <n v="56100"/>
    <s v="C5"/>
    <n v="6"/>
    <n v="3467"/>
    <n v="505.65"/>
    <d v="2017-03-07T00:00:00"/>
    <d v="2017-02-28T00:00:00"/>
    <n v="2017"/>
    <m/>
  </r>
  <r>
    <m/>
    <d v="2017-03-07T00:00:00"/>
    <x v="1"/>
    <n v="2017"/>
    <x v="22"/>
    <x v="22"/>
    <x v="20"/>
    <n v="56100"/>
    <x v="2"/>
    <x v="26"/>
    <x v="26"/>
    <n v="8053"/>
    <n v="8053"/>
    <n v="1113.5899999999999"/>
    <n v="14823588943559"/>
    <s v="CENTRE SOCIAL DE KERVENANEC"/>
    <s v="2 RUE MAURICE THOREZ"/>
    <n v="56100"/>
    <s v="C5"/>
    <n v="30"/>
    <n v="8053"/>
    <n v="1113.5899999999999"/>
    <d v="2017-03-07T00:00:00"/>
    <d v="2017-02-28T00:00:00"/>
    <n v="2017"/>
    <m/>
  </r>
  <r>
    <m/>
    <d v="2017-03-07T00:00:00"/>
    <x v="1"/>
    <n v="2017"/>
    <x v="37"/>
    <x v="37"/>
    <x v="35"/>
    <n v="56100"/>
    <x v="0"/>
    <x v="26"/>
    <x v="26"/>
    <n v="6643"/>
    <n v="6643"/>
    <n v="928"/>
    <n v="14838784312598"/>
    <s v="HALLES DE MERVILLE"/>
    <s v="HALLES CHANZY"/>
    <n v="56100"/>
    <s v="C5"/>
    <n v="18"/>
    <n v="6643"/>
    <n v="928"/>
    <d v="2017-03-07T00:00:00"/>
    <d v="2017-02-28T00:00:00"/>
    <n v="2017"/>
    <m/>
  </r>
  <r>
    <m/>
    <d v="2017-03-07T00:00:00"/>
    <x v="1"/>
    <n v="2017"/>
    <x v="59"/>
    <x v="59"/>
    <x v="53"/>
    <n v="56100"/>
    <x v="3"/>
    <x v="26"/>
    <x v="26"/>
    <n v="423"/>
    <n v="423"/>
    <n v="67.77"/>
    <n v="14855716295106"/>
    <s v="LOCAUX DIVERS"/>
    <s v="RESIDENCE L ORIENTIS"/>
    <n v="56100"/>
    <s v="C5"/>
    <n v="6"/>
    <n v="423"/>
    <n v="67.77"/>
    <d v="2017-03-07T00:00:00"/>
    <d v="2017-02-28T00:00:00"/>
    <n v="2017"/>
    <m/>
  </r>
  <r>
    <m/>
    <d v="2017-03-07T00:00:00"/>
    <x v="1"/>
    <n v="2017"/>
    <x v="84"/>
    <x v="84"/>
    <x v="76"/>
    <n v="56100"/>
    <x v="5"/>
    <x v="26"/>
    <x v="26"/>
    <n v="623"/>
    <n v="623"/>
    <n v="91.16"/>
    <n v="14829667091101"/>
    <s v="LOCAL VESTIAIRES"/>
    <s v="3 RUE D ANNABA"/>
    <n v="56100"/>
    <s v="C5"/>
    <n v="3"/>
    <n v="623"/>
    <n v="91.16"/>
    <d v="2017-03-07T00:00:00"/>
    <d v="2017-02-28T00:00:00"/>
    <n v="2017"/>
    <m/>
  </r>
  <r>
    <m/>
    <d v="2017-04-07T00:00:00"/>
    <x v="1"/>
    <n v="2017"/>
    <x v="46"/>
    <x v="46"/>
    <x v="42"/>
    <n v="56100"/>
    <x v="3"/>
    <x v="27"/>
    <x v="27"/>
    <n v="-177"/>
    <n v="-177"/>
    <n v="21.2"/>
    <n v="14848625122981"/>
    <s v="LOGEMENT D'ARTISTE"/>
    <s v="9A QUAI CHARLES DE ROHAN"/>
    <n v="56100"/>
    <s v="C5"/>
    <n v="6"/>
    <n v="-177"/>
    <n v="21.2"/>
    <d v="2017-04-07T00:00:00"/>
    <d v="2017-03-30T00:00:00"/>
    <n v="2017"/>
    <m/>
  </r>
  <r>
    <m/>
    <d v="2017-04-07T00:00:00"/>
    <x v="1"/>
    <n v="2017"/>
    <x v="79"/>
    <x v="79"/>
    <x v="72"/>
    <n v="56100"/>
    <x v="3"/>
    <x v="27"/>
    <x v="27"/>
    <n v="322"/>
    <n v="322"/>
    <n v="54.75"/>
    <n v="14897250260446"/>
    <s v="SANISETTE - QUAI DE ROHAN"/>
    <s v="QUAI DE ROHAN"/>
    <n v="56100"/>
    <s v="C5"/>
    <n v="6"/>
    <n v="322"/>
    <n v="54.75"/>
    <d v="2017-04-07T00:00:00"/>
    <d v="2017-03-30T00:00:00"/>
    <n v="2017"/>
    <m/>
  </r>
  <r>
    <m/>
    <d v="2017-04-07T00:00:00"/>
    <x v="1"/>
    <n v="2017"/>
    <x v="95"/>
    <x v="95"/>
    <x v="13"/>
    <n v="56100"/>
    <x v="3"/>
    <x v="27"/>
    <x v="27"/>
    <n v="507"/>
    <n v="507"/>
    <n v="102.79"/>
    <n v="14818089684573"/>
    <s v="ECOLE DU MANIO"/>
    <s v="RUE FERDINAND BUISSON"/>
    <n v="56100"/>
    <s v="C5"/>
    <n v="6"/>
    <n v="507"/>
    <n v="102.79"/>
    <d v="2017-04-07T00:00:00"/>
    <d v="2017-03-30T00:00:00"/>
    <n v="2017"/>
    <m/>
  </r>
  <r>
    <m/>
    <d v="2017-04-07T00:00:00"/>
    <x v="1"/>
    <n v="2017"/>
    <x v="99"/>
    <x v="99"/>
    <x v="90"/>
    <n v="56100"/>
    <x v="3"/>
    <x v="27"/>
    <x v="27"/>
    <n v="670"/>
    <n v="670"/>
    <n v="123.3"/>
    <n v="14890014442703"/>
    <s v="1 RUE LESAGE"/>
    <s v="1 RUE LESAGE"/>
    <n v="56100"/>
    <s v="C5"/>
    <n v="6"/>
    <n v="670"/>
    <n v="123.3"/>
    <d v="2017-04-07T00:00:00"/>
    <d v="2017-03-30T00:00:00"/>
    <n v="2017"/>
    <m/>
  </r>
  <r>
    <m/>
    <d v="2017-04-07T00:00:00"/>
    <x v="1"/>
    <n v="2017"/>
    <x v="94"/>
    <x v="94"/>
    <x v="86"/>
    <n v="56100"/>
    <x v="3"/>
    <x v="27"/>
    <x v="27"/>
    <n v="849"/>
    <n v="849"/>
    <n v="148.75"/>
    <n v="14812590435421"/>
    <s v="29 BIS RUE DE KEROMAN"/>
    <s v="29B RUE DE KEROMAN"/>
    <n v="56100"/>
    <s v="C5"/>
    <n v="6"/>
    <n v="849"/>
    <n v="148.75"/>
    <d v="2017-04-07T00:00:00"/>
    <d v="2017-03-30T00:00:00"/>
    <n v="2017"/>
    <m/>
  </r>
  <r>
    <m/>
    <d v="2017-04-07T00:00:00"/>
    <x v="1"/>
    <n v="2017"/>
    <x v="105"/>
    <x v="105"/>
    <x v="94"/>
    <n v="56100"/>
    <x v="3"/>
    <x v="27"/>
    <x v="27"/>
    <n v="1189"/>
    <n v="1189"/>
    <n v="194.6"/>
    <n v="14819392140869"/>
    <s v="60 RUE DE CARNEL"/>
    <s v="60 RUE DE CARNEL"/>
    <n v="56100"/>
    <s v="C5"/>
    <n v="6"/>
    <n v="1189"/>
    <n v="194.6"/>
    <d v="2017-04-07T00:00:00"/>
    <d v="2017-03-30T00:00:00"/>
    <n v="2017"/>
    <m/>
  </r>
  <r>
    <m/>
    <d v="2017-04-07T00:00:00"/>
    <x v="1"/>
    <n v="2017"/>
    <x v="80"/>
    <x v="80"/>
    <x v="73"/>
    <n v="56100"/>
    <x v="1"/>
    <x v="27"/>
    <x v="27"/>
    <n v="677"/>
    <n v="677"/>
    <n v="196.79"/>
    <n v="14801736507971"/>
    <s v="BUREAU FESTIVAL INTERCELTIQUE"/>
    <s v=" QUAI DES INDES"/>
    <n v="56100"/>
    <s v="C5"/>
    <n v="36"/>
    <n v="677"/>
    <n v="196.79"/>
    <d v="2017-04-07T00:00:00"/>
    <d v="2017-03-30T00:00:00"/>
    <n v="2017"/>
    <m/>
  </r>
  <r>
    <m/>
    <d v="2017-04-07T00:00:00"/>
    <x v="1"/>
    <n v="2017"/>
    <x v="23"/>
    <x v="23"/>
    <x v="21"/>
    <n v="56100"/>
    <x v="0"/>
    <x v="27"/>
    <x v="27"/>
    <n v="1408"/>
    <n v="1408"/>
    <n v="218.61"/>
    <n v="14825325557145"/>
    <s v="LOCAL CYBER CENTRE"/>
    <s v=" N1 ccal KERVENANEC"/>
    <n v="56100"/>
    <s v="C5"/>
    <n v="18"/>
    <n v="1408"/>
    <n v="218.61"/>
    <d v="2017-04-07T00:00:00"/>
    <d v="2017-03-30T00:00:00"/>
    <n v="2017"/>
    <m/>
  </r>
  <r>
    <m/>
    <d v="2017-04-07T00:00:00"/>
    <x v="1"/>
    <n v="2017"/>
    <x v="24"/>
    <x v="24"/>
    <x v="22"/>
    <n v="56100"/>
    <x v="0"/>
    <x v="27"/>
    <x v="27"/>
    <n v="3403"/>
    <n v="3403"/>
    <n v="486.02"/>
    <n v="14826338581711"/>
    <s v="BASE NAUTIQUE DU TER"/>
    <s v="45 BD EMILE GUILLEROT"/>
    <n v="56100"/>
    <s v="C5"/>
    <n v="18"/>
    <n v="3403"/>
    <n v="486.02"/>
    <d v="2017-04-07T00:00:00"/>
    <d v="2017-03-30T00:00:00"/>
    <n v="2017"/>
    <m/>
  </r>
  <r>
    <m/>
    <d v="2017-04-07T00:00:00"/>
    <x v="1"/>
    <n v="2017"/>
    <x v="29"/>
    <x v="29"/>
    <x v="27"/>
    <n v="56270"/>
    <x v="1"/>
    <x v="27"/>
    <x v="27"/>
    <n v="4527"/>
    <n v="4527"/>
    <n v="688.09"/>
    <n v="14831258977776"/>
    <s v="LOCAUX CENTRE AERE P L L"/>
    <s v="SOYE"/>
    <n v="56270"/>
    <s v="C5"/>
    <n v="36"/>
    <n v="4527"/>
    <n v="688.09"/>
    <d v="2017-04-07T00:00:00"/>
    <d v="2017-03-30T00:00:00"/>
    <n v="2017"/>
    <m/>
  </r>
  <r>
    <m/>
    <d v="2017-04-07T00:00:00"/>
    <x v="1"/>
    <n v="2017"/>
    <x v="44"/>
    <x v="44"/>
    <x v="41"/>
    <n v="56100"/>
    <x v="1"/>
    <x v="27"/>
    <x v="27"/>
    <n v="6694"/>
    <n v="6694"/>
    <n v="966.35"/>
    <n v="14848190969595"/>
    <s v="POLE ENFANCE REPUBLIQUE"/>
    <s v="2 RUE FRANCOIS LE BRISE"/>
    <n v="56100"/>
    <s v="C5"/>
    <n v="36"/>
    <n v="6694"/>
    <n v="966.35"/>
    <d v="2017-04-07T00:00:00"/>
    <d v="2017-03-30T00:00:00"/>
    <n v="2017"/>
    <m/>
  </r>
  <r>
    <m/>
    <d v="2017-04-07T00:00:00"/>
    <x v="1"/>
    <n v="2017"/>
    <x v="82"/>
    <x v="82"/>
    <x v="26"/>
    <n v="56100"/>
    <x v="8"/>
    <x v="27"/>
    <x v="27"/>
    <n v="6984"/>
    <n v="6984"/>
    <n v="981.25"/>
    <n v="14830101244506"/>
    <s v="PROPRIETE CHEVASSU VESTIAIRES"/>
    <s v="82 RUE DE KERVARIC"/>
    <n v="56100"/>
    <s v="C5"/>
    <n v="9"/>
    <n v="6984"/>
    <n v="981.25"/>
    <d v="2017-04-07T00:00:00"/>
    <d v="2017-03-30T00:00:00"/>
    <n v="2017"/>
    <m/>
  </r>
  <r>
    <m/>
    <d v="2017-04-07T00:00:00"/>
    <x v="1"/>
    <n v="2017"/>
    <x v="83"/>
    <x v="83"/>
    <x v="75"/>
    <n v="56290"/>
    <x v="6"/>
    <x v="27"/>
    <x v="27"/>
    <n v="9495"/>
    <n v="9495"/>
    <n v="1264.03"/>
    <n v="14897829230103"/>
    <s v="MUSEE DE PORT LOUIS"/>
    <s v="LA CITADELLE"/>
    <n v="56290"/>
    <s v="C5"/>
    <n v="24"/>
    <n v="9495"/>
    <n v="1264.03"/>
    <d v="2017-04-07T00:00:00"/>
    <d v="2017-03-30T00:00:00"/>
    <n v="2017"/>
    <m/>
  </r>
  <r>
    <m/>
    <d v="2017-04-07T00:00:00"/>
    <x v="1"/>
    <n v="2017"/>
    <x v="61"/>
    <x v="61"/>
    <x v="55"/>
    <n v="56100"/>
    <x v="1"/>
    <x v="27"/>
    <x v="27"/>
    <n v="14660"/>
    <n v="14660"/>
    <n v="1968.05"/>
    <n v="14857018736288"/>
    <s v="LORIENTIS DUMANOIR 1 - BOULEVARD COSMAO"/>
    <s v="3 BOULEVARD COSMAO DUMANOIR"/>
    <n v="56100"/>
    <s v="C5"/>
    <n v="36"/>
    <n v="14660"/>
    <n v="1968.05"/>
    <d v="2017-04-07T00:00:00"/>
    <d v="2017-03-30T00:00:00"/>
    <n v="2017"/>
    <m/>
  </r>
  <r>
    <m/>
    <d v="2017-04-07T00:00:00"/>
    <x v="1"/>
    <n v="2017"/>
    <x v="69"/>
    <x v="69"/>
    <x v="62"/>
    <n v="56100"/>
    <x v="3"/>
    <x v="27"/>
    <x v="27"/>
    <n v="-2987"/>
    <n v="-2987"/>
    <n v="-438.53"/>
    <n v="14803907328999"/>
    <s v="82 rue de Kervaric (Esp Verts)"/>
    <s v=" 82 RUE DE KERVARIC"/>
    <n v="56100"/>
    <s v="C5"/>
    <n v="6"/>
    <n v="-2987"/>
    <n v="-438.53"/>
    <d v="2017-04-07T00:00:00"/>
    <d v="2017-03-30T00:00:00"/>
    <n v="2017"/>
    <m/>
  </r>
  <r>
    <m/>
    <d v="2017-05-09T00:00:00"/>
    <x v="1"/>
    <n v="2017"/>
    <x v="73"/>
    <x v="73"/>
    <x v="66"/>
    <n v="56100"/>
    <x v="7"/>
    <x v="28"/>
    <x v="28"/>
    <n v="209"/>
    <n v="209"/>
    <n v="52.42"/>
    <n v="14890593252047"/>
    <s v="IMMEUBLE DES IMPRIMEURS"/>
    <s v="RUE RAMPE DE L AMIRAL"/>
    <n v="56100"/>
    <s v="C5"/>
    <n v="12"/>
    <n v="209"/>
    <n v="52.42"/>
    <d v="2017-05-09T00:00:00"/>
    <d v="2017-04-15T00:00:00"/>
    <n v="2017"/>
    <m/>
  </r>
  <r>
    <m/>
    <d v="2017-05-09T00:00:00"/>
    <x v="1"/>
    <n v="2017"/>
    <x v="75"/>
    <x v="75"/>
    <x v="68"/>
    <n v="56100"/>
    <x v="3"/>
    <x v="28"/>
    <x v="28"/>
    <n v="208"/>
    <n v="208"/>
    <n v="36.53"/>
    <n v="14896960824806"/>
    <s v="SANISETTE - PLACE DE L YSER"/>
    <s v="PLACE DE L YSER"/>
    <n v="56100"/>
    <s v="C5"/>
    <n v="6"/>
    <n v="208"/>
    <n v="36.53"/>
    <d v="2017-05-09T00:00:00"/>
    <d v="2017-04-15T00:00:00"/>
    <n v="2017"/>
    <m/>
  </r>
  <r>
    <m/>
    <d v="2017-05-09T00:00:00"/>
    <x v="1"/>
    <n v="2017"/>
    <x v="107"/>
    <x v="107"/>
    <x v="95"/>
    <n v="56100"/>
    <x v="3"/>
    <x v="28"/>
    <x v="28"/>
    <n v="901"/>
    <n v="901"/>
    <n v="193.34"/>
    <n v="14881331282858"/>
    <s v="Sanisette TER (face 5 Bd E Guillerot)"/>
    <s v="BOULEVARD EMILE GUILLEROT"/>
    <n v="56100"/>
    <s v="C5"/>
    <n v="6"/>
    <n v="901"/>
    <n v="193.34"/>
    <d v="2017-05-09T00:00:00"/>
    <d v="2017-04-15T00:00:00"/>
    <n v="2017"/>
    <m/>
  </r>
  <r>
    <m/>
    <d v="2017-05-09T00:00:00"/>
    <x v="1"/>
    <n v="2017"/>
    <x v="85"/>
    <x v="85"/>
    <x v="77"/>
    <n v="56100"/>
    <x v="3"/>
    <x v="28"/>
    <x v="28"/>
    <n v="891"/>
    <n v="891"/>
    <n v="181.42"/>
    <n v="14811143239267"/>
    <s v="logement 4 rue prof Mazé"/>
    <s v="4 RUE PROFESSEUR MAZE"/>
    <n v="56100"/>
    <s v="C5"/>
    <n v="6"/>
    <n v="891"/>
    <n v="181.42"/>
    <d v="2017-05-09T00:00:00"/>
    <d v="2017-04-15T00:00:00"/>
    <n v="2017"/>
    <m/>
  </r>
  <r>
    <m/>
    <d v="2017-05-09T00:00:00"/>
    <x v="1"/>
    <n v="2017"/>
    <x v="66"/>
    <x v="66"/>
    <x v="59"/>
    <n v="56100"/>
    <x v="5"/>
    <x v="28"/>
    <x v="28"/>
    <n v="1165"/>
    <n v="1165"/>
    <n v="167.52"/>
    <n v="14861070802041"/>
    <s v="BORNE WIFI - CIMETIERE - RUE DE CARNE"/>
    <s v="RUE DE CARNEL"/>
    <n v="56100"/>
    <s v="C5"/>
    <n v="3"/>
    <n v="1165"/>
    <n v="167.52"/>
    <d v="2017-05-09T00:00:00"/>
    <d v="2017-04-15T00:00:00"/>
    <n v="2017"/>
    <m/>
  </r>
  <r>
    <m/>
    <d v="2017-05-09T00:00:00"/>
    <x v="1"/>
    <n v="2017"/>
    <x v="88"/>
    <x v="88"/>
    <x v="80"/>
    <n v="56100"/>
    <x v="3"/>
    <x v="28"/>
    <x v="28"/>
    <n v="847"/>
    <n v="847"/>
    <n v="162.27000000000001"/>
    <n v="14815774127254"/>
    <s v="logement 21 - 8 rue de kerlero"/>
    <s v="8 RUE DE KERLERO"/>
    <n v="56100"/>
    <s v="C5"/>
    <n v="6"/>
    <n v="847"/>
    <n v="162.27000000000001"/>
    <d v="2017-05-09T00:00:00"/>
    <d v="2017-04-15T00:00:00"/>
    <n v="2017"/>
    <m/>
  </r>
  <r>
    <m/>
    <d v="2017-05-09T00:00:00"/>
    <x v="1"/>
    <n v="2017"/>
    <x v="41"/>
    <x v="41"/>
    <x v="39"/>
    <n v="56100"/>
    <x v="6"/>
    <x v="28"/>
    <x v="28"/>
    <n v="7740"/>
    <n v="7740"/>
    <n v="1080.3499999999999"/>
    <n v="14846888509393"/>
    <s v="SALLE DUGUAY TROUIN"/>
    <s v="22A RUE DOCTEUR BENOIT VILLERS"/>
    <n v="56100"/>
    <s v="C5"/>
    <n v="24"/>
    <n v="7740"/>
    <n v="1080.3499999999999"/>
    <d v="2017-05-09T00:00:00"/>
    <d v="2017-04-15T00:00:00"/>
    <n v="2017"/>
    <m/>
  </r>
  <r>
    <m/>
    <d v="2017-05-09T00:00:00"/>
    <x v="1"/>
    <n v="2017"/>
    <x v="27"/>
    <x v="27"/>
    <x v="25"/>
    <n v="56100"/>
    <x v="3"/>
    <x v="28"/>
    <x v="28"/>
    <n v="1608"/>
    <n v="1608"/>
    <n v="235.91"/>
    <n v="14829522373357"/>
    <s v="ACCUEIL ENFANTS ST MAUDE"/>
    <s v="1 RUE NICOLAS APPERT"/>
    <n v="56100"/>
    <s v="C5"/>
    <n v="6"/>
    <n v="1608"/>
    <n v="235.91"/>
    <d v="2017-05-09T00:00:00"/>
    <d v="2017-04-15T00:00:00"/>
    <n v="2017"/>
    <m/>
  </r>
  <r>
    <m/>
    <d v="2017-05-09T00:00:00"/>
    <x v="1"/>
    <n v="2017"/>
    <x v="10"/>
    <x v="10"/>
    <x v="10"/>
    <n v="56100"/>
    <x v="4"/>
    <x v="28"/>
    <x v="28"/>
    <n v="5551"/>
    <n v="5551"/>
    <n v="769.46"/>
    <n v="14808104138930"/>
    <s v="FERME DE KERDUAL"/>
    <s v="33 RUE DU BOIS DU CHATEAU"/>
    <n v="56100"/>
    <s v="C5"/>
    <n v="15"/>
    <n v="5551"/>
    <n v="769.46"/>
    <d v="2017-05-09T00:00:00"/>
    <d v="2017-04-15T00:00:00"/>
    <n v="2017"/>
    <m/>
  </r>
  <r>
    <m/>
    <d v="2017-05-09T00:00:00"/>
    <x v="1"/>
    <n v="2017"/>
    <x v="17"/>
    <x v="17"/>
    <x v="16"/>
    <n v="56100"/>
    <x v="0"/>
    <x v="28"/>
    <x v="28"/>
    <n v="4162"/>
    <n v="4162"/>
    <n v="592.55999999999995"/>
    <n v="14819247409505"/>
    <s v="CENTRE CULTUREL ET SPORTIF ( EX ECOLE DI"/>
    <s v="205 RUE DE BELGIQUE"/>
    <n v="56100"/>
    <s v="C5"/>
    <n v="18"/>
    <n v="4162"/>
    <n v="592.55999999999995"/>
    <d v="2017-05-09T00:00:00"/>
    <d v="2017-04-15T00:00:00"/>
    <n v="2017"/>
    <m/>
  </r>
  <r>
    <m/>
    <d v="2017-05-09T00:00:00"/>
    <x v="1"/>
    <n v="2017"/>
    <x v="93"/>
    <x v="93"/>
    <x v="85"/>
    <n v="56100"/>
    <x v="3"/>
    <x v="28"/>
    <x v="28"/>
    <n v="994"/>
    <n v="994"/>
    <n v="196.5"/>
    <n v="14811432674857"/>
    <s v="logement 6 rue prof Mazé"/>
    <s v="6 RUE PROFESSEUR MAZE"/>
    <n v="56100"/>
    <s v="C5"/>
    <n v="6"/>
    <n v="994"/>
    <n v="196.5"/>
    <d v="2017-05-09T00:00:00"/>
    <d v="2017-04-15T00:00:00"/>
    <n v="2017"/>
    <m/>
  </r>
  <r>
    <m/>
    <d v="2017-05-09T00:00:00"/>
    <x v="1"/>
    <n v="2017"/>
    <x v="96"/>
    <x v="96"/>
    <x v="87"/>
    <n v="56100"/>
    <x v="3"/>
    <x v="28"/>
    <x v="28"/>
    <n v="426"/>
    <n v="426"/>
    <n v="90.3"/>
    <n v="14830680111778"/>
    <s v="STADE DE KERFICHANT"/>
    <s v="PLACE BATAILLE DE QUIBERON"/>
    <n v="56100"/>
    <s v="C5"/>
    <n v="6"/>
    <n v="426"/>
    <n v="90.3"/>
    <d v="2017-05-09T00:00:00"/>
    <d v="2017-04-15T00:00:00"/>
    <n v="2017"/>
    <m/>
  </r>
  <r>
    <m/>
    <d v="2017-05-09T00:00:00"/>
    <x v="1"/>
    <n v="2017"/>
    <x v="70"/>
    <x v="70"/>
    <x v="63"/>
    <n v="56100"/>
    <x v="3"/>
    <x v="28"/>
    <x v="28"/>
    <n v="107"/>
    <n v="107"/>
    <n v="25.73"/>
    <n v="14876410890702"/>
    <s v="LOGT DE FONCTION 2 - RUE DE KERULVE"/>
    <s v="2 RUE DE KERULVE"/>
    <n v="56100"/>
    <s v="C5"/>
    <n v="6"/>
    <n v="107"/>
    <n v="25.73"/>
    <d v="2017-05-09T00:00:00"/>
    <d v="2017-04-15T00:00:00"/>
    <n v="2017"/>
    <m/>
  </r>
  <r>
    <m/>
    <d v="2017-05-09T00:00:00"/>
    <x v="1"/>
    <n v="2017"/>
    <x v="71"/>
    <x v="71"/>
    <x v="64"/>
    <n v="56100"/>
    <x v="3"/>
    <x v="28"/>
    <x v="28"/>
    <n v="180"/>
    <n v="180"/>
    <n v="34.33"/>
    <n v="14899131654739"/>
    <s v="LGT ARTISTE ESA KERENTRECH - RUE EDGAR Q"/>
    <s v="32 RUE EDGAR QUINET"/>
    <n v="56100"/>
    <s v="C5"/>
    <n v="6"/>
    <n v="180"/>
    <n v="34.33"/>
    <d v="2017-05-09T00:00:00"/>
    <d v="2017-04-15T00:00:00"/>
    <n v="2017"/>
    <m/>
  </r>
  <r>
    <m/>
    <d v="2017-05-09T00:00:00"/>
    <x v="1"/>
    <n v="2017"/>
    <x v="106"/>
    <x v="106"/>
    <x v="63"/>
    <n v="56100"/>
    <x v="3"/>
    <x v="28"/>
    <x v="28"/>
    <n v="686"/>
    <n v="686"/>
    <n v="125.65"/>
    <n v="14876266172942"/>
    <s v="205 RUE DE BELGIQUE"/>
    <s v="2 RUE DE KERULVE"/>
    <n v="56100"/>
    <s v="C5"/>
    <n v="6"/>
    <n v="686"/>
    <n v="125.65"/>
    <d v="2017-05-09T00:00:00"/>
    <d v="2017-04-15T00:00:00"/>
    <n v="2017"/>
    <m/>
  </r>
  <r>
    <m/>
    <d v="2017-05-09T00:00:00"/>
    <x v="1"/>
    <n v="2017"/>
    <x v="51"/>
    <x v="51"/>
    <x v="46"/>
    <n v="56100"/>
    <x v="3"/>
    <x v="28"/>
    <x v="28"/>
    <n v="78997"/>
    <n v="78997"/>
    <n v="10987.5"/>
    <n v="14850361736551"/>
    <s v="BUREAU INFORMATION JEUNESSE"/>
    <s v="PLACE JULES FERRY"/>
    <n v="56100"/>
    <s v="C5"/>
    <n v="6"/>
    <n v="78997"/>
    <n v="10987.5"/>
    <d v="2017-05-09T00:00:00"/>
    <d v="2017-04-15T00:00:00"/>
    <n v="2017"/>
    <m/>
  </r>
  <r>
    <m/>
    <d v="2017-05-09T00:00:00"/>
    <x v="1"/>
    <n v="2017"/>
    <x v="64"/>
    <x v="64"/>
    <x v="38"/>
    <n v="56100"/>
    <x v="0"/>
    <x v="28"/>
    <x v="28"/>
    <n v="3717"/>
    <n v="3717"/>
    <n v="530.16999999999996"/>
    <n v="14860636700389"/>
    <s v="GROUPE SCOLAIRE KERENTRECH"/>
    <s v="6 RUE DE L ECOLE"/>
    <n v="56100"/>
    <s v="C5"/>
    <n v="18"/>
    <n v="3717"/>
    <n v="530.16999999999996"/>
    <d v="2017-05-09T00:00:00"/>
    <d v="2017-04-15T00:00:00"/>
    <n v="2017"/>
    <m/>
  </r>
  <r>
    <m/>
    <d v="2017-05-09T00:00:00"/>
    <x v="1"/>
    <n v="2017"/>
    <x v="65"/>
    <x v="65"/>
    <x v="58"/>
    <n v="56100"/>
    <x v="3"/>
    <x v="28"/>
    <x v="28"/>
    <n v="311"/>
    <n v="311"/>
    <n v="53.73"/>
    <n v="14860926084261"/>
    <s v="SANISETTE SQUARE ST ANNE D A - RUE DE LA"/>
    <s v="81 RUE DE LA BELLE FONTAINE"/>
    <n v="56100"/>
    <s v="C5"/>
    <n v="6"/>
    <n v="311"/>
    <n v="53.73"/>
    <d v="2017-05-09T00:00:00"/>
    <d v="2017-04-15T00:00:00"/>
    <n v="2017"/>
    <m/>
  </r>
  <r>
    <m/>
    <d v="2017-05-09T00:00:00"/>
    <x v="1"/>
    <n v="2017"/>
    <x v="38"/>
    <x v="38"/>
    <x v="36"/>
    <n v="56100"/>
    <x v="8"/>
    <x v="28"/>
    <x v="28"/>
    <n v="386"/>
    <n v="386"/>
    <n v="66.430000000000007"/>
    <n v="14842981128703"/>
    <s v="LOCAL CARNAVAL"/>
    <s v="8 RUE DE L INDUSTRIE"/>
    <n v="56100"/>
    <s v="C5"/>
    <n v="9"/>
    <n v="386"/>
    <n v="66.430000000000007"/>
    <d v="2017-05-09T00:00:00"/>
    <d v="2017-04-15T00:00:00"/>
    <n v="2017"/>
    <m/>
  </r>
  <r>
    <m/>
    <d v="2017-05-09T00:00:00"/>
    <x v="1"/>
    <n v="2017"/>
    <x v="21"/>
    <x v="21"/>
    <x v="19"/>
    <n v="56100"/>
    <x v="2"/>
    <x v="28"/>
    <x v="28"/>
    <n v="219"/>
    <n v="219"/>
    <n v="118.78"/>
    <n v="14822865354592"/>
    <s v="MATERNELLE SUZANNE LACORE"/>
    <s v="2 RUE FRANCOIS RENAULT"/>
    <n v="56100"/>
    <s v="C5"/>
    <n v="30"/>
    <n v="219"/>
    <n v="118.78"/>
    <d v="2017-05-09T00:00:00"/>
    <d v="2017-04-15T00:00:00"/>
    <n v="2017"/>
    <m/>
  </r>
  <r>
    <m/>
    <d v="2017-05-09T00:00:00"/>
    <x v="1"/>
    <n v="2017"/>
    <x v="25"/>
    <x v="25"/>
    <x v="23"/>
    <n v="56100"/>
    <x v="1"/>
    <x v="28"/>
    <x v="28"/>
    <n v="1279"/>
    <n v="1279"/>
    <n v="269.24"/>
    <n v="14826628017348"/>
    <s v="CENTRE AERE DU TER"/>
    <s v="N1 RUE VICTOR SCHOELCHER"/>
    <n v="56100"/>
    <s v="C5"/>
    <n v="36"/>
    <n v="1279"/>
    <n v="269.24"/>
    <d v="2017-05-09T00:00:00"/>
    <d v="2017-04-15T00:00:00"/>
    <n v="2017"/>
    <m/>
  </r>
  <r>
    <m/>
    <d v="2017-05-09T00:00:00"/>
    <x v="1"/>
    <n v="2017"/>
    <x v="8"/>
    <x v="8"/>
    <x v="8"/>
    <n v="56100"/>
    <x v="3"/>
    <x v="28"/>
    <x v="28"/>
    <n v="559"/>
    <n v="559"/>
    <n v="89.98"/>
    <n v="14807959377717"/>
    <s v="SANISETTE - PLACE ALSACE LORRAINE"/>
    <s v="PLACE ALSACE LORRAINE"/>
    <n v="56100"/>
    <s v="C5"/>
    <n v="6"/>
    <n v="559"/>
    <n v="89.98"/>
    <d v="2017-05-09T00:00:00"/>
    <d v="2017-04-15T00:00:00"/>
    <n v="2017"/>
    <m/>
  </r>
  <r>
    <m/>
    <d v="2017-05-09T00:00:00"/>
    <x v="1"/>
    <n v="2017"/>
    <x v="12"/>
    <x v="12"/>
    <x v="0"/>
    <n v="56100"/>
    <x v="3"/>
    <x v="28"/>
    <x v="28"/>
    <n v="182"/>
    <n v="182"/>
    <n v="36.07"/>
    <n v="14809261881378"/>
    <s v="PERMANENCE CONTRAT EDUCATIF LOC"/>
    <s v="7 RUE JULES MASSENET"/>
    <n v="56100"/>
    <s v="C5"/>
    <n v="6"/>
    <n v="182"/>
    <n v="36.07"/>
    <d v="2017-05-09T00:00:00"/>
    <d v="2017-04-15T00:00:00"/>
    <n v="2017"/>
    <m/>
  </r>
  <r>
    <m/>
    <d v="2017-05-09T00:00:00"/>
    <x v="1"/>
    <n v="2017"/>
    <x v="67"/>
    <x v="67"/>
    <x v="60"/>
    <n v="56100"/>
    <x v="8"/>
    <x v="28"/>
    <x v="28"/>
    <n v="1419"/>
    <n v="1419"/>
    <n v="207.86"/>
    <n v="14861215571523"/>
    <s v="GYMNASEE KERENTRECH"/>
    <s v="29 RUE JULES SIMON"/>
    <n v="56100"/>
    <s v="C5"/>
    <n v="9"/>
    <n v="1419"/>
    <n v="207.86"/>
    <d v="2017-05-09T00:00:00"/>
    <d v="2017-04-15T00:00:00"/>
    <n v="2017"/>
    <m/>
  </r>
  <r>
    <m/>
    <d v="2017-05-09T00:00:00"/>
    <x v="1"/>
    <n v="2017"/>
    <x v="55"/>
    <x v="55"/>
    <x v="50"/>
    <n v="56100"/>
    <x v="3"/>
    <x v="28"/>
    <x v="28"/>
    <n v="14"/>
    <n v="14"/>
    <n v="13.07"/>
    <n v="14852821939199"/>
    <s v="BORNE DE MARCHE - PLACE ARISTIDE BRIAND"/>
    <s v="PLACE ARISTIDE BRIAND"/>
    <n v="56100"/>
    <s v="C5"/>
    <n v="6"/>
    <n v="14"/>
    <n v="13.07"/>
    <d v="2017-05-09T00:00:00"/>
    <d v="2017-04-15T00:00:00"/>
    <n v="2017"/>
    <m/>
  </r>
  <r>
    <m/>
    <d v="2017-05-09T00:00:00"/>
    <x v="1"/>
    <n v="2017"/>
    <x v="62"/>
    <x v="62"/>
    <x v="56"/>
    <n v="56100"/>
    <x v="1"/>
    <x v="28"/>
    <x v="28"/>
    <n v="2814"/>
    <n v="2814"/>
    <n v="466.89"/>
    <n v="14858465933343"/>
    <s v="VESTIAIRES RUGBY KEROLAY"/>
    <s v="5 RUE DE L INDUSTRIE"/>
    <n v="56100"/>
    <s v="C5"/>
    <n v="36"/>
    <n v="2814"/>
    <n v="466.89"/>
    <d v="2017-05-09T00:00:00"/>
    <d v="2017-04-15T00:00:00"/>
    <n v="2017"/>
    <m/>
  </r>
  <r>
    <m/>
    <d v="2017-05-09T00:00:00"/>
    <x v="1"/>
    <n v="2017"/>
    <x v="63"/>
    <x v="63"/>
    <x v="57"/>
    <n v="56100"/>
    <x v="1"/>
    <x v="28"/>
    <x v="28"/>
    <n v="4258"/>
    <n v="4258"/>
    <n v="649.15"/>
    <n v="14860347264787"/>
    <s v="GROUPE SCOLAIRE KERENTRECH"/>
    <s v="11 PLACE DE L YSER"/>
    <n v="56100"/>
    <s v="C5"/>
    <n v="36"/>
    <n v="4258"/>
    <n v="649.15"/>
    <d v="2017-05-09T00:00:00"/>
    <d v="2017-04-15T00:00:00"/>
    <n v="2017"/>
    <m/>
  </r>
  <r>
    <m/>
    <d v="2017-05-09T00:00:00"/>
    <x v="1"/>
    <n v="2017"/>
    <x v="31"/>
    <x v="31"/>
    <x v="29"/>
    <n v="56100"/>
    <x v="0"/>
    <x v="28"/>
    <x v="28"/>
    <n v="3228"/>
    <n v="3228"/>
    <n v="464.68"/>
    <n v="14832561447120"/>
    <s v="BOULODROME"/>
    <s v="42 RUE LOUIS BRAILLE"/>
    <n v="56100"/>
    <s v="C5"/>
    <n v="18"/>
    <n v="3228"/>
    <n v="464.68"/>
    <d v="2017-05-09T00:00:00"/>
    <d v="2017-04-15T00:00:00"/>
    <n v="2017"/>
    <m/>
  </r>
  <r>
    <m/>
    <d v="2017-05-09T00:00:00"/>
    <x v="1"/>
    <n v="2017"/>
    <x v="34"/>
    <x v="34"/>
    <x v="32"/>
    <n v="56100"/>
    <x v="7"/>
    <x v="28"/>
    <x v="28"/>
    <n v="1375"/>
    <n v="1375"/>
    <n v="207.89"/>
    <n v="14835311085392"/>
    <s v="LOCAUX SERVICES TECHNIQUES"/>
    <s v="39 RUE FRANCOIS LE LEVE"/>
    <n v="56100"/>
    <s v="C5"/>
    <n v="12"/>
    <n v="1375"/>
    <n v="207.89"/>
    <d v="2017-05-09T00:00:00"/>
    <d v="2017-04-15T00:00:00"/>
    <n v="2017"/>
    <m/>
  </r>
  <r>
    <m/>
    <d v="2017-05-09T00:00:00"/>
    <x v="1"/>
    <n v="2017"/>
    <x v="40"/>
    <x v="40"/>
    <x v="38"/>
    <n v="56100"/>
    <x v="5"/>
    <x v="28"/>
    <x v="28"/>
    <n v="98"/>
    <n v="98"/>
    <n v="22.14"/>
    <n v="14845296633070"/>
    <s v="EX-LOGEMENT DE FONCTION"/>
    <s v="6 RUE DE L ECOLE"/>
    <n v="56100"/>
    <s v="C5"/>
    <n v="3"/>
    <n v="98"/>
    <n v="22.14"/>
    <d v="2017-05-09T00:00:00"/>
    <d v="2017-04-15T00:00:00"/>
    <n v="2017"/>
    <m/>
  </r>
  <r>
    <m/>
    <d v="2017-05-09T00:00:00"/>
    <x v="1"/>
    <n v="2017"/>
    <x v="42"/>
    <x v="42"/>
    <x v="40"/>
    <n v="56100"/>
    <x v="1"/>
    <x v="28"/>
    <x v="28"/>
    <n v="75"/>
    <n v="75"/>
    <n v="121.16"/>
    <n v="14847756790250"/>
    <s v="PLACE POLIG MONJARET"/>
    <s v="24 RUE POISSONNIERE"/>
    <n v="56100"/>
    <s v="C5"/>
    <n v="36"/>
    <n v="75"/>
    <n v="121.16"/>
    <d v="2017-05-09T00:00:00"/>
    <d v="2017-04-15T00:00:00"/>
    <n v="2017"/>
    <m/>
  </r>
  <r>
    <m/>
    <d v="2017-05-09T00:00:00"/>
    <x v="1"/>
    <n v="2017"/>
    <x v="18"/>
    <x v="18"/>
    <x v="7"/>
    <n v="56100"/>
    <x v="7"/>
    <x v="28"/>
    <x v="28"/>
    <n v="282"/>
    <n v="282"/>
    <n v="61.53"/>
    <n v="14819536845189"/>
    <s v="MARCHE EXTERIEUR"/>
    <s v="PLACE DE LA LIBERTE"/>
    <n v="56100"/>
    <s v="C5"/>
    <n v="12"/>
    <n v="282"/>
    <n v="61.53"/>
    <d v="2017-05-09T00:00:00"/>
    <d v="2017-04-15T00:00:00"/>
    <n v="2017"/>
    <m/>
  </r>
  <r>
    <m/>
    <d v="2017-05-09T00:00:00"/>
    <x v="1"/>
    <n v="2017"/>
    <x v="26"/>
    <x v="26"/>
    <x v="24"/>
    <n v="56100"/>
    <x v="0"/>
    <x v="28"/>
    <x v="28"/>
    <n v="373"/>
    <n v="373"/>
    <n v="82.37"/>
    <n v="14827062170710"/>
    <s v="GYMNASE DE KEROLAY"/>
    <s v="38 RUE MONISTROL"/>
    <n v="56100"/>
    <s v="C5"/>
    <n v="18"/>
    <n v="373"/>
    <n v="82.37"/>
    <d v="2017-05-09T00:00:00"/>
    <d v="2017-04-15T00:00:00"/>
    <n v="2017"/>
    <m/>
  </r>
  <r>
    <m/>
    <d v="2017-05-09T00:00:00"/>
    <x v="1"/>
    <n v="2017"/>
    <x v="13"/>
    <x v="13"/>
    <x v="12"/>
    <n v="56100"/>
    <x v="6"/>
    <x v="28"/>
    <x v="28"/>
    <n v="1018"/>
    <n v="1018"/>
    <n v="205.36"/>
    <n v="14809551292790"/>
    <s v="CENTRE MEDICO-SCOLAIRE"/>
    <s v="5 PLACE LOUIS BONNEAUD"/>
    <n v="56100"/>
    <s v="C5"/>
    <n v="24"/>
    <n v="1018"/>
    <n v="205.36"/>
    <d v="2017-05-09T00:00:00"/>
    <d v="2017-04-15T00:00:00"/>
    <n v="2017"/>
    <m/>
  </r>
  <r>
    <m/>
    <d v="2017-05-09T00:00:00"/>
    <x v="1"/>
    <n v="2017"/>
    <x v="14"/>
    <x v="14"/>
    <x v="13"/>
    <n v="56100"/>
    <x v="2"/>
    <x v="28"/>
    <x v="28"/>
    <n v="4185"/>
    <n v="4185"/>
    <n v="622.53"/>
    <n v="14812735108510"/>
    <s v="ECOLE DIWAN"/>
    <s v="RUE FERDINAND BUISSON"/>
    <n v="56100"/>
    <s v="C5"/>
    <n v="30"/>
    <n v="4185"/>
    <n v="622.53"/>
    <d v="2017-05-09T00:00:00"/>
    <d v="2017-04-15T00:00:00"/>
    <n v="2017"/>
    <m/>
  </r>
  <r>
    <m/>
    <d v="2017-05-09T00:00:00"/>
    <x v="1"/>
    <n v="2017"/>
    <x v="15"/>
    <x v="15"/>
    <x v="14"/>
    <n v="56100"/>
    <x v="1"/>
    <x v="28"/>
    <x v="28"/>
    <n v="3199"/>
    <n v="3199"/>
    <n v="515.48"/>
    <n v="14813892850933"/>
    <s v="LE CITY"/>
    <s v="4 F RUE ROGER SALENGRO"/>
    <n v="56100"/>
    <s v="C5"/>
    <n v="36"/>
    <n v="3199"/>
    <n v="515.48"/>
    <d v="2017-05-09T00:00:00"/>
    <d v="2017-04-15T00:00:00"/>
    <n v="2017"/>
    <m/>
  </r>
  <r>
    <m/>
    <d v="2017-05-09T00:00:00"/>
    <x v="1"/>
    <n v="2017"/>
    <x v="16"/>
    <x v="16"/>
    <x v="15"/>
    <n v="56100"/>
    <x v="0"/>
    <x v="28"/>
    <x v="28"/>
    <n v="234"/>
    <n v="234"/>
    <n v="66.680000000000007"/>
    <n v="14815629464508"/>
    <s v="MATERNELLE PABLO NERUDA"/>
    <s v="11B RUE RAYMOND QUERO"/>
    <n v="56100"/>
    <s v="C5"/>
    <n v="18"/>
    <n v="234"/>
    <n v="66.680000000000007"/>
    <d v="2017-05-09T00:00:00"/>
    <d v="2017-04-15T00:00:00"/>
    <n v="2017"/>
    <m/>
  </r>
  <r>
    <m/>
    <d v="2017-05-09T00:00:00"/>
    <x v="1"/>
    <n v="2017"/>
    <x v="48"/>
    <x v="48"/>
    <x v="44"/>
    <n v="56100"/>
    <x v="3"/>
    <x v="28"/>
    <x v="28"/>
    <n v="446"/>
    <n v="446"/>
    <n v="72.22"/>
    <n v="14849204036299"/>
    <s v="IMMEUBLE COSMAO 1ER ETAGE"/>
    <s v="79 BOULEVARD COSMAO DUMANOIR"/>
    <n v="56100"/>
    <s v="C5"/>
    <n v="6"/>
    <n v="446"/>
    <n v="72.22"/>
    <d v="2017-05-09T00:00:00"/>
    <d v="2017-04-15T00:00:00"/>
    <n v="2017"/>
    <m/>
  </r>
  <r>
    <m/>
    <d v="2017-05-09T00:00:00"/>
    <x v="1"/>
    <n v="2017"/>
    <x v="32"/>
    <x v="32"/>
    <x v="30"/>
    <n v="56100"/>
    <x v="5"/>
    <x v="28"/>
    <x v="28"/>
    <n v="157"/>
    <n v="157"/>
    <n v="30.21"/>
    <n v="14832706164973"/>
    <s v="CENTRE ARTISANAL"/>
    <s v="81 BOULEVARD COSMAO DUMANOIR"/>
    <n v="56100"/>
    <s v="C5"/>
    <n v="3"/>
    <n v="157"/>
    <n v="30.21"/>
    <d v="2017-05-09T00:00:00"/>
    <d v="2017-04-15T00:00:00"/>
    <n v="2017"/>
    <m/>
  </r>
  <r>
    <m/>
    <d v="2017-05-09T00:00:00"/>
    <x v="1"/>
    <n v="2017"/>
    <x v="39"/>
    <x v="39"/>
    <x v="37"/>
    <n v="56100"/>
    <x v="5"/>
    <x v="28"/>
    <x v="28"/>
    <n v="271"/>
    <n v="271"/>
    <n v="45.4"/>
    <n v="14844717728537"/>
    <s v="OFFICE DE TOURISME"/>
    <s v="BASE DES SOUS MARINS"/>
    <n v="56100"/>
    <s v="C5"/>
    <n v="3"/>
    <n v="271"/>
    <n v="45.4"/>
    <d v="2017-05-09T00:00:00"/>
    <d v="2017-04-15T00:00:00"/>
    <n v="2017"/>
    <m/>
  </r>
  <r>
    <m/>
    <d v="2017-05-09T00:00:00"/>
    <x v="1"/>
    <n v="2017"/>
    <x v="47"/>
    <x v="47"/>
    <x v="43"/>
    <n v="56100"/>
    <x v="3"/>
    <x v="28"/>
    <x v="28"/>
    <n v="807"/>
    <n v="807"/>
    <n v="122.51"/>
    <n v="14849059318633"/>
    <s v="PAVILLON"/>
    <s v="10 RUE AMIRAL BOUVET"/>
    <n v="56100"/>
    <s v="C5"/>
    <n v="6"/>
    <n v="807"/>
    <n v="122.51"/>
    <d v="2017-05-09T00:00:00"/>
    <d v="2017-04-15T00:00:00"/>
    <n v="2017"/>
    <m/>
  </r>
  <r>
    <m/>
    <d v="2017-05-09T00:00:00"/>
    <x v="1"/>
    <n v="2017"/>
    <x v="58"/>
    <x v="58"/>
    <x v="52"/>
    <n v="56100"/>
    <x v="8"/>
    <x v="28"/>
    <x v="28"/>
    <n v="27"/>
    <n v="27"/>
    <n v="17.27"/>
    <n v="14855426859571"/>
    <s v="MARCHE EXTERIEUR"/>
    <s v="6X COURS DE CHAZELLES"/>
    <n v="56100"/>
    <s v="C5"/>
    <n v="9"/>
    <n v="27"/>
    <n v="17.27"/>
    <d v="2017-05-09T00:00:00"/>
    <d v="2017-04-15T00:00:00"/>
    <n v="2017"/>
    <m/>
  </r>
  <r>
    <m/>
    <d v="2017-05-09T00:00:00"/>
    <x v="1"/>
    <n v="2017"/>
    <x v="50"/>
    <x v="50"/>
    <x v="44"/>
    <n v="56100"/>
    <x v="3"/>
    <x v="28"/>
    <x v="28"/>
    <n v="1323"/>
    <n v="1323"/>
    <n v="192.29"/>
    <n v="14849927625240"/>
    <s v="IMMEUBLE COSMAO CAVE"/>
    <s v="79 BOULEVARD COSMAO DUMANOIR"/>
    <n v="56100"/>
    <s v="C5"/>
    <n v="6"/>
    <n v="1323"/>
    <n v="192.29"/>
    <d v="2017-05-09T00:00:00"/>
    <d v="2017-04-15T00:00:00"/>
    <n v="2017"/>
    <m/>
  </r>
  <r>
    <m/>
    <d v="2017-05-09T00:00:00"/>
    <x v="1"/>
    <n v="2017"/>
    <x v="11"/>
    <x v="11"/>
    <x v="11"/>
    <n v="56100"/>
    <x v="5"/>
    <x v="28"/>
    <x v="28"/>
    <n v="359"/>
    <n v="359"/>
    <n v="58.27"/>
    <n v="14808393522019"/>
    <s v="CIMETIERE DE KERENTRECH"/>
    <s v="RUE AUGUSTE RODIN"/>
    <n v="56100"/>
    <s v="C5"/>
    <n v="3"/>
    <n v="359"/>
    <n v="58.27"/>
    <d v="2017-05-09T00:00:00"/>
    <d v="2017-04-15T00:00:00"/>
    <n v="2017"/>
    <m/>
  </r>
  <r>
    <m/>
    <d v="2017-05-09T00:00:00"/>
    <x v="1"/>
    <n v="2017"/>
    <x v="77"/>
    <x v="77"/>
    <x v="70"/>
    <n v="56100"/>
    <x v="7"/>
    <x v="28"/>
    <x v="28"/>
    <n v="2232"/>
    <n v="2232"/>
    <n v="322.62"/>
    <n v="14814616439917"/>
    <s v="BIBLIOTHEQUE DE KERSABIEC"/>
    <s v="24 RUE DE KERSABIEC"/>
    <n v="56100"/>
    <s v="C5"/>
    <n v="12"/>
    <n v="2232"/>
    <n v="322.62"/>
    <d v="2017-05-09T00:00:00"/>
    <d v="2017-04-15T00:00:00"/>
    <n v="2017"/>
    <m/>
  </r>
  <r>
    <m/>
    <d v="2017-05-09T00:00:00"/>
    <x v="1"/>
    <n v="2017"/>
    <x v="72"/>
    <x v="72"/>
    <x v="65"/>
    <n v="56100"/>
    <x v="3"/>
    <x v="28"/>
    <x v="28"/>
    <n v="2017"/>
    <n v="2017"/>
    <n v="318.73"/>
    <n v="14808827665559"/>
    <s v="Forage Stade Kersabiec ?"/>
    <s v="1 RUE DES DEUX FRERES LE LAY"/>
    <n v="56100"/>
    <s v="C5"/>
    <n v="6"/>
    <n v="2017"/>
    <n v="318.73"/>
    <d v="2017-05-09T00:00:00"/>
    <d v="2017-04-15T00:00:00"/>
    <n v="2017"/>
    <m/>
  </r>
  <r>
    <m/>
    <d v="2017-05-09T00:00:00"/>
    <x v="1"/>
    <n v="2017"/>
    <x v="108"/>
    <x v="108"/>
    <x v="96"/>
    <n v="56100"/>
    <x v="3"/>
    <x v="28"/>
    <x v="28"/>
    <n v="2393"/>
    <n v="2393"/>
    <n v="351.52"/>
    <n v="14884081026425"/>
    <s v="76 BLD COSMAO DUMANOIR"/>
    <s v="76 BOULEVARD COSMAO DUMANOIR"/>
    <n v="56100"/>
    <s v="C5"/>
    <n v="6"/>
    <n v="2393"/>
    <n v="351.52"/>
    <d v="2017-05-09T00:00:00"/>
    <d v="2017-04-15T00:00:00"/>
    <n v="2017"/>
    <m/>
  </r>
  <r>
    <m/>
    <d v="2017-05-09T00:00:00"/>
    <x v="1"/>
    <n v="2017"/>
    <x v="22"/>
    <x v="22"/>
    <x v="20"/>
    <n v="56100"/>
    <x v="2"/>
    <x v="28"/>
    <x v="28"/>
    <n v="6876"/>
    <n v="6876"/>
    <n v="966.22"/>
    <n v="14823588943559"/>
    <s v="CENTRE SOCIAL DE KERVENANEC"/>
    <s v="2 RUE MAURICE THOREZ"/>
    <n v="56100"/>
    <s v="C5"/>
    <n v="30"/>
    <n v="6876"/>
    <n v="966.22"/>
    <d v="2017-05-09T00:00:00"/>
    <d v="2017-04-15T00:00:00"/>
    <n v="2017"/>
    <m/>
  </r>
  <r>
    <m/>
    <d v="2017-05-09T00:00:00"/>
    <x v="1"/>
    <n v="2017"/>
    <x v="37"/>
    <x v="37"/>
    <x v="35"/>
    <n v="56100"/>
    <x v="0"/>
    <x v="28"/>
    <x v="28"/>
    <n v="6953"/>
    <n v="6953"/>
    <n v="979.7"/>
    <n v="14838784312598"/>
    <s v="HALLES DE MERVILLE"/>
    <s v="HALLES CHANZY"/>
    <n v="56100"/>
    <s v="C5"/>
    <n v="18"/>
    <n v="6953"/>
    <n v="979.7"/>
    <d v="2017-05-09T00:00:00"/>
    <d v="2017-04-15T00:00:00"/>
    <n v="2017"/>
    <m/>
  </r>
  <r>
    <m/>
    <d v="2017-05-09T00:00:00"/>
    <x v="1"/>
    <n v="2017"/>
    <x v="59"/>
    <x v="59"/>
    <x v="53"/>
    <n v="56100"/>
    <x v="3"/>
    <x v="28"/>
    <x v="28"/>
    <n v="446"/>
    <n v="446"/>
    <n v="72.22"/>
    <n v="14855716295106"/>
    <s v="LOCAUX DIVERS"/>
    <s v="RESIDENCE L ORIENTIS"/>
    <n v="56100"/>
    <s v="C5"/>
    <n v="6"/>
    <n v="446"/>
    <n v="72.22"/>
    <d v="2017-05-09T00:00:00"/>
    <d v="2017-04-15T00:00:00"/>
    <n v="2017"/>
    <m/>
  </r>
  <r>
    <m/>
    <d v="2017-05-09T00:00:00"/>
    <x v="1"/>
    <n v="2017"/>
    <x v="84"/>
    <x v="84"/>
    <x v="76"/>
    <n v="56100"/>
    <x v="5"/>
    <x v="28"/>
    <x v="28"/>
    <n v="805"/>
    <n v="805"/>
    <n v="118.93"/>
    <n v="14829667091101"/>
    <s v="LOCAL VESTIAIRES"/>
    <s v="3 RUE D ANNABA"/>
    <n v="56100"/>
    <s v="C5"/>
    <n v="3"/>
    <n v="805"/>
    <n v="118.93"/>
    <d v="2017-05-09T00:00:00"/>
    <d v="2017-04-15T00:00:00"/>
    <n v="2017"/>
    <m/>
  </r>
  <r>
    <m/>
    <d v="2017-05-09T00:00:00"/>
    <x v="1"/>
    <n v="2017"/>
    <x v="109"/>
    <x v="109"/>
    <x v="97"/>
    <n v="56100"/>
    <x v="3"/>
    <x v="28"/>
    <x v="28"/>
    <n v="352"/>
    <n v="352"/>
    <n v="66.540000000000006"/>
    <n v="14861939155961"/>
    <s v="2C Bd Franchet d'Esperet"/>
    <s v="2C Bd Franchet d'Esperet"/>
    <n v="56100"/>
    <s v="C5"/>
    <n v="6"/>
    <n v="352"/>
    <n v="66.540000000000006"/>
    <d v="2017-05-09T00:00:00"/>
    <d v="2017-04-15T00:00:00"/>
    <n v="2017"/>
    <m/>
  </r>
  <r>
    <m/>
    <d v="2017-05-09T00:00:00"/>
    <x v="1"/>
    <n v="2017"/>
    <x v="68"/>
    <x v="68"/>
    <x v="61"/>
    <n v="56100"/>
    <x v="7"/>
    <x v="28"/>
    <x v="28"/>
    <n v="1941"/>
    <n v="1941"/>
    <n v="304.60000000000002"/>
    <n v="14865846549820"/>
    <s v="BUREAUX BEG VOIRIE"/>
    <s v="53 BOULEVARD LEON BLUM"/>
    <n v="56100"/>
    <s v="C5"/>
    <n v="12"/>
    <n v="1941"/>
    <n v="304.60000000000002"/>
    <d v="2017-05-09T00:00:00"/>
    <d v="2017-04-15T00:00:00"/>
    <n v="2017"/>
    <m/>
  </r>
  <r>
    <m/>
    <d v="2017-06-08T00:00:00"/>
    <x v="1"/>
    <n v="2017"/>
    <x v="80"/>
    <x v="80"/>
    <x v="73"/>
    <n v="56100"/>
    <x v="1"/>
    <x v="29"/>
    <x v="29"/>
    <n v="779"/>
    <n v="779"/>
    <n v="223.75"/>
    <n v="14801736507971"/>
    <s v="BUREAU FESTIVAL INTERCELTIQUE"/>
    <s v=" QUAI DES INDES"/>
    <n v="56100"/>
    <s v="C5"/>
    <n v="36"/>
    <n v="779"/>
    <n v="223.75"/>
    <d v="2017-06-08T00:00:00"/>
    <d v="2017-05-30T00:00:00"/>
    <n v="2017"/>
    <m/>
  </r>
  <r>
    <m/>
    <d v="2017-06-08T00:00:00"/>
    <x v="1"/>
    <n v="2017"/>
    <x v="23"/>
    <x v="23"/>
    <x v="21"/>
    <n v="56100"/>
    <x v="0"/>
    <x v="29"/>
    <x v="29"/>
    <n v="892"/>
    <n v="892"/>
    <n v="152.91"/>
    <n v="14825325557145"/>
    <s v="LOCAL CYBER CENTRE"/>
    <s v=" N1 ccal KERVENANEC"/>
    <n v="56100"/>
    <s v="C5"/>
    <n v="18"/>
    <n v="892"/>
    <n v="152.91"/>
    <d v="2017-06-08T00:00:00"/>
    <d v="2017-05-30T00:00:00"/>
    <n v="2017"/>
    <m/>
  </r>
  <r>
    <m/>
    <d v="2017-06-08T00:00:00"/>
    <x v="1"/>
    <n v="2017"/>
    <x v="24"/>
    <x v="24"/>
    <x v="22"/>
    <n v="56100"/>
    <x v="0"/>
    <x v="29"/>
    <x v="29"/>
    <n v="2695"/>
    <n v="2695"/>
    <n v="400.63"/>
    <n v="14826338581711"/>
    <s v="BASE NAUTIQUE DU TER"/>
    <s v="45 BD EMILE GUILLEROT"/>
    <n v="56100"/>
    <s v="C5"/>
    <n v="18"/>
    <n v="2695"/>
    <n v="400.63"/>
    <d v="2017-06-08T00:00:00"/>
    <d v="2017-05-30T00:00:00"/>
    <n v="2017"/>
    <m/>
  </r>
  <r>
    <m/>
    <d v="2017-06-08T00:00:00"/>
    <x v="1"/>
    <n v="2017"/>
    <x v="29"/>
    <x v="29"/>
    <x v="27"/>
    <n v="56270"/>
    <x v="1"/>
    <x v="29"/>
    <x v="29"/>
    <n v="4005"/>
    <n v="4005"/>
    <n v="626.36"/>
    <n v="14831258977776"/>
    <s v="LOCAUX CENTRE AERE P L L"/>
    <s v="SOYE"/>
    <n v="56270"/>
    <s v="C5"/>
    <n v="36"/>
    <n v="4005"/>
    <n v="626.36"/>
    <d v="2017-06-08T00:00:00"/>
    <d v="2017-05-30T00:00:00"/>
    <n v="2017"/>
    <m/>
  </r>
  <r>
    <m/>
    <d v="2017-06-08T00:00:00"/>
    <x v="1"/>
    <n v="2017"/>
    <x v="97"/>
    <x v="97"/>
    <x v="88"/>
    <n v="56100"/>
    <x v="3"/>
    <x v="29"/>
    <x v="29"/>
    <n v="1175"/>
    <n v="1175"/>
    <n v="192.9"/>
    <n v="14831259040485"/>
    <s v="10 RUE FRANCOIS RENAULT"/>
    <s v="10 RUE FRANCOIS RENAULT"/>
    <n v="56100"/>
    <s v="C5"/>
    <n v="6"/>
    <n v="1175"/>
    <n v="192.9"/>
    <d v="2017-06-08T00:00:00"/>
    <d v="2017-05-30T00:00:00"/>
    <n v="2017"/>
    <m/>
  </r>
  <r>
    <m/>
    <d v="2017-06-08T00:00:00"/>
    <x v="1"/>
    <n v="2017"/>
    <x v="102"/>
    <x v="102"/>
    <x v="92"/>
    <n v="56100"/>
    <x v="0"/>
    <x v="29"/>
    <x v="29"/>
    <n v="5786"/>
    <n v="5786"/>
    <n v="866.24"/>
    <n v="14847033269250"/>
    <s v="VILLE DE LORIENT"/>
    <s v="83 BOULEVARD COSMAO DUMANOIR"/>
    <n v="56100"/>
    <s v="C5"/>
    <n v="18"/>
    <n v="5786"/>
    <n v="866.24"/>
    <d v="2017-06-08T00:00:00"/>
    <d v="2017-05-30T00:00:00"/>
    <n v="2017"/>
    <m/>
  </r>
  <r>
    <m/>
    <d v="2017-06-08T00:00:00"/>
    <x v="1"/>
    <n v="2017"/>
    <x v="83"/>
    <x v="83"/>
    <x v="75"/>
    <n v="56290"/>
    <x v="6"/>
    <x v="29"/>
    <x v="29"/>
    <n v="8776"/>
    <n v="8776"/>
    <n v="1195.02"/>
    <n v="14897829230103"/>
    <s v="MUSEE DE PORT LOUIS"/>
    <s v="LA CITADELLE"/>
    <n v="56290"/>
    <s v="C5"/>
    <n v="24"/>
    <n v="8776"/>
    <n v="1195.02"/>
    <d v="2017-06-08T00:00:00"/>
    <d v="2017-05-30T00:00:00"/>
    <n v="2017"/>
    <m/>
  </r>
  <r>
    <m/>
    <d v="2017-06-08T00:00:00"/>
    <x v="1"/>
    <n v="2017"/>
    <x v="90"/>
    <x v="90"/>
    <x v="82"/>
    <n v="56100"/>
    <x v="3"/>
    <x v="29"/>
    <x v="29"/>
    <n v="603"/>
    <n v="603"/>
    <n v="115.45"/>
    <n v="14856729330593"/>
    <s v="4 AVE JEAN JAURES"/>
    <s v="4 AVENUE JEAN JAURES"/>
    <n v="56100"/>
    <s v="C5"/>
    <n v="6"/>
    <n v="603"/>
    <n v="115.45"/>
    <d v="2017-06-08T00:00:00"/>
    <d v="2017-05-30T00:00:00"/>
    <n v="2017"/>
    <m/>
  </r>
  <r>
    <m/>
    <d v="2017-06-08T00:00:00"/>
    <x v="1"/>
    <n v="2017"/>
    <x v="61"/>
    <x v="61"/>
    <x v="55"/>
    <n v="56100"/>
    <x v="1"/>
    <x v="29"/>
    <x v="29"/>
    <n v="5106"/>
    <n v="5106"/>
    <n v="769.91"/>
    <n v="14857018736288"/>
    <s v="LORIENTIS DUMANOIR 1 - BOULEVARD COSMAO"/>
    <s v="3 BOULEVARD COSMAO DUMANOIR"/>
    <n v="56100"/>
    <s v="C5"/>
    <n v="36"/>
    <n v="5106"/>
    <n v="769.91"/>
    <d v="2017-06-08T00:00:00"/>
    <d v="2017-05-30T00:00:00"/>
    <n v="2017"/>
    <m/>
  </r>
  <r>
    <m/>
    <d v="2017-06-08T00:00:00"/>
    <x v="1"/>
    <n v="2017"/>
    <x v="79"/>
    <x v="79"/>
    <x v="72"/>
    <n v="56100"/>
    <x v="3"/>
    <x v="29"/>
    <x v="29"/>
    <n v="487"/>
    <n v="487"/>
    <n v="79.16"/>
    <n v="14897250260446"/>
    <s v="SANISETTE - QUAI DE ROHAN"/>
    <s v="QUAI DE ROHAN"/>
    <n v="56100"/>
    <s v="C5"/>
    <n v="6"/>
    <n v="487"/>
    <n v="79.16"/>
    <d v="2017-06-08T00:00:00"/>
    <d v="2017-05-30T00:00:00"/>
    <n v="2017"/>
    <m/>
  </r>
  <r>
    <m/>
    <d v="2017-06-08T00:00:00"/>
    <x v="1"/>
    <n v="2017"/>
    <x v="101"/>
    <x v="101"/>
    <x v="78"/>
    <n v="56100"/>
    <x v="3"/>
    <x v="29"/>
    <x v="29"/>
    <n v="1214"/>
    <n v="1214"/>
    <n v="198.92"/>
    <n v="14853545552699"/>
    <s v="COMMUNE DE LORIENT"/>
    <s v="20 RUE JEAN MOULIN"/>
    <n v="56100"/>
    <s v="C5"/>
    <n v="6"/>
    <n v="1214"/>
    <n v="198.92"/>
    <d v="2017-06-08T00:00:00"/>
    <d v="2017-05-30T00:00:00"/>
    <n v="2017"/>
    <m/>
  </r>
  <r>
    <m/>
    <d v="2017-06-08T00:00:00"/>
    <x v="1"/>
    <n v="2017"/>
    <x v="44"/>
    <x v="44"/>
    <x v="41"/>
    <n v="56100"/>
    <x v="1"/>
    <x v="29"/>
    <x v="29"/>
    <n v="3146"/>
    <n v="3146"/>
    <n v="529.36"/>
    <n v="14848190969595"/>
    <s v="POLE ENFANCE REPUBLIQUE"/>
    <s v="2 RUE FRANCOIS LE BRISE"/>
    <n v="56100"/>
    <s v="C5"/>
    <n v="36"/>
    <n v="3146"/>
    <n v="529.36"/>
    <d v="2017-06-08T00:00:00"/>
    <d v="2017-05-30T00:00:00"/>
    <n v="2017"/>
    <m/>
  </r>
  <r>
    <m/>
    <d v="2017-06-08T00:00:00"/>
    <x v="1"/>
    <n v="2017"/>
    <x v="66"/>
    <x v="66"/>
    <x v="59"/>
    <n v="56100"/>
    <x v="5"/>
    <x v="29"/>
    <x v="29"/>
    <n v="314"/>
    <n v="314"/>
    <n v="51.94"/>
    <n v="14861070802041"/>
    <s v="BORNE WIFI - CIMETIERE - RUE DE CARNE"/>
    <s v="RUE DE CARNEL"/>
    <n v="56100"/>
    <s v="C5"/>
    <n v="3"/>
    <n v="314"/>
    <n v="51.94"/>
    <d v="2017-06-08T00:00:00"/>
    <d v="2017-05-30T00:00:00"/>
    <n v="2017"/>
    <m/>
  </r>
  <r>
    <m/>
    <d v="2017-06-08T00:00:00"/>
    <x v="1"/>
    <n v="2017"/>
    <x v="43"/>
    <x v="43"/>
    <x v="30"/>
    <n v="56100"/>
    <x v="7"/>
    <x v="29"/>
    <x v="29"/>
    <n v="10434"/>
    <n v="10434"/>
    <n v="1426.01"/>
    <n v="14848046293827"/>
    <s v="BUREAUX SYNDICATS"/>
    <s v="81 BOULEVARD COSMAO DUMANOIR"/>
    <n v="56100"/>
    <s v="C5"/>
    <n v="12"/>
    <n v="10434"/>
    <n v="1426.01"/>
    <d v="2017-06-08T00:00:00"/>
    <d v="2017-05-30T00:00:00"/>
    <n v="2017"/>
    <m/>
  </r>
  <r>
    <m/>
    <d v="2017-06-08T00:00:00"/>
    <x v="1"/>
    <n v="2017"/>
    <x v="49"/>
    <x v="49"/>
    <x v="45"/>
    <n v="56100"/>
    <x v="8"/>
    <x v="29"/>
    <x v="29"/>
    <n v="990"/>
    <n v="990"/>
    <n v="150.16"/>
    <n v="14849348754024"/>
    <s v="BUREAUX SYNDICATS"/>
    <s v="79C BOULEVARD COSMAO DUMANOIR"/>
    <n v="56100"/>
    <s v="C5"/>
    <n v="9"/>
    <n v="990"/>
    <n v="150.16"/>
    <d v="2017-06-08T00:00:00"/>
    <d v="2017-05-30T00:00:00"/>
    <n v="2017"/>
    <m/>
  </r>
  <r>
    <m/>
    <d v="2017-06-08T00:00:00"/>
    <x v="1"/>
    <n v="2017"/>
    <x v="74"/>
    <x v="74"/>
    <x v="67"/>
    <n v="56100"/>
    <x v="3"/>
    <x v="29"/>
    <x v="29"/>
    <n v="78"/>
    <n v="78"/>
    <n v="22.07"/>
    <n v="14897394978254"/>
    <s v="SANISETTE - BOULEVARD MARECHAL JOFFRE"/>
    <s v="BOULEVARD MARECHAL JOFFRE"/>
    <n v="56100"/>
    <s v="C5"/>
    <n v="6"/>
    <n v="78"/>
    <n v="22.07"/>
    <d v="2017-06-08T00:00:00"/>
    <d v="2017-05-30T00:00:00"/>
    <n v="2017"/>
    <m/>
  </r>
  <r>
    <m/>
    <d v="2017-06-08T00:00:00"/>
    <x v="1"/>
    <n v="2017"/>
    <x v="104"/>
    <x v="104"/>
    <x v="19"/>
    <n v="56100"/>
    <x v="5"/>
    <x v="29"/>
    <x v="29"/>
    <n v="616"/>
    <n v="616"/>
    <n v="109.85"/>
    <n v="14895658461352"/>
    <s v="2 RUE FRANCOIS RENAULT"/>
    <s v="2 RUE FRANCOIS RENAULT"/>
    <n v="56100"/>
    <s v="C5"/>
    <n v="3"/>
    <n v="616"/>
    <n v="109.85"/>
    <d v="2017-06-08T00:00:00"/>
    <d v="2017-05-30T00:00:00"/>
    <n v="2017"/>
    <m/>
  </r>
  <r>
    <m/>
    <d v="2017-06-08T00:00:00"/>
    <x v="1"/>
    <n v="2017"/>
    <x v="86"/>
    <x v="86"/>
    <x v="78"/>
    <n v="56100"/>
    <x v="3"/>
    <x v="29"/>
    <x v="29"/>
    <n v="1638"/>
    <n v="1638"/>
    <n v="282.8"/>
    <n v="14854124423820"/>
    <s v="LOGEMENT 101 GS KERMELO"/>
    <s v="20 RUE JEAN MOULIN"/>
    <n v="56100"/>
    <s v="C5"/>
    <n v="6"/>
    <n v="1638"/>
    <n v="282.8"/>
    <d v="2017-06-08T00:00:00"/>
    <d v="2017-05-30T00:00:00"/>
    <n v="2017"/>
    <m/>
  </r>
  <r>
    <m/>
    <d v="2017-07-07T00:00:00"/>
    <x v="1"/>
    <n v="2017"/>
    <x v="8"/>
    <x v="8"/>
    <x v="8"/>
    <n v="56100"/>
    <x v="3"/>
    <x v="30"/>
    <x v="30"/>
    <n v="297"/>
    <n v="297"/>
    <n v="50.23"/>
    <n v="14807959377717"/>
    <s v="SANISETTE - PLACE ALSACE LORRAINE"/>
    <s v="PLACE ALSACE LORRAINE"/>
    <n v="56100"/>
    <s v="C5"/>
    <n v="6"/>
    <n v="297"/>
    <n v="50.23"/>
    <d v="2017-07-07T00:00:00"/>
    <d v="2017-06-30T00:00:00"/>
    <n v="2017"/>
    <m/>
  </r>
  <r>
    <m/>
    <d v="2017-07-07T00:00:00"/>
    <x v="1"/>
    <n v="2017"/>
    <x v="10"/>
    <x v="10"/>
    <x v="10"/>
    <n v="56100"/>
    <x v="4"/>
    <x v="30"/>
    <x v="30"/>
    <n v="-3295"/>
    <n v="-3295"/>
    <n v="-414.02"/>
    <n v="14808104138930"/>
    <s v="FERME DE KERDUAL"/>
    <s v="33 RUE DU BOIS DU CHATEAU"/>
    <n v="56100"/>
    <s v="C5"/>
    <n v="15"/>
    <n v="-3295"/>
    <n v="-414.02"/>
    <d v="2017-07-07T00:00:00"/>
    <d v="2017-06-30T00:00:00"/>
    <n v="2017"/>
    <m/>
  </r>
  <r>
    <m/>
    <d v="2017-07-07T00:00:00"/>
    <x v="1"/>
    <n v="2017"/>
    <x v="11"/>
    <x v="11"/>
    <x v="11"/>
    <n v="56100"/>
    <x v="5"/>
    <x v="30"/>
    <x v="30"/>
    <n v="148"/>
    <n v="148"/>
    <n v="29"/>
    <n v="14808393522019"/>
    <s v="CIMETIERE DE KERENTRECH"/>
    <s v="RUE AUGUSTE RODIN"/>
    <n v="56100"/>
    <s v="C5"/>
    <n v="3"/>
    <n v="148"/>
    <n v="29"/>
    <d v="2017-07-07T00:00:00"/>
    <d v="2017-06-30T00:00:00"/>
    <n v="2017"/>
    <m/>
  </r>
  <r>
    <m/>
    <d v="2017-07-07T00:00:00"/>
    <x v="1"/>
    <n v="2017"/>
    <x v="72"/>
    <x v="72"/>
    <x v="65"/>
    <n v="56100"/>
    <x v="3"/>
    <x v="30"/>
    <x v="30"/>
    <n v="-486"/>
    <n v="-486"/>
    <n v="-54.39"/>
    <n v="14808827665559"/>
    <s v="Forage Stade Kersabiec ?"/>
    <s v="1 RUE DES DEUX FRERES LE LAY"/>
    <n v="56100"/>
    <s v="C5"/>
    <n v="6"/>
    <n v="-486"/>
    <n v="-54.39"/>
    <d v="2017-07-07T00:00:00"/>
    <d v="2017-06-30T00:00:00"/>
    <n v="2017"/>
    <m/>
  </r>
  <r>
    <m/>
    <d v="2017-07-07T00:00:00"/>
    <x v="1"/>
    <n v="2017"/>
    <x v="12"/>
    <x v="12"/>
    <x v="0"/>
    <n v="56100"/>
    <x v="3"/>
    <x v="30"/>
    <x v="30"/>
    <n v="183"/>
    <n v="183"/>
    <n v="37.15"/>
    <n v="14809261881378"/>
    <s v="PERMANENCE CONTRAT EDUCATIF LOC"/>
    <s v="7 RUE JULES MASSENET"/>
    <n v="56100"/>
    <s v="C5"/>
    <n v="6"/>
    <n v="183"/>
    <n v="37.15"/>
    <d v="2017-07-07T00:00:00"/>
    <d v="2017-06-30T00:00:00"/>
    <n v="2017"/>
    <m/>
  </r>
  <r>
    <m/>
    <d v="2017-07-07T00:00:00"/>
    <x v="1"/>
    <n v="2017"/>
    <x v="13"/>
    <x v="13"/>
    <x v="12"/>
    <n v="56100"/>
    <x v="6"/>
    <x v="30"/>
    <x v="30"/>
    <n v="824"/>
    <n v="824"/>
    <n v="186.34"/>
    <n v="14809551292790"/>
    <s v="CENTRE MEDICO-SCOLAIRE"/>
    <s v="5 PLACE LOUIS BONNEAUD"/>
    <n v="56100"/>
    <s v="C5"/>
    <n v="24"/>
    <n v="824"/>
    <n v="186.34"/>
    <d v="2017-07-07T00:00:00"/>
    <d v="2017-06-30T00:00:00"/>
    <n v="2017"/>
    <m/>
  </r>
  <r>
    <m/>
    <d v="2017-07-07T00:00:00"/>
    <x v="1"/>
    <n v="2017"/>
    <x v="85"/>
    <x v="85"/>
    <x v="77"/>
    <n v="56100"/>
    <x v="3"/>
    <x v="30"/>
    <x v="30"/>
    <n v="335"/>
    <n v="335"/>
    <n v="56.18"/>
    <n v="14811143239267"/>
    <s v="logement 4 rue prof Mazé"/>
    <s v="4 RUE PROFESSEUR MAZE"/>
    <n v="56100"/>
    <s v="C5"/>
    <n v="6"/>
    <n v="335"/>
    <n v="56.18"/>
    <d v="2017-07-07T00:00:00"/>
    <d v="2017-06-30T00:00:00"/>
    <n v="2017"/>
    <m/>
  </r>
  <r>
    <m/>
    <d v="2017-07-07T00:00:00"/>
    <x v="1"/>
    <n v="2017"/>
    <x v="14"/>
    <x v="14"/>
    <x v="13"/>
    <n v="56100"/>
    <x v="2"/>
    <x v="30"/>
    <x v="30"/>
    <n v="2841"/>
    <n v="2841"/>
    <n v="463.34"/>
    <n v="14812735108510"/>
    <s v="ECOLE DIWAN"/>
    <s v="RUE FERDINAND BUISSON"/>
    <n v="56100"/>
    <s v="C5"/>
    <n v="30"/>
    <n v="2841"/>
    <n v="463.34"/>
    <d v="2017-07-07T00:00:00"/>
    <d v="2017-06-30T00:00:00"/>
    <n v="2017"/>
    <m/>
  </r>
  <r>
    <m/>
    <d v="2017-07-07T00:00:00"/>
    <x v="1"/>
    <n v="2017"/>
    <x v="15"/>
    <x v="15"/>
    <x v="14"/>
    <n v="56100"/>
    <x v="1"/>
    <x v="30"/>
    <x v="30"/>
    <n v="4271"/>
    <n v="4271"/>
    <n v="665.06"/>
    <n v="14813892850933"/>
    <s v="LE CITY"/>
    <s v="4 F RUE ROGER SALENGRO"/>
    <n v="56100"/>
    <s v="C5"/>
    <n v="36"/>
    <n v="4271"/>
    <n v="665.06"/>
    <d v="2017-07-07T00:00:00"/>
    <d v="2017-06-30T00:00:00"/>
    <n v="2017"/>
    <m/>
  </r>
  <r>
    <m/>
    <d v="2017-07-07T00:00:00"/>
    <x v="1"/>
    <n v="2017"/>
    <x v="77"/>
    <x v="77"/>
    <x v="70"/>
    <n v="56100"/>
    <x v="7"/>
    <x v="30"/>
    <x v="30"/>
    <n v="1929"/>
    <n v="1929"/>
    <n v="287.16000000000003"/>
    <n v="14814616439917"/>
    <s v="BIBLIOTHEQUE DE KERSABIEC"/>
    <s v="24 RUE DE KERSABIEC"/>
    <n v="56100"/>
    <s v="C5"/>
    <n v="12"/>
    <n v="1929"/>
    <n v="287.16000000000003"/>
    <d v="2017-07-07T00:00:00"/>
    <d v="2017-06-30T00:00:00"/>
    <n v="2017"/>
    <m/>
  </r>
  <r>
    <m/>
    <d v="2017-07-07T00:00:00"/>
    <x v="1"/>
    <n v="2017"/>
    <x v="16"/>
    <x v="16"/>
    <x v="15"/>
    <n v="56100"/>
    <x v="0"/>
    <x v="30"/>
    <x v="30"/>
    <n v="-107"/>
    <n v="-107"/>
    <n v="23.27"/>
    <n v="14815629464508"/>
    <s v="MATERNELLE PABLO NERUDA"/>
    <s v="11B RUE RAYMOND QUERO"/>
    <n v="56100"/>
    <s v="C5"/>
    <n v="18"/>
    <n v="-107"/>
    <n v="23.27"/>
    <d v="2017-07-07T00:00:00"/>
    <d v="2017-06-30T00:00:00"/>
    <n v="2017"/>
    <m/>
  </r>
  <r>
    <m/>
    <d v="2017-07-07T00:00:00"/>
    <x v="1"/>
    <n v="2017"/>
    <x v="88"/>
    <x v="88"/>
    <x v="80"/>
    <n v="56100"/>
    <x v="3"/>
    <x v="30"/>
    <x v="30"/>
    <n v="682"/>
    <n v="682"/>
    <n v="104.83"/>
    <n v="14815774127254"/>
    <s v="logement 21 - 8 rue de kerlero"/>
    <s v="8 RUE DE KERLERO"/>
    <n v="56100"/>
    <s v="C5"/>
    <n v="6"/>
    <n v="682"/>
    <n v="104.83"/>
    <d v="2017-07-07T00:00:00"/>
    <d v="2017-06-30T00:00:00"/>
    <n v="2017"/>
    <m/>
  </r>
  <r>
    <m/>
    <d v="2017-07-07T00:00:00"/>
    <x v="1"/>
    <n v="2017"/>
    <x v="17"/>
    <x v="17"/>
    <x v="16"/>
    <n v="56100"/>
    <x v="0"/>
    <x v="30"/>
    <x v="30"/>
    <n v="3533"/>
    <n v="3533"/>
    <n v="520.48"/>
    <n v="14819247409505"/>
    <s v="CENTRE CULTUREL ET SPORTIF ( EX ECOLE DI"/>
    <s v="205 RUE DE BELGIQUE"/>
    <n v="56100"/>
    <s v="C5"/>
    <n v="18"/>
    <n v="3533"/>
    <n v="520.48"/>
    <d v="2017-07-07T00:00:00"/>
    <d v="2017-06-30T00:00:00"/>
    <n v="2017"/>
    <m/>
  </r>
  <r>
    <m/>
    <d v="2017-07-07T00:00:00"/>
    <x v="1"/>
    <n v="2017"/>
    <x v="18"/>
    <x v="18"/>
    <x v="7"/>
    <n v="56100"/>
    <x v="7"/>
    <x v="30"/>
    <x v="30"/>
    <n v="184"/>
    <n v="184"/>
    <n v="49.91"/>
    <n v="14819536845189"/>
    <s v="MARCHE EXTERIEUR"/>
    <s v="PLACE DE LA LIBERTE"/>
    <n v="56100"/>
    <s v="C5"/>
    <n v="12"/>
    <n v="184"/>
    <n v="49.91"/>
    <d v="2017-07-07T00:00:00"/>
    <d v="2017-06-30T00:00:00"/>
    <n v="2017"/>
    <m/>
  </r>
  <r>
    <m/>
    <d v="2017-07-07T00:00:00"/>
    <x v="1"/>
    <n v="2017"/>
    <x v="21"/>
    <x v="21"/>
    <x v="19"/>
    <n v="56100"/>
    <x v="2"/>
    <x v="30"/>
    <x v="30"/>
    <n v="224"/>
    <n v="224"/>
    <n v="123.01"/>
    <n v="14822865354592"/>
    <s v="MATERNELLE SUZANNE LACORE"/>
    <s v="2 RUE FRANCOIS RENAULT"/>
    <n v="56100"/>
    <s v="C5"/>
    <n v="30"/>
    <n v="224"/>
    <n v="123.01"/>
    <d v="2017-07-07T00:00:00"/>
    <d v="2017-06-30T00:00:00"/>
    <n v="2017"/>
    <m/>
  </r>
  <r>
    <m/>
    <d v="2017-07-07T00:00:00"/>
    <x v="1"/>
    <n v="2017"/>
    <x v="22"/>
    <x v="22"/>
    <x v="20"/>
    <n v="56100"/>
    <x v="2"/>
    <x v="30"/>
    <x v="30"/>
    <n v="5547"/>
    <n v="5547"/>
    <n v="812.57"/>
    <n v="14823588943559"/>
    <s v="CENTRE SOCIAL DE KERVENANEC"/>
    <s v="2 RUE MAURICE THOREZ"/>
    <n v="56100"/>
    <s v="C5"/>
    <n v="30"/>
    <n v="5547"/>
    <n v="812.57"/>
    <d v="2017-07-07T00:00:00"/>
    <d v="2017-06-30T00:00:00"/>
    <n v="2017"/>
    <m/>
  </r>
  <r>
    <m/>
    <d v="2017-07-07T00:00:00"/>
    <x v="1"/>
    <n v="2017"/>
    <x v="25"/>
    <x v="25"/>
    <x v="23"/>
    <n v="56100"/>
    <x v="1"/>
    <x v="30"/>
    <x v="30"/>
    <n v="989"/>
    <n v="989"/>
    <n v="238.54"/>
    <n v="14826628017348"/>
    <s v="CENTRE AERE DU TER"/>
    <s v="N1 RUE VICTOR SCHOELCHER"/>
    <n v="56100"/>
    <s v="C5"/>
    <n v="36"/>
    <n v="989"/>
    <n v="238.54"/>
    <d v="2017-07-07T00:00:00"/>
    <d v="2017-06-30T00:00:00"/>
    <n v="2017"/>
    <m/>
  </r>
  <r>
    <m/>
    <d v="2017-07-07T00:00:00"/>
    <x v="1"/>
    <n v="2017"/>
    <x v="26"/>
    <x v="26"/>
    <x v="24"/>
    <n v="56100"/>
    <x v="0"/>
    <x v="30"/>
    <x v="30"/>
    <n v="-17"/>
    <n v="-17"/>
    <n v="32.28"/>
    <n v="14827062170710"/>
    <s v="GYMNASE DE KEROLAY"/>
    <s v="38 RUE MONISTROL"/>
    <n v="56100"/>
    <s v="C5"/>
    <n v="18"/>
    <n v="-17"/>
    <n v="32.28"/>
    <d v="2017-07-07T00:00:00"/>
    <d v="2017-06-30T00:00:00"/>
    <n v="2017"/>
    <m/>
  </r>
  <r>
    <m/>
    <d v="2017-07-07T00:00:00"/>
    <x v="1"/>
    <n v="2017"/>
    <x v="27"/>
    <x v="27"/>
    <x v="25"/>
    <n v="56100"/>
    <x v="3"/>
    <x v="30"/>
    <x v="30"/>
    <n v="666"/>
    <n v="666"/>
    <n v="106.81"/>
    <n v="14829522373357"/>
    <s v="ACCUEIL ENFANTS ST MAUDE"/>
    <s v="1 RUE NICOLAS APPERT"/>
    <n v="56100"/>
    <s v="C5"/>
    <n v="6"/>
    <n v="666"/>
    <n v="106.81"/>
    <d v="2017-07-07T00:00:00"/>
    <d v="2017-06-30T00:00:00"/>
    <n v="2017"/>
    <m/>
  </r>
  <r>
    <m/>
    <d v="2017-07-07T00:00:00"/>
    <x v="1"/>
    <n v="2017"/>
    <x v="84"/>
    <x v="84"/>
    <x v="76"/>
    <n v="56100"/>
    <x v="5"/>
    <x v="30"/>
    <x v="30"/>
    <n v="-270"/>
    <n v="-270"/>
    <n v="-28.2"/>
    <n v="14829667091101"/>
    <s v="LOCAL VESTIAIRES"/>
    <s v="3 RUE D ANNABA"/>
    <n v="56100"/>
    <s v="C5"/>
    <n v="3"/>
    <n v="-270"/>
    <n v="-28.2"/>
    <d v="2017-07-07T00:00:00"/>
    <d v="2017-06-30T00:00:00"/>
    <n v="2017"/>
    <m/>
  </r>
  <r>
    <m/>
    <d v="2017-07-07T00:00:00"/>
    <x v="1"/>
    <n v="2017"/>
    <x v="31"/>
    <x v="31"/>
    <x v="29"/>
    <n v="56100"/>
    <x v="0"/>
    <x v="30"/>
    <x v="30"/>
    <n v="1554"/>
    <n v="1554"/>
    <n v="245.88"/>
    <n v="14832561447120"/>
    <s v="BOULODROME"/>
    <s v="42 RUE LOUIS BRAILLE"/>
    <n v="56100"/>
    <s v="C5"/>
    <n v="18"/>
    <n v="1554"/>
    <n v="245.88"/>
    <d v="2017-07-07T00:00:00"/>
    <d v="2017-06-30T00:00:00"/>
    <n v="2017"/>
    <m/>
  </r>
  <r>
    <m/>
    <d v="2017-07-07T00:00:00"/>
    <x v="1"/>
    <n v="2017"/>
    <x v="32"/>
    <x v="32"/>
    <x v="30"/>
    <n v="56100"/>
    <x v="5"/>
    <x v="30"/>
    <x v="30"/>
    <n v="97"/>
    <n v="97"/>
    <n v="22.8"/>
    <n v="14832706164973"/>
    <s v="CENTRE ARTISANAL"/>
    <s v="81 BOULEVARD COSMAO DUMANOIR"/>
    <n v="56100"/>
    <s v="C5"/>
    <n v="3"/>
    <n v="97"/>
    <n v="22.8"/>
    <d v="2017-07-07T00:00:00"/>
    <d v="2017-06-30T00:00:00"/>
    <n v="2017"/>
    <m/>
  </r>
  <r>
    <m/>
    <d v="2017-07-07T00:00:00"/>
    <x v="1"/>
    <n v="2017"/>
    <x v="34"/>
    <x v="34"/>
    <x v="32"/>
    <n v="56100"/>
    <x v="7"/>
    <x v="30"/>
    <x v="30"/>
    <n v="808"/>
    <n v="808"/>
    <n v="135.16"/>
    <n v="14835311085392"/>
    <s v="LOCAUX SERVICES TECHNIQUES"/>
    <s v="39 RUE FRANCOIS LE LEVE"/>
    <n v="56100"/>
    <s v="C5"/>
    <n v="12"/>
    <n v="808"/>
    <n v="135.16"/>
    <d v="2017-07-07T00:00:00"/>
    <d v="2017-06-30T00:00:00"/>
    <n v="2017"/>
    <m/>
  </r>
  <r>
    <m/>
    <d v="2017-07-07T00:00:00"/>
    <x v="1"/>
    <n v="2017"/>
    <x v="58"/>
    <x v="58"/>
    <x v="52"/>
    <n v="56100"/>
    <x v="8"/>
    <x v="30"/>
    <x v="30"/>
    <n v="76"/>
    <n v="76"/>
    <n v="25.71"/>
    <n v="14855426859571"/>
    <s v="MARCHE EXTERIEUR"/>
    <s v="6X COURS DE CHAZELLES"/>
    <n v="56100"/>
    <s v="C5"/>
    <n v="9"/>
    <n v="76"/>
    <n v="25.71"/>
    <d v="2017-07-07T00:00:00"/>
    <d v="2017-06-30T00:00:00"/>
    <n v="2017"/>
    <m/>
  </r>
  <r>
    <m/>
    <d v="2017-07-07T00:00:00"/>
    <x v="1"/>
    <n v="2017"/>
    <x v="37"/>
    <x v="37"/>
    <x v="35"/>
    <n v="56100"/>
    <x v="0"/>
    <x v="30"/>
    <x v="30"/>
    <n v="-439"/>
    <n v="-439"/>
    <n v="-14.81"/>
    <n v="14838784312598"/>
    <s v="HALLES DE MERVILLE"/>
    <s v="HALLES CHANZY"/>
    <n v="56100"/>
    <s v="C5"/>
    <n v="18"/>
    <n v="-439"/>
    <n v="-14.81"/>
    <d v="2017-07-07T00:00:00"/>
    <d v="2017-06-30T00:00:00"/>
    <n v="2017"/>
    <m/>
  </r>
  <r>
    <m/>
    <d v="2017-07-07T00:00:00"/>
    <x v="1"/>
    <n v="2017"/>
    <x v="62"/>
    <x v="62"/>
    <x v="56"/>
    <n v="56100"/>
    <x v="1"/>
    <x v="30"/>
    <x v="30"/>
    <n v="1897"/>
    <n v="1897"/>
    <n v="367.84"/>
    <n v="14858465933343"/>
    <s v="VESTIAIRES RUGBY KEROLAY"/>
    <s v="5 RUE DE L INDUSTRIE"/>
    <n v="56100"/>
    <s v="C5"/>
    <n v="36"/>
    <n v="1897"/>
    <n v="367.84"/>
    <d v="2017-07-07T00:00:00"/>
    <d v="2017-06-30T00:00:00"/>
    <n v="2017"/>
    <m/>
  </r>
  <r>
    <m/>
    <d v="2017-07-07T00:00:00"/>
    <x v="1"/>
    <n v="2017"/>
    <x v="100"/>
    <x v="100"/>
    <x v="91"/>
    <n v="56100"/>
    <x v="3"/>
    <x v="30"/>
    <x v="30"/>
    <n v="1690"/>
    <n v="1690"/>
    <n v="262.91000000000003"/>
    <n v="14888422540020"/>
    <s v="RUE RENE LOTE"/>
    <s v="RUE RENE LOTE"/>
    <n v="56100"/>
    <s v="C5"/>
    <n v="6"/>
    <n v="1690"/>
    <n v="262.91000000000003"/>
    <d v="2017-07-07T00:00:00"/>
    <d v="2017-06-30T00:00:00"/>
    <n v="2017"/>
    <m/>
  </r>
  <r>
    <m/>
    <d v="2017-07-07T00:00:00"/>
    <x v="1"/>
    <n v="2017"/>
    <x v="64"/>
    <x v="64"/>
    <x v="38"/>
    <n v="56100"/>
    <x v="0"/>
    <x v="30"/>
    <x v="30"/>
    <n v="4117"/>
    <n v="4117"/>
    <n v="595.91999999999996"/>
    <n v="14860636700389"/>
    <s v="GROUPE SCOLAIRE KERENTRECH"/>
    <s v="6 RUE DE L ECOLE"/>
    <n v="56100"/>
    <s v="C5"/>
    <n v="18"/>
    <n v="4117"/>
    <n v="595.91999999999996"/>
    <d v="2017-07-07T00:00:00"/>
    <d v="2017-06-30T00:00:00"/>
    <n v="2017"/>
    <m/>
  </r>
  <r>
    <m/>
    <d v="2017-07-07T00:00:00"/>
    <x v="1"/>
    <n v="2017"/>
    <x v="47"/>
    <x v="47"/>
    <x v="43"/>
    <n v="56100"/>
    <x v="3"/>
    <x v="30"/>
    <x v="30"/>
    <n v="375"/>
    <n v="375"/>
    <n v="63.09"/>
    <n v="14849059318633"/>
    <s v="PAVILLON"/>
    <s v="10 RUE AMIRAL BOUVET"/>
    <n v="56100"/>
    <s v="C5"/>
    <n v="6"/>
    <n v="375"/>
    <n v="63.09"/>
    <d v="2017-07-07T00:00:00"/>
    <d v="2017-06-30T00:00:00"/>
    <n v="2017"/>
    <m/>
  </r>
  <r>
    <m/>
    <d v="2017-07-07T00:00:00"/>
    <x v="1"/>
    <n v="2017"/>
    <x v="55"/>
    <x v="55"/>
    <x v="50"/>
    <n v="56100"/>
    <x v="3"/>
    <x v="30"/>
    <x v="30"/>
    <n v="-27"/>
    <n v="-27"/>
    <n v="8.68"/>
    <n v="14852821939199"/>
    <s v="BORNE DE MARCHE - PLACE ARISTIDE BRIAND"/>
    <s v="PLACE ARISTIDE BRIAND"/>
    <n v="56100"/>
    <s v="C5"/>
    <n v="6"/>
    <n v="-27"/>
    <n v="8.68"/>
    <d v="2017-07-07T00:00:00"/>
    <d v="2017-06-30T00:00:00"/>
    <n v="2017"/>
    <m/>
  </r>
  <r>
    <m/>
    <d v="2017-07-07T00:00:00"/>
    <x v="1"/>
    <n v="2017"/>
    <x v="70"/>
    <x v="70"/>
    <x v="63"/>
    <n v="56100"/>
    <x v="3"/>
    <x v="30"/>
    <x v="30"/>
    <n v="161"/>
    <n v="161"/>
    <n v="33.72"/>
    <n v="14876410890702"/>
    <s v="LOGT DE FONCTION 2 - RUE DE KERULVE"/>
    <s v="2 RUE DE KERULVE"/>
    <n v="56100"/>
    <s v="C5"/>
    <n v="6"/>
    <n v="161"/>
    <n v="33.72"/>
    <d v="2017-07-07T00:00:00"/>
    <d v="2017-06-30T00:00:00"/>
    <n v="2017"/>
    <m/>
  </r>
  <r>
    <m/>
    <d v="2017-07-07T00:00:00"/>
    <x v="1"/>
    <n v="2017"/>
    <x v="38"/>
    <x v="38"/>
    <x v="36"/>
    <n v="56100"/>
    <x v="8"/>
    <x v="30"/>
    <x v="30"/>
    <n v="792"/>
    <n v="792"/>
    <n v="122.07"/>
    <n v="14842981128703"/>
    <s v="LOCAL CARNAVAL"/>
    <s v="8 RUE DE L INDUSTRIE"/>
    <n v="56100"/>
    <s v="C5"/>
    <n v="9"/>
    <n v="792"/>
    <n v="122.07"/>
    <d v="2017-07-07T00:00:00"/>
    <d v="2017-06-30T00:00:00"/>
    <n v="2017"/>
    <m/>
  </r>
  <r>
    <m/>
    <d v="2017-07-07T00:00:00"/>
    <x v="1"/>
    <n v="2017"/>
    <x v="63"/>
    <x v="63"/>
    <x v="57"/>
    <n v="56100"/>
    <x v="1"/>
    <x v="30"/>
    <x v="30"/>
    <n v="4247"/>
    <n v="4247"/>
    <n v="669.3"/>
    <n v="14860347264787"/>
    <s v="GROUPE SCOLAIRE KERENTRECH"/>
    <s v="11 PLACE DE L YSER"/>
    <n v="56100"/>
    <s v="C5"/>
    <n v="36"/>
    <n v="4247"/>
    <n v="669.3"/>
    <d v="2017-07-07T00:00:00"/>
    <d v="2017-06-30T00:00:00"/>
    <n v="2017"/>
    <m/>
  </r>
  <r>
    <m/>
    <d v="2017-07-07T00:00:00"/>
    <x v="1"/>
    <n v="2017"/>
    <x v="98"/>
    <x v="98"/>
    <x v="89"/>
    <n v="56100"/>
    <x v="3"/>
    <x v="30"/>
    <x v="30"/>
    <n v="2936"/>
    <n v="2936"/>
    <n v="432.35"/>
    <n v="14838784345448"/>
    <s v="42 RUE KERSABIEC"/>
    <s v="42 RUE DE KERSABIEC"/>
    <n v="56100"/>
    <s v="C5"/>
    <n v="6"/>
    <n v="2936"/>
    <n v="432.35"/>
    <d v="2017-07-07T00:00:00"/>
    <d v="2017-06-30T00:00:00"/>
    <n v="2017"/>
    <m/>
  </r>
  <r>
    <m/>
    <d v="2017-07-07T00:00:00"/>
    <x v="1"/>
    <n v="2017"/>
    <x v="43"/>
    <x v="43"/>
    <x v="30"/>
    <n v="56100"/>
    <x v="7"/>
    <x v="30"/>
    <x v="30"/>
    <n v="4264"/>
    <n v="4264"/>
    <n v="603.05999999999995"/>
    <n v="14848046293827"/>
    <s v="BUREAUX SYNDICATS"/>
    <s v="81 BOULEVARD COSMAO DUMANOIR"/>
    <n v="56100"/>
    <s v="C5"/>
    <n v="12"/>
    <n v="4264"/>
    <n v="603.05999999999995"/>
    <d v="2017-07-07T00:00:00"/>
    <d v="2017-06-30T00:00:00"/>
    <n v="2017"/>
    <m/>
  </r>
  <r>
    <m/>
    <d v="2017-07-07T00:00:00"/>
    <x v="1"/>
    <n v="2017"/>
    <x v="87"/>
    <x v="87"/>
    <x v="79"/>
    <n v="56100"/>
    <x v="3"/>
    <x v="30"/>
    <x v="30"/>
    <n v="6565"/>
    <n v="6565"/>
    <n v="983.14"/>
    <n v="14836179395569"/>
    <s v="Logement 2 rue Mozart"/>
    <s v="2 RUE MOZART"/>
    <n v="56100"/>
    <s v="C5"/>
    <n v="6"/>
    <n v="6565"/>
    <n v="983.14"/>
    <d v="2017-07-07T00:00:00"/>
    <d v="2017-06-30T00:00:00"/>
    <n v="2017"/>
    <m/>
  </r>
  <r>
    <m/>
    <d v="2017-07-07T00:00:00"/>
    <x v="1"/>
    <n v="2017"/>
    <x v="59"/>
    <x v="59"/>
    <x v="53"/>
    <n v="56100"/>
    <x v="3"/>
    <x v="30"/>
    <x v="30"/>
    <n v="-869"/>
    <n v="-869"/>
    <n v="-108.33"/>
    <n v="14855716295106"/>
    <s v="LOCAUX DIVERS"/>
    <s v="RESIDENCE L ORIENTIS"/>
    <n v="56100"/>
    <s v="C5"/>
    <n v="6"/>
    <n v="-869"/>
    <n v="-108.33"/>
    <d v="2017-07-07T00:00:00"/>
    <d v="2017-06-30T00:00:00"/>
    <n v="2017"/>
    <m/>
  </r>
  <r>
    <m/>
    <d v="2017-07-07T00:00:00"/>
    <x v="1"/>
    <n v="2017"/>
    <x v="50"/>
    <x v="50"/>
    <x v="44"/>
    <n v="56100"/>
    <x v="3"/>
    <x v="30"/>
    <x v="30"/>
    <n v="2319"/>
    <n v="2319"/>
    <n v="334.15"/>
    <n v="14849927625240"/>
    <s v="IMMEUBLE COSMAO CAVE"/>
    <s v="79 BOULEVARD COSMAO DUMANOIR"/>
    <n v="56100"/>
    <s v="C5"/>
    <n v="6"/>
    <n v="2319"/>
    <n v="334.15"/>
    <d v="2017-07-07T00:00:00"/>
    <d v="2017-06-30T00:00:00"/>
    <n v="2017"/>
    <m/>
  </r>
  <r>
    <m/>
    <d v="2017-07-07T00:00:00"/>
    <x v="1"/>
    <n v="2017"/>
    <x v="42"/>
    <x v="42"/>
    <x v="40"/>
    <n v="56100"/>
    <x v="1"/>
    <x v="30"/>
    <x v="30"/>
    <n v="-130"/>
    <n v="-130"/>
    <n v="107.82"/>
    <n v="14847756790250"/>
    <s v="PLACE POLIG MONJARET"/>
    <s v="24 RUE POISSONNIERE"/>
    <n v="56100"/>
    <s v="C5"/>
    <n v="36"/>
    <n v="-130"/>
    <n v="107.82"/>
    <d v="2017-07-07T00:00:00"/>
    <d v="2017-06-30T00:00:00"/>
    <n v="2017"/>
    <m/>
  </r>
  <r>
    <m/>
    <d v="2017-07-07T00:00:00"/>
    <x v="1"/>
    <n v="2017"/>
    <x v="48"/>
    <x v="48"/>
    <x v="44"/>
    <n v="56100"/>
    <x v="3"/>
    <x v="30"/>
    <x v="30"/>
    <n v="-876"/>
    <n v="-876"/>
    <n v="-109.83"/>
    <n v="14849204036299"/>
    <s v="IMMEUBLE COSMAO 1ER ETAGE"/>
    <s v="79 BOULEVARD COSMAO DUMANOIR"/>
    <n v="56100"/>
    <s v="C5"/>
    <n v="6"/>
    <n v="-876"/>
    <n v="-109.83"/>
    <d v="2017-07-07T00:00:00"/>
    <d v="2017-06-30T00:00:00"/>
    <n v="2017"/>
    <m/>
  </r>
  <r>
    <m/>
    <d v="2017-07-07T00:00:00"/>
    <x v="1"/>
    <n v="2017"/>
    <x v="75"/>
    <x v="75"/>
    <x v="68"/>
    <n v="56100"/>
    <x v="3"/>
    <x v="30"/>
    <x v="30"/>
    <n v="257"/>
    <n v="257"/>
    <n v="47.8"/>
    <n v="14896960824806"/>
    <s v="SANISETTE - PLACE DE L YSER"/>
    <s v="PLACE DE L YSER"/>
    <n v="56100"/>
    <s v="C5"/>
    <n v="6"/>
    <n v="257"/>
    <n v="47.8"/>
    <d v="2017-07-07T00:00:00"/>
    <d v="2017-06-30T00:00:00"/>
    <n v="2017"/>
    <m/>
  </r>
  <r>
    <m/>
    <d v="2017-07-07T00:00:00"/>
    <x v="1"/>
    <n v="2017"/>
    <x v="41"/>
    <x v="41"/>
    <x v="39"/>
    <n v="56100"/>
    <x v="6"/>
    <x v="30"/>
    <x v="30"/>
    <n v="6517"/>
    <n v="6517"/>
    <n v="942.74"/>
    <n v="14846888509393"/>
    <s v="SALLE DUGUAY TROUIN"/>
    <s v="22A RUE DOCTEUR BENOIT VILLERS"/>
    <n v="56100"/>
    <s v="C5"/>
    <n v="24"/>
    <n v="6517"/>
    <n v="942.74"/>
    <d v="2017-07-07T00:00:00"/>
    <d v="2017-06-30T00:00:00"/>
    <n v="2017"/>
    <m/>
  </r>
  <r>
    <m/>
    <d v="2017-07-07T00:00:00"/>
    <x v="1"/>
    <n v="2017"/>
    <x v="65"/>
    <x v="65"/>
    <x v="58"/>
    <n v="56100"/>
    <x v="3"/>
    <x v="30"/>
    <x v="30"/>
    <n v="350"/>
    <n v="350"/>
    <n v="60.54"/>
    <n v="14860926084261"/>
    <s v="SANISETTE SQUARE ST ANNE D A - RUE DE LA"/>
    <s v="81 RUE DE LA BELLE FONTAINE"/>
    <n v="56100"/>
    <s v="C5"/>
    <n v="6"/>
    <n v="350"/>
    <n v="60.54"/>
    <d v="2017-07-07T00:00:00"/>
    <d v="2017-06-30T00:00:00"/>
    <n v="2017"/>
    <m/>
  </r>
  <r>
    <m/>
    <d v="2017-07-07T00:00:00"/>
    <x v="1"/>
    <n v="2017"/>
    <x v="67"/>
    <x v="67"/>
    <x v="60"/>
    <n v="56100"/>
    <x v="8"/>
    <x v="30"/>
    <x v="30"/>
    <n v="1623"/>
    <n v="1623"/>
    <n v="240.69"/>
    <n v="14861215571523"/>
    <s v="GYMNASEE KERENTRECH"/>
    <s v="29 RUE JULES SIMON"/>
    <n v="56100"/>
    <s v="C5"/>
    <n v="9"/>
    <n v="1623"/>
    <n v="240.69"/>
    <d v="2017-07-07T00:00:00"/>
    <d v="2017-06-30T00:00:00"/>
    <n v="2017"/>
    <m/>
  </r>
  <r>
    <m/>
    <d v="2017-07-07T00:00:00"/>
    <x v="1"/>
    <n v="2017"/>
    <x v="71"/>
    <x v="71"/>
    <x v="64"/>
    <n v="56100"/>
    <x v="3"/>
    <x v="30"/>
    <x v="30"/>
    <n v="177"/>
    <n v="177"/>
    <n v="36.68"/>
    <n v="14899131654739"/>
    <s v="LGT ARTISTE ESA KERENTRECH - RUE EDGAR Q"/>
    <s v="32 RUE EDGAR QUINET"/>
    <n v="56100"/>
    <s v="C5"/>
    <n v="6"/>
    <n v="177"/>
    <n v="36.68"/>
    <d v="2017-07-07T00:00:00"/>
    <d v="2017-06-30T00:00:00"/>
    <n v="2017"/>
    <m/>
  </r>
  <r>
    <m/>
    <d v="2017-07-07T00:00:00"/>
    <x v="1"/>
    <n v="2017"/>
    <x v="73"/>
    <x v="73"/>
    <x v="66"/>
    <n v="56100"/>
    <x v="7"/>
    <x v="30"/>
    <x v="30"/>
    <n v="235"/>
    <n v="235"/>
    <n v="55.3"/>
    <n v="14890593252047"/>
    <s v="IMMEUBLE DES IMPRIMEURS"/>
    <s v="RUE RAMPE DE L AMIRAL"/>
    <n v="56100"/>
    <s v="C5"/>
    <n v="12"/>
    <n v="235"/>
    <n v="55.3"/>
    <d v="2017-07-07T00:00:00"/>
    <d v="2017-06-30T00:00:00"/>
    <n v="2017"/>
    <m/>
  </r>
  <r>
    <m/>
    <d v="2017-07-07T00:00:00"/>
    <x v="1"/>
    <n v="2017"/>
    <x v="49"/>
    <x v="49"/>
    <x v="45"/>
    <n v="56100"/>
    <x v="8"/>
    <x v="30"/>
    <x v="30"/>
    <n v="241"/>
    <n v="241"/>
    <n v="46.84"/>
    <n v="14849348754024"/>
    <s v="BUREAUX SYNDICATS"/>
    <s v="79C BOULEVARD COSMAO DUMANOIR"/>
    <n v="56100"/>
    <s v="C5"/>
    <n v="9"/>
    <n v="241"/>
    <n v="46.84"/>
    <d v="2017-07-07T00:00:00"/>
    <d v="2017-06-30T00:00:00"/>
    <n v="2017"/>
    <m/>
  </r>
  <r>
    <m/>
    <d v="2017-07-07T00:00:00"/>
    <x v="1"/>
    <n v="2017"/>
    <x v="107"/>
    <x v="107"/>
    <x v="95"/>
    <n v="56100"/>
    <x v="3"/>
    <x v="30"/>
    <x v="30"/>
    <n v="37"/>
    <n v="37"/>
    <n v="16.38"/>
    <n v="14881331282858"/>
    <s v="Sanisette TER (face 5 Bd E Guillerot)"/>
    <s v="BOULEVARD EMILE GUILLEROT"/>
    <n v="56100"/>
    <s v="C5"/>
    <n v="6"/>
    <n v="37"/>
    <n v="16.38"/>
    <d v="2017-07-07T00:00:00"/>
    <d v="2017-06-30T00:00:00"/>
    <n v="2017"/>
    <m/>
  </r>
  <r>
    <m/>
    <d v="2017-07-07T00:00:00"/>
    <x v="1"/>
    <n v="2017"/>
    <x v="40"/>
    <x v="40"/>
    <x v="38"/>
    <n v="56100"/>
    <x v="5"/>
    <x v="30"/>
    <x v="30"/>
    <n v="13"/>
    <n v="13"/>
    <n v="11.55"/>
    <n v="14845296633070"/>
    <s v="EX-LOGEMENT DE FONCTION"/>
    <s v="6 RUE DE L ECOLE"/>
    <n v="56100"/>
    <s v="C5"/>
    <n v="3"/>
    <n v="13"/>
    <n v="11.55"/>
    <d v="2017-07-07T00:00:00"/>
    <d v="2017-06-30T00:00:00"/>
    <n v="2017"/>
    <m/>
  </r>
  <r>
    <m/>
    <d v="2017-07-07T00:00:00"/>
    <x v="1"/>
    <n v="2017"/>
    <x v="92"/>
    <x v="92"/>
    <x v="84"/>
    <n v="56100"/>
    <x v="3"/>
    <x v="30"/>
    <x v="30"/>
    <n v="908"/>
    <n v="908"/>
    <n v="156.91999999999999"/>
    <n v="14850361736887"/>
    <s v="1 AVE DE LA MARNE"/>
    <s v="1 AVENUE DE LA MARNE"/>
    <n v="56100"/>
    <s v="C5"/>
    <n v="6"/>
    <n v="908"/>
    <n v="156.91999999999999"/>
    <d v="2017-07-07T00:00:00"/>
    <d v="2017-06-30T00:00:00"/>
    <n v="2017"/>
    <m/>
  </r>
  <r>
    <m/>
    <d v="2017-08-07T00:00:00"/>
    <x v="1"/>
    <n v="2017"/>
    <x v="80"/>
    <x v="80"/>
    <x v="73"/>
    <n v="56100"/>
    <x v="1"/>
    <x v="31"/>
    <x v="31"/>
    <n v="413"/>
    <n v="413"/>
    <n v="166.88"/>
    <n v="14801736507971"/>
    <s v="BUREAU FESTIVAL INTERCELTIQUE"/>
    <s v=" QUAI DES INDES"/>
    <n v="56100"/>
    <s v="C5"/>
    <n v="36"/>
    <n v="413"/>
    <n v="166.88"/>
    <d v="2017-08-07T00:00:00"/>
    <d v="2017-07-30T00:00:00"/>
    <n v="2017"/>
    <m/>
  </r>
  <r>
    <m/>
    <d v="2017-08-07T00:00:00"/>
    <x v="1"/>
    <n v="2017"/>
    <x v="6"/>
    <x v="6"/>
    <x v="6"/>
    <n v="56100"/>
    <x v="3"/>
    <x v="31"/>
    <x v="31"/>
    <n v="314"/>
    <n v="314"/>
    <n v="99.12"/>
    <n v="14807525267709"/>
    <s v="BICROSS CLUB DE LORIENT"/>
    <s v=" RUE AMIRAL FAVEREAU"/>
    <n v="56100"/>
    <s v="C5"/>
    <n v="6"/>
    <n v="314"/>
    <n v="99.12"/>
    <d v="2017-08-07T00:00:00"/>
    <d v="2017-07-30T00:00:00"/>
    <n v="2017"/>
    <m/>
  </r>
  <r>
    <m/>
    <d v="2017-08-07T00:00:00"/>
    <x v="1"/>
    <n v="2017"/>
    <x v="7"/>
    <x v="7"/>
    <x v="7"/>
    <n v="56100"/>
    <x v="3"/>
    <x v="31"/>
    <x v="31"/>
    <n v="910"/>
    <n v="910"/>
    <n v="169.46"/>
    <n v="14807814659972"/>
    <s v="SANISETTE - PLACE DE LA LIBERTE"/>
    <s v="PLACE DE LA LIBERTE"/>
    <n v="56100"/>
    <s v="C5"/>
    <n v="6"/>
    <n v="910"/>
    <n v="169.46"/>
    <d v="2017-08-07T00:00:00"/>
    <d v="2017-07-30T00:00:00"/>
    <n v="2017"/>
    <m/>
  </r>
  <r>
    <m/>
    <d v="2017-08-07T00:00:00"/>
    <x v="1"/>
    <n v="2017"/>
    <x v="23"/>
    <x v="23"/>
    <x v="21"/>
    <n v="56100"/>
    <x v="0"/>
    <x v="31"/>
    <x v="31"/>
    <n v="528"/>
    <n v="528"/>
    <n v="104.21"/>
    <n v="14825325557145"/>
    <s v="LOCAL CYBER CENTRE"/>
    <s v=" N1 ccal KERVENANEC"/>
    <n v="56100"/>
    <s v="C5"/>
    <n v="18"/>
    <n v="528"/>
    <n v="104.21"/>
    <d v="2017-08-07T00:00:00"/>
    <d v="2017-07-30T00:00:00"/>
    <n v="2017"/>
    <m/>
  </r>
  <r>
    <m/>
    <d v="2017-08-07T00:00:00"/>
    <x v="1"/>
    <n v="2017"/>
    <x v="29"/>
    <x v="29"/>
    <x v="27"/>
    <n v="56270"/>
    <x v="1"/>
    <x v="31"/>
    <x v="31"/>
    <n v="3142"/>
    <n v="3142"/>
    <n v="511.92"/>
    <n v="14831258977776"/>
    <s v="LOCAUX CENTRE AERE P L L"/>
    <s v="SOYE"/>
    <n v="56270"/>
    <s v="C5"/>
    <n v="36"/>
    <n v="3142"/>
    <n v="511.92"/>
    <d v="2017-08-07T00:00:00"/>
    <d v="2017-07-30T00:00:00"/>
    <n v="2017"/>
    <m/>
  </r>
  <r>
    <m/>
    <d v="2017-08-07T00:00:00"/>
    <x v="1"/>
    <n v="2017"/>
    <x v="24"/>
    <x v="24"/>
    <x v="22"/>
    <n v="56100"/>
    <x v="0"/>
    <x v="31"/>
    <x v="31"/>
    <n v="1711"/>
    <n v="1711"/>
    <n v="266.3"/>
    <n v="14826338581711"/>
    <s v="BASE NAUTIQUE DU TER"/>
    <s v="45 BD EMILE GUILLEROT"/>
    <n v="56100"/>
    <s v="C5"/>
    <n v="18"/>
    <n v="1711"/>
    <n v="266.3"/>
    <d v="2017-08-07T00:00:00"/>
    <d v="2017-07-30T00:00:00"/>
    <n v="2017"/>
    <m/>
  </r>
  <r>
    <m/>
    <d v="2017-08-07T00:00:00"/>
    <x v="1"/>
    <n v="2017"/>
    <x v="17"/>
    <x v="17"/>
    <x v="16"/>
    <n v="56100"/>
    <x v="0"/>
    <x v="31"/>
    <x v="31"/>
    <n v="2476"/>
    <n v="2476"/>
    <n v="373.69"/>
    <n v="14819247409505"/>
    <s v="CENTRE CULTUREL ET SPORTIF ( EX ECOLE DI"/>
    <s v="205 RUE DE BELGIQUE"/>
    <n v="56100"/>
    <s v="C5"/>
    <n v="18"/>
    <n v="2476"/>
    <n v="373.69"/>
    <d v="2017-08-07T00:00:00"/>
    <d v="2017-07-30T00:00:00"/>
    <n v="2017"/>
    <m/>
  </r>
  <r>
    <m/>
    <d v="2017-08-07T00:00:00"/>
    <x v="1"/>
    <n v="2017"/>
    <x v="30"/>
    <x v="30"/>
    <x v="28"/>
    <n v="56100"/>
    <x v="5"/>
    <x v="31"/>
    <x v="31"/>
    <n v="104"/>
    <n v="104"/>
    <n v="58.18"/>
    <n v="14831548422869"/>
    <s v="ADSEA"/>
    <s v="2A RUE COMMANDANT MARCHAND"/>
    <n v="56100"/>
    <s v="C5"/>
    <n v="3"/>
    <n v="104"/>
    <n v="58.18"/>
    <d v="2017-08-07T00:00:00"/>
    <d v="2017-07-30T00:00:00"/>
    <n v="2017"/>
    <m/>
  </r>
  <r>
    <m/>
    <d v="2017-08-07T00:00:00"/>
    <x v="1"/>
    <n v="2017"/>
    <x v="41"/>
    <x v="41"/>
    <x v="39"/>
    <n v="56100"/>
    <x v="6"/>
    <x v="31"/>
    <x v="31"/>
    <n v="1622"/>
    <n v="1622"/>
    <n v="244.59"/>
    <n v="14846888509393"/>
    <s v="SALLE DUGUAY TROUIN"/>
    <s v="22A RUE DOCTEUR BENOIT VILLERS"/>
    <n v="56100"/>
    <s v="C5"/>
    <n v="24"/>
    <n v="1622"/>
    <n v="244.59"/>
    <d v="2017-08-07T00:00:00"/>
    <d v="2017-07-30T00:00:00"/>
    <n v="2017"/>
    <m/>
  </r>
  <r>
    <m/>
    <d v="2017-08-07T00:00:00"/>
    <x v="1"/>
    <n v="2017"/>
    <x v="44"/>
    <x v="44"/>
    <x v="41"/>
    <n v="56100"/>
    <x v="1"/>
    <x v="31"/>
    <x v="31"/>
    <n v="3617"/>
    <n v="3617"/>
    <n v="594.13"/>
    <n v="14848190969595"/>
    <s v="POLE ENFANCE REPUBLIQUE"/>
    <s v="2 RUE FRANCOIS LE BRISE"/>
    <n v="56100"/>
    <s v="C5"/>
    <n v="36"/>
    <n v="3617"/>
    <n v="594.13"/>
    <d v="2017-08-07T00:00:00"/>
    <d v="2017-07-30T00:00:00"/>
    <n v="2017"/>
    <m/>
  </r>
  <r>
    <m/>
    <d v="2017-08-07T00:00:00"/>
    <x v="1"/>
    <n v="2017"/>
    <x v="57"/>
    <x v="57"/>
    <x v="8"/>
    <n v="56100"/>
    <x v="7"/>
    <x v="31"/>
    <x v="31"/>
    <n v="5144"/>
    <n v="5144"/>
    <n v="828.6"/>
    <n v="14853834963765"/>
    <s v="ABRI ANTI BOMBES"/>
    <s v="PLACE ALSACE LORRAINE"/>
    <n v="56100"/>
    <s v="C5"/>
    <n v="12"/>
    <n v="5144"/>
    <n v="828.6"/>
    <d v="2017-08-07T00:00:00"/>
    <d v="2017-07-30T00:00:00"/>
    <n v="2017"/>
    <m/>
  </r>
  <r>
    <m/>
    <d v="2017-08-07T00:00:00"/>
    <x v="1"/>
    <n v="2017"/>
    <x v="53"/>
    <x v="53"/>
    <x v="48"/>
    <n v="56100"/>
    <x v="5"/>
    <x v="31"/>
    <x v="31"/>
    <n v="47"/>
    <n v="47"/>
    <n v="58.32"/>
    <n v="14851519478970"/>
    <s v="W.C. PUBLIC"/>
    <s v="16X RUE DE PONT CARRE"/>
    <n v="56100"/>
    <s v="C5"/>
    <n v="3"/>
    <n v="47"/>
    <n v="58.32"/>
    <d v="2017-08-07T00:00:00"/>
    <d v="2017-07-30T00:00:00"/>
    <n v="2017"/>
    <m/>
  </r>
  <r>
    <m/>
    <d v="2017-08-07T00:00:00"/>
    <x v="1"/>
    <n v="2017"/>
    <x v="52"/>
    <x v="52"/>
    <x v="47"/>
    <n v="56100"/>
    <x v="0"/>
    <x v="31"/>
    <x v="31"/>
    <n v="6225"/>
    <n v="6225"/>
    <n v="1004.87"/>
    <n v="14851230043318"/>
    <s v="FONTAINE SQUARE D. RIO"/>
    <s v="RUE DE PONT CARRE"/>
    <n v="56100"/>
    <s v="C5"/>
    <n v="18"/>
    <n v="6225"/>
    <n v="1004.87"/>
    <d v="2017-08-07T00:00:00"/>
    <d v="2017-07-30T00:00:00"/>
    <n v="2017"/>
    <m/>
  </r>
  <r>
    <m/>
    <d v="2017-08-07T00:00:00"/>
    <x v="1"/>
    <n v="2017"/>
    <x v="56"/>
    <x v="56"/>
    <x v="51"/>
    <n v="56100"/>
    <x v="3"/>
    <x v="31"/>
    <x v="31"/>
    <n v="3852"/>
    <n v="3852"/>
    <n v="593.53"/>
    <n v="14853111374714"/>
    <s v="PERMANENCE DES ELUS"/>
    <s v="25 RUE MARIE DORVAL"/>
    <n v="56100"/>
    <s v="C5"/>
    <n v="6"/>
    <n v="3852"/>
    <n v="593.53"/>
    <d v="2017-08-07T00:00:00"/>
    <d v="2017-07-30T00:00:00"/>
    <n v="2017"/>
    <m/>
  </r>
  <r>
    <m/>
    <d v="2017-08-07T00:00:00"/>
    <x v="1"/>
    <n v="2017"/>
    <x v="37"/>
    <x v="37"/>
    <x v="35"/>
    <n v="56100"/>
    <x v="0"/>
    <x v="31"/>
    <x v="31"/>
    <n v="1146"/>
    <n v="1146"/>
    <n v="169.06"/>
    <n v="14838784312598"/>
    <s v="HALLES DE MERVILLE"/>
    <s v="HALLES CHANZY"/>
    <n v="56100"/>
    <s v="C5"/>
    <n v="18"/>
    <n v="1146"/>
    <n v="169.06"/>
    <d v="2017-08-07T00:00:00"/>
    <d v="2017-07-30T00:00:00"/>
    <n v="2017"/>
    <m/>
  </r>
  <r>
    <m/>
    <d v="2017-08-07T00:00:00"/>
    <x v="1"/>
    <n v="2017"/>
    <x v="39"/>
    <x v="39"/>
    <x v="37"/>
    <n v="56100"/>
    <x v="5"/>
    <x v="31"/>
    <x v="31"/>
    <n v="312"/>
    <n v="312"/>
    <n v="54.41"/>
    <n v="14844717728537"/>
    <s v="OFFICE DE TOURISME"/>
    <s v="BASE DES SOUS MARINS"/>
    <n v="56100"/>
    <s v="C5"/>
    <n v="3"/>
    <n v="312"/>
    <n v="54.41"/>
    <d v="2017-08-07T00:00:00"/>
    <d v="2017-07-30T00:00:00"/>
    <n v="2017"/>
    <m/>
  </r>
  <r>
    <m/>
    <d v="2017-08-07T00:00:00"/>
    <x v="1"/>
    <n v="2017"/>
    <x v="45"/>
    <x v="45"/>
    <x v="3"/>
    <n v="56100"/>
    <x v="0"/>
    <x v="31"/>
    <x v="31"/>
    <n v="2962"/>
    <n v="2962"/>
    <n v="576.41"/>
    <n v="14848335687353"/>
    <s v="FONTAINE PERAULT"/>
    <s v="RUE ETIENNE PERAULT"/>
    <n v="56100"/>
    <s v="C5"/>
    <n v="18"/>
    <n v="2962"/>
    <n v="576.41"/>
    <d v="2017-08-07T00:00:00"/>
    <d v="2017-07-30T00:00:00"/>
    <n v="2017"/>
    <m/>
  </r>
  <r>
    <m/>
    <d v="2017-08-07T00:00:00"/>
    <x v="1"/>
    <n v="2017"/>
    <x v="61"/>
    <x v="61"/>
    <x v="55"/>
    <n v="56100"/>
    <x v="1"/>
    <x v="31"/>
    <x v="31"/>
    <n v="3695"/>
    <n v="3695"/>
    <n v="594.77"/>
    <n v="14857018736288"/>
    <s v="LORIENTIS DUMANOIR 1 - BOULEVARD COSMAO"/>
    <s v="3 BOULEVARD COSMAO DUMANOIR"/>
    <n v="56100"/>
    <s v="C5"/>
    <n v="36"/>
    <n v="3695"/>
    <n v="594.77"/>
    <d v="2017-08-07T00:00:00"/>
    <d v="2017-07-30T00:00:00"/>
    <n v="2017"/>
    <m/>
  </r>
  <r>
    <m/>
    <d v="2017-08-07T00:00:00"/>
    <x v="1"/>
    <n v="2017"/>
    <x v="86"/>
    <x v="86"/>
    <x v="78"/>
    <n v="56100"/>
    <x v="3"/>
    <x v="31"/>
    <x v="31"/>
    <n v="370"/>
    <n v="370"/>
    <n v="62.03"/>
    <n v="14854124423820"/>
    <s v="LOGEMENT 101 GS KERMELO"/>
    <s v="20 RUE JEAN MOULIN"/>
    <n v="56100"/>
    <s v="C5"/>
    <n v="6"/>
    <n v="370"/>
    <n v="62.03"/>
    <d v="2017-08-07T00:00:00"/>
    <d v="2017-07-30T00:00:00"/>
    <n v="2017"/>
    <m/>
  </r>
  <r>
    <m/>
    <d v="2017-08-07T00:00:00"/>
    <x v="1"/>
    <n v="2017"/>
    <x v="87"/>
    <x v="87"/>
    <x v="79"/>
    <n v="56100"/>
    <x v="3"/>
    <x v="31"/>
    <x v="31"/>
    <n v="287"/>
    <n v="287"/>
    <n v="49.37"/>
    <n v="14836179395569"/>
    <s v="Logement 2 rue Mozart"/>
    <s v="2 RUE MOZART"/>
    <n v="56100"/>
    <s v="C5"/>
    <n v="6"/>
    <n v="287"/>
    <n v="49.37"/>
    <d v="2017-08-07T00:00:00"/>
    <d v="2017-07-30T00:00:00"/>
    <n v="2017"/>
    <m/>
  </r>
  <r>
    <m/>
    <d v="2017-08-07T00:00:00"/>
    <x v="1"/>
    <n v="2017"/>
    <x v="51"/>
    <x v="51"/>
    <x v="46"/>
    <n v="56100"/>
    <x v="3"/>
    <x v="31"/>
    <x v="31"/>
    <n v="6764"/>
    <n v="6764"/>
    <n v="951.25"/>
    <n v="14850361736551"/>
    <s v="BUREAU INFORMATION JEUNESSE"/>
    <s v="PLACE JULES FERRY"/>
    <n v="56100"/>
    <s v="C5"/>
    <n v="6"/>
    <n v="6764"/>
    <n v="951.25"/>
    <d v="2017-08-07T00:00:00"/>
    <d v="2017-07-30T00:00:00"/>
    <n v="2017"/>
    <m/>
  </r>
  <r>
    <m/>
    <d v="2017-08-07T00:00:00"/>
    <x v="1"/>
    <n v="2017"/>
    <x v="78"/>
    <x v="78"/>
    <x v="71"/>
    <n v="56100"/>
    <x v="8"/>
    <x v="31"/>
    <x v="31"/>
    <n v="3306"/>
    <n v="3306"/>
    <n v="510.27"/>
    <n v="14843270564333"/>
    <s v="LOCAL FESTIVAL INTERCELTIQUE"/>
    <s v="5 AVENUE DE KERGROISE"/>
    <n v="56100"/>
    <s v="C5"/>
    <n v="9"/>
    <n v="3306"/>
    <n v="510.27"/>
    <d v="2017-08-07T00:00:00"/>
    <d v="2017-07-30T00:00:00"/>
    <n v="2017"/>
    <m/>
  </r>
  <r>
    <m/>
    <d v="2017-08-07T00:00:00"/>
    <x v="1"/>
    <n v="2017"/>
    <x v="36"/>
    <x v="36"/>
    <x v="34"/>
    <n v="56100"/>
    <x v="1"/>
    <x v="31"/>
    <x v="31"/>
    <n v="4742"/>
    <n v="4742"/>
    <n v="1268.23"/>
    <n v="14838639594716"/>
    <s v="MARCHE EXTERIEUR"/>
    <s v="RUE JEAN DE MERVILLE"/>
    <n v="56100"/>
    <s v="C5"/>
    <n v="36"/>
    <n v="4742"/>
    <n v="1268.23"/>
    <d v="2017-08-07T00:00:00"/>
    <d v="2017-07-30T00:00:00"/>
    <n v="2017"/>
    <m/>
  </r>
  <r>
    <m/>
    <d v="2017-08-07T00:00:00"/>
    <x v="1"/>
    <n v="2017"/>
    <x v="90"/>
    <x v="90"/>
    <x v="82"/>
    <n v="56100"/>
    <x v="3"/>
    <x v="31"/>
    <x v="31"/>
    <n v="210"/>
    <n v="210"/>
    <n v="40.799999999999997"/>
    <n v="14856729330593"/>
    <s v="4 AVE JEAN JAURES"/>
    <s v="4 AVENUE JEAN JAURES"/>
    <n v="56100"/>
    <s v="C5"/>
    <n v="6"/>
    <n v="210"/>
    <n v="40.799999999999997"/>
    <d v="2017-08-07T00:00:00"/>
    <d v="2017-07-30T00:00:00"/>
    <n v="2017"/>
    <m/>
  </r>
  <r>
    <m/>
    <d v="2017-08-07T00:00:00"/>
    <x v="1"/>
    <n v="2017"/>
    <x v="54"/>
    <x v="54"/>
    <x v="49"/>
    <n v="56100"/>
    <x v="7"/>
    <x v="31"/>
    <x v="31"/>
    <n v="4119"/>
    <n v="4119"/>
    <n v="688.48"/>
    <n v="14852387785702"/>
    <s v="POLICE MUNICIPALE"/>
    <s v="1 PASSAGE DU BLAVET"/>
    <n v="56100"/>
    <s v="C5"/>
    <n v="12"/>
    <n v="4119"/>
    <n v="688.48"/>
    <d v="2017-08-07T00:00:00"/>
    <d v="2017-07-30T00:00:00"/>
    <n v="2017"/>
    <m/>
  </r>
  <r>
    <m/>
    <d v="2017-08-07T00:00:00"/>
    <x v="1"/>
    <n v="2017"/>
    <x v="66"/>
    <x v="66"/>
    <x v="59"/>
    <n v="56100"/>
    <x v="5"/>
    <x v="31"/>
    <x v="31"/>
    <n v="297"/>
    <n v="297"/>
    <n v="50.01"/>
    <n v="14861070802041"/>
    <s v="BORNE WIFI - CIMETIERE - RUE DE CARNE"/>
    <s v="RUE DE CARNEL"/>
    <n v="56100"/>
    <s v="C5"/>
    <n v="3"/>
    <n v="297"/>
    <n v="50.01"/>
    <d v="2017-08-07T00:00:00"/>
    <d v="2017-07-30T00:00:00"/>
    <n v="2017"/>
    <m/>
  </r>
  <r>
    <m/>
    <d v="2017-08-07T00:00:00"/>
    <x v="1"/>
    <n v="2017"/>
    <x v="83"/>
    <x v="83"/>
    <x v="75"/>
    <n v="56290"/>
    <x v="6"/>
    <x v="31"/>
    <x v="31"/>
    <n v="9219"/>
    <n v="9219"/>
    <n v="1260.71"/>
    <n v="14897829230103"/>
    <s v="MUSEE DE PORT LOUIS"/>
    <s v="LA CITADELLE"/>
    <n v="56290"/>
    <s v="C5"/>
    <n v="24"/>
    <n v="9219"/>
    <n v="1260.71"/>
    <d v="2017-08-07T00:00:00"/>
    <d v="2017-07-30T00:00:00"/>
    <n v="2017"/>
    <m/>
  </r>
  <r>
    <m/>
    <d v="2017-08-07T00:00:00"/>
    <x v="1"/>
    <n v="2017"/>
    <x v="103"/>
    <x v="103"/>
    <x v="93"/>
    <n v="56100"/>
    <x v="3"/>
    <x v="31"/>
    <x v="31"/>
    <n v="846"/>
    <n v="846"/>
    <n v="152.34"/>
    <n v="14874384875813"/>
    <s v="2 GABRIEL LAURENT"/>
    <s v="16 RUE JULES VALLES"/>
    <n v="56100"/>
    <s v="C5"/>
    <n v="6"/>
    <n v="846"/>
    <n v="152.34"/>
    <d v="2017-08-07T00:00:00"/>
    <d v="2017-07-30T00:00:00"/>
    <n v="2017"/>
    <m/>
  </r>
  <r>
    <m/>
    <d v="2017-08-07T00:00:00"/>
    <x v="1"/>
    <n v="2017"/>
    <x v="74"/>
    <x v="74"/>
    <x v="67"/>
    <n v="56100"/>
    <x v="3"/>
    <x v="31"/>
    <x v="31"/>
    <n v="25"/>
    <n v="25"/>
    <n v="15.19"/>
    <n v="14897394978254"/>
    <s v="SANISETTE - BOULEVARD MARECHAL JOFFRE"/>
    <s v="BOULEVARD MARECHAL JOFFRE"/>
    <n v="56100"/>
    <s v="C5"/>
    <n v="6"/>
    <n v="25"/>
    <n v="15.19"/>
    <d v="2017-08-07T00:00:00"/>
    <d v="2017-07-30T00:00:00"/>
    <n v="2017"/>
    <m/>
  </r>
  <r>
    <m/>
    <d v="2017-08-07T00:00:00"/>
    <x v="1"/>
    <n v="2017"/>
    <x v="79"/>
    <x v="79"/>
    <x v="72"/>
    <n v="56100"/>
    <x v="3"/>
    <x v="31"/>
    <x v="31"/>
    <n v="186"/>
    <n v="186"/>
    <n v="36.28"/>
    <n v="14897250260446"/>
    <s v="SANISETTE - QUAI DE ROHAN"/>
    <s v="QUAI DE ROHAN"/>
    <n v="56100"/>
    <s v="C5"/>
    <n v="6"/>
    <n v="186"/>
    <n v="36.28"/>
    <d v="2017-08-07T00:00:00"/>
    <d v="2017-07-30T00:00:00"/>
    <n v="2017"/>
    <m/>
  </r>
  <r>
    <m/>
    <d v="2017-08-07T00:00:00"/>
    <x v="1"/>
    <n v="2017"/>
    <x v="91"/>
    <x v="91"/>
    <x v="83"/>
    <n v="56100"/>
    <x v="3"/>
    <x v="31"/>
    <x v="31"/>
    <n v="1303"/>
    <n v="1303"/>
    <n v="214.49"/>
    <n v="14864978218038"/>
    <s v="4 GABRIEL LAURENT"/>
    <s v="16B RUE JULES VALLES"/>
    <n v="56100"/>
    <s v="C5"/>
    <n v="6"/>
    <n v="1303"/>
    <n v="214.49"/>
    <d v="2017-08-07T00:00:00"/>
    <d v="2017-07-30T00:00:00"/>
    <n v="2017"/>
    <m/>
  </r>
  <r>
    <m/>
    <d v="2017-08-07T00:00:00"/>
    <x v="1"/>
    <n v="2017"/>
    <x v="70"/>
    <x v="70"/>
    <x v="63"/>
    <n v="56100"/>
    <x v="3"/>
    <x v="31"/>
    <x v="31"/>
    <n v="134"/>
    <n v="134"/>
    <n v="29.28"/>
    <n v="14876410890702"/>
    <s v="LOGT DE FONCTION 2 - RUE DE KERULVE"/>
    <s v="2 RUE DE KERULVE"/>
    <n v="56100"/>
    <s v="C5"/>
    <n v="6"/>
    <n v="134"/>
    <n v="29.28"/>
    <d v="2017-08-07T00:00:00"/>
    <d v="2017-07-30T00:00:00"/>
    <n v="2017"/>
    <m/>
  </r>
  <r>
    <m/>
    <d v="2017-09-07T00:00:00"/>
    <x v="1"/>
    <n v="2017"/>
    <x v="6"/>
    <x v="6"/>
    <x v="6"/>
    <n v="56100"/>
    <x v="3"/>
    <x v="32"/>
    <x v="32"/>
    <n v="48"/>
    <n v="48"/>
    <n v="18.39"/>
    <n v="14807525267709"/>
    <s v="BICROSS CLUB DE LORIENT"/>
    <s v=" RUE AMIRAL FAVEREAU"/>
    <n v="56100"/>
    <s v="C5"/>
    <n v="6"/>
    <n v="48"/>
    <n v="18.39"/>
    <d v="2017-09-07T00:00:00"/>
    <d v="2017-08-30T00:00:00"/>
    <n v="2017"/>
    <m/>
  </r>
  <r>
    <m/>
    <d v="2017-09-07T00:00:00"/>
    <x v="1"/>
    <n v="2017"/>
    <x v="8"/>
    <x v="8"/>
    <x v="8"/>
    <n v="56100"/>
    <x v="3"/>
    <x v="32"/>
    <x v="32"/>
    <n v="324"/>
    <n v="324"/>
    <n v="58.38"/>
    <n v="14807959377717"/>
    <s v="SANISETTE - PLACE ALSACE LORRAINE"/>
    <s v="PLACE ALSACE LORRAINE"/>
    <n v="56100"/>
    <s v="C5"/>
    <n v="6"/>
    <n v="324"/>
    <n v="58.38"/>
    <d v="2017-09-07T00:00:00"/>
    <d v="2017-08-30T00:00:00"/>
    <n v="2017"/>
    <m/>
  </r>
  <r>
    <m/>
    <d v="2017-09-07T00:00:00"/>
    <x v="1"/>
    <n v="2017"/>
    <x v="10"/>
    <x v="10"/>
    <x v="10"/>
    <n v="56100"/>
    <x v="4"/>
    <x v="32"/>
    <x v="32"/>
    <n v="1751"/>
    <n v="1751"/>
    <n v="293.52"/>
    <n v="14808104138930"/>
    <s v="FERME DE KERDUAL"/>
    <s v="33 RUE DU BOIS DU CHATEAU"/>
    <n v="56100"/>
    <s v="C5"/>
    <n v="15"/>
    <n v="1751"/>
    <n v="293.52"/>
    <d v="2017-09-07T00:00:00"/>
    <d v="2017-08-30T00:00:00"/>
    <n v="2017"/>
    <m/>
  </r>
  <r>
    <m/>
    <d v="2017-09-07T00:00:00"/>
    <x v="1"/>
    <n v="2017"/>
    <x v="11"/>
    <x v="11"/>
    <x v="11"/>
    <n v="56100"/>
    <x v="5"/>
    <x v="32"/>
    <x v="32"/>
    <n v="138"/>
    <n v="138"/>
    <n v="29.3"/>
    <n v="14808393522019"/>
    <s v="CIMETIERE DE KERENTRECH"/>
    <s v="RUE AUGUSTE RODIN"/>
    <n v="56100"/>
    <s v="C5"/>
    <n v="3"/>
    <n v="138"/>
    <n v="29.3"/>
    <d v="2017-09-07T00:00:00"/>
    <d v="2017-08-30T00:00:00"/>
    <n v="2017"/>
    <m/>
  </r>
  <r>
    <m/>
    <d v="2017-09-07T00:00:00"/>
    <x v="1"/>
    <n v="2017"/>
    <x v="72"/>
    <x v="72"/>
    <x v="65"/>
    <n v="56100"/>
    <x v="3"/>
    <x v="32"/>
    <x v="32"/>
    <n v="243"/>
    <n v="243"/>
    <n v="44.62"/>
    <n v="14808827665559"/>
    <s v="Forage Stade Kersabiec ?"/>
    <s v="1 RUE DES DEUX FRERES LE LAY"/>
    <n v="56100"/>
    <s v="C5"/>
    <n v="6"/>
    <n v="243"/>
    <n v="44.62"/>
    <d v="2017-09-07T00:00:00"/>
    <d v="2017-08-30T00:00:00"/>
    <n v="2017"/>
    <m/>
  </r>
  <r>
    <m/>
    <d v="2017-09-07T00:00:00"/>
    <x v="1"/>
    <n v="2017"/>
    <x v="12"/>
    <x v="12"/>
    <x v="0"/>
    <n v="56100"/>
    <x v="3"/>
    <x v="32"/>
    <x v="32"/>
    <n v="133"/>
    <n v="133"/>
    <n v="30.79"/>
    <n v="14809261881378"/>
    <s v="PERMANENCE CONTRAT EDUCATIF LOC"/>
    <s v="7 RUE JULES MASSENET"/>
    <n v="56100"/>
    <s v="C5"/>
    <n v="6"/>
    <n v="133"/>
    <n v="30.79"/>
    <d v="2017-09-07T00:00:00"/>
    <d v="2017-08-30T00:00:00"/>
    <n v="2017"/>
    <m/>
  </r>
  <r>
    <m/>
    <d v="2017-09-07T00:00:00"/>
    <x v="1"/>
    <n v="2017"/>
    <x v="13"/>
    <x v="13"/>
    <x v="12"/>
    <n v="56100"/>
    <x v="6"/>
    <x v="32"/>
    <x v="32"/>
    <n v="723"/>
    <n v="723"/>
    <n v="160.31"/>
    <n v="14809551292790"/>
    <s v="CENTRE MEDICO-SCOLAIRE"/>
    <s v="5 PLACE LOUIS BONNEAUD"/>
    <n v="56100"/>
    <s v="C5"/>
    <n v="24"/>
    <n v="723"/>
    <n v="160.31"/>
    <d v="2017-09-07T00:00:00"/>
    <d v="2017-08-30T00:00:00"/>
    <n v="2017"/>
    <m/>
  </r>
  <r>
    <m/>
    <d v="2017-09-07T00:00:00"/>
    <x v="1"/>
    <n v="2017"/>
    <x v="85"/>
    <x v="85"/>
    <x v="77"/>
    <n v="56100"/>
    <x v="3"/>
    <x v="32"/>
    <x v="32"/>
    <n v="319"/>
    <n v="319"/>
    <n v="55.33"/>
    <n v="14811143239267"/>
    <s v="logement 4 rue prof Mazé"/>
    <s v="4 RUE PROFESSEUR MAZE"/>
    <n v="56100"/>
    <s v="C5"/>
    <n v="6"/>
    <n v="319"/>
    <n v="55.33"/>
    <d v="2017-09-07T00:00:00"/>
    <d v="2017-08-30T00:00:00"/>
    <n v="2017"/>
    <m/>
  </r>
  <r>
    <m/>
    <d v="2017-09-07T00:00:00"/>
    <x v="1"/>
    <n v="2017"/>
    <x v="14"/>
    <x v="14"/>
    <x v="13"/>
    <n v="56100"/>
    <x v="2"/>
    <x v="32"/>
    <x v="32"/>
    <n v="2858"/>
    <n v="2858"/>
    <n v="471.38"/>
    <n v="14812735108510"/>
    <s v="ECOLE DIWAN"/>
    <s v="RUE FERDINAND BUISSON"/>
    <n v="56100"/>
    <s v="C5"/>
    <n v="30"/>
    <n v="2858"/>
    <n v="471.38"/>
    <d v="2017-09-07T00:00:00"/>
    <d v="2017-08-30T00:00:00"/>
    <n v="2017"/>
    <m/>
  </r>
  <r>
    <m/>
    <d v="2017-09-07T00:00:00"/>
    <x v="1"/>
    <n v="2017"/>
    <x v="15"/>
    <x v="15"/>
    <x v="14"/>
    <n v="56100"/>
    <x v="1"/>
    <x v="32"/>
    <x v="32"/>
    <n v="2246"/>
    <n v="2246"/>
    <n v="398.86"/>
    <n v="14813892850933"/>
    <s v="LE CITY"/>
    <s v="4 F RUE ROGER SALENGRO"/>
    <n v="56100"/>
    <s v="C5"/>
    <n v="36"/>
    <n v="2246"/>
    <n v="398.86"/>
    <d v="2017-09-07T00:00:00"/>
    <d v="2017-08-30T00:00:00"/>
    <n v="2017"/>
    <m/>
  </r>
  <r>
    <m/>
    <d v="2017-09-07T00:00:00"/>
    <x v="1"/>
    <n v="2017"/>
    <x v="77"/>
    <x v="77"/>
    <x v="70"/>
    <n v="56100"/>
    <x v="7"/>
    <x v="32"/>
    <x v="32"/>
    <n v="1531"/>
    <n v="1531"/>
    <n v="242.5"/>
    <n v="14814616439917"/>
    <s v="BIBLIOTHEQUE DE KERSABIEC"/>
    <s v="24 RUE DE KERSABIEC"/>
    <n v="56100"/>
    <s v="C5"/>
    <n v="12"/>
    <n v="1531"/>
    <n v="242.5"/>
    <d v="2017-09-07T00:00:00"/>
    <d v="2017-08-30T00:00:00"/>
    <n v="2017"/>
    <m/>
  </r>
  <r>
    <m/>
    <d v="2017-09-07T00:00:00"/>
    <x v="1"/>
    <n v="2017"/>
    <x v="16"/>
    <x v="16"/>
    <x v="15"/>
    <n v="56100"/>
    <x v="0"/>
    <x v="32"/>
    <x v="32"/>
    <n v="83"/>
    <n v="83"/>
    <n v="47.2"/>
    <n v="14815629464508"/>
    <s v="MATERNELLE PABLO NERUDA"/>
    <s v="11B RUE RAYMOND QUERO"/>
    <n v="56100"/>
    <s v="C5"/>
    <n v="18"/>
    <n v="83"/>
    <n v="47.2"/>
    <d v="2017-09-07T00:00:00"/>
    <d v="2017-08-30T00:00:00"/>
    <n v="2017"/>
    <m/>
  </r>
  <r>
    <m/>
    <d v="2017-09-07T00:00:00"/>
    <x v="1"/>
    <n v="2017"/>
    <x v="88"/>
    <x v="88"/>
    <x v="80"/>
    <n v="56100"/>
    <x v="3"/>
    <x v="32"/>
    <x v="32"/>
    <n v="303"/>
    <n v="303"/>
    <n v="52.52"/>
    <n v="14815774127254"/>
    <s v="logement 21 - 8 rue de kerlero"/>
    <s v="8 RUE DE KERLERO"/>
    <n v="56100"/>
    <s v="C5"/>
    <n v="6"/>
    <n v="303"/>
    <n v="52.52"/>
    <d v="2017-09-07T00:00:00"/>
    <d v="2017-08-30T00:00:00"/>
    <n v="2017"/>
    <m/>
  </r>
  <r>
    <m/>
    <d v="2017-09-07T00:00:00"/>
    <x v="1"/>
    <n v="2017"/>
    <x v="18"/>
    <x v="18"/>
    <x v="7"/>
    <n v="56100"/>
    <x v="7"/>
    <x v="32"/>
    <x v="32"/>
    <n v="197"/>
    <n v="197"/>
    <n v="49.92"/>
    <n v="14819536845189"/>
    <s v="MARCHE EXTERIEUR"/>
    <s v="PLACE DE LA LIBERTE"/>
    <n v="56100"/>
    <s v="C5"/>
    <n v="12"/>
    <n v="197"/>
    <n v="49.92"/>
    <d v="2017-09-07T00:00:00"/>
    <d v="2017-08-30T00:00:00"/>
    <n v="2017"/>
    <m/>
  </r>
  <r>
    <m/>
    <d v="2017-09-07T00:00:00"/>
    <x v="1"/>
    <n v="2017"/>
    <x v="21"/>
    <x v="21"/>
    <x v="19"/>
    <n v="56100"/>
    <x v="2"/>
    <x v="32"/>
    <x v="32"/>
    <n v="211"/>
    <n v="211"/>
    <n v="107.09"/>
    <n v="14822865354592"/>
    <s v="MATERNELLE SUZANNE LACORE"/>
    <s v="2 RUE FRANCOIS RENAULT"/>
    <n v="56100"/>
    <s v="C5"/>
    <n v="30"/>
    <n v="211"/>
    <n v="107.09"/>
    <d v="2017-09-07T00:00:00"/>
    <d v="2017-08-30T00:00:00"/>
    <n v="2017"/>
    <m/>
  </r>
  <r>
    <m/>
    <d v="2017-09-07T00:00:00"/>
    <x v="1"/>
    <n v="2017"/>
    <x v="22"/>
    <x v="22"/>
    <x v="20"/>
    <n v="56100"/>
    <x v="2"/>
    <x v="32"/>
    <x v="32"/>
    <n v="4375"/>
    <n v="4375"/>
    <n v="678.34"/>
    <n v="14823588943559"/>
    <s v="CENTRE SOCIAL DE KERVENANEC"/>
    <s v="2 RUE MAURICE THOREZ"/>
    <n v="56100"/>
    <s v="C5"/>
    <n v="30"/>
    <n v="4375"/>
    <n v="678.34"/>
    <d v="2017-09-07T00:00:00"/>
    <d v="2017-08-30T00:00:00"/>
    <n v="2017"/>
    <m/>
  </r>
  <r>
    <m/>
    <d v="2017-09-07T00:00:00"/>
    <x v="1"/>
    <n v="2017"/>
    <x v="25"/>
    <x v="25"/>
    <x v="23"/>
    <n v="56100"/>
    <x v="1"/>
    <x v="32"/>
    <x v="32"/>
    <n v="939"/>
    <n v="939"/>
    <n v="219.72"/>
    <n v="14826628017348"/>
    <s v="CENTRE AERE DU TER"/>
    <s v="N1 RUE VICTOR SCHOELCHER"/>
    <n v="56100"/>
    <s v="C5"/>
    <n v="36"/>
    <n v="939"/>
    <n v="219.72"/>
    <d v="2017-09-07T00:00:00"/>
    <d v="2017-08-30T00:00:00"/>
    <n v="2017"/>
    <m/>
  </r>
  <r>
    <m/>
    <d v="2017-09-07T00:00:00"/>
    <x v="1"/>
    <n v="2017"/>
    <x v="26"/>
    <x v="26"/>
    <x v="24"/>
    <n v="56100"/>
    <x v="0"/>
    <x v="32"/>
    <x v="32"/>
    <n v="186"/>
    <n v="186"/>
    <n v="55.96"/>
    <n v="14827062170710"/>
    <s v="GYMNASE DE KEROLAY"/>
    <s v="38 RUE MONISTROL"/>
    <n v="56100"/>
    <s v="C5"/>
    <n v="18"/>
    <n v="186"/>
    <n v="55.96"/>
    <d v="2017-09-07T00:00:00"/>
    <d v="2017-08-30T00:00:00"/>
    <n v="2017"/>
    <m/>
  </r>
  <r>
    <m/>
    <d v="2017-09-07T00:00:00"/>
    <x v="1"/>
    <n v="2017"/>
    <x v="78"/>
    <x v="78"/>
    <x v="71"/>
    <n v="56100"/>
    <x v="8"/>
    <x v="32"/>
    <x v="32"/>
    <n v="461"/>
    <n v="461"/>
    <n v="79.349999999999994"/>
    <n v="14843270564333"/>
    <s v="LOCAL FESTIVAL INTERCELTIQUE"/>
    <s v="5 AVENUE DE KERGROISE"/>
    <n v="56100"/>
    <s v="C5"/>
    <n v="9"/>
    <n v="461"/>
    <n v="79.349999999999994"/>
    <d v="2017-09-07T00:00:00"/>
    <d v="2017-08-30T00:00:00"/>
    <n v="2017"/>
    <m/>
  </r>
  <r>
    <m/>
    <d v="2017-09-07T00:00:00"/>
    <x v="1"/>
    <n v="2017"/>
    <x v="65"/>
    <x v="65"/>
    <x v="58"/>
    <n v="56100"/>
    <x v="3"/>
    <x v="32"/>
    <x v="32"/>
    <n v="209"/>
    <n v="209"/>
    <n v="41.8"/>
    <n v="14860926084261"/>
    <s v="SANISETTE SQUARE ST ANNE D A - RUE DE LA"/>
    <s v="81 RUE DE LA BELLE FONTAINE"/>
    <n v="56100"/>
    <s v="C5"/>
    <n v="6"/>
    <n v="209"/>
    <n v="41.8"/>
    <d v="2017-09-07T00:00:00"/>
    <d v="2017-08-30T00:00:00"/>
    <n v="2017"/>
    <m/>
  </r>
  <r>
    <m/>
    <d v="2017-09-07T00:00:00"/>
    <x v="1"/>
    <n v="2017"/>
    <x v="50"/>
    <x v="50"/>
    <x v="44"/>
    <n v="56100"/>
    <x v="3"/>
    <x v="32"/>
    <x v="32"/>
    <n v="1046"/>
    <n v="1046"/>
    <n v="163.28"/>
    <n v="14849927625240"/>
    <s v="IMMEUBLE COSMAO CAVE"/>
    <s v="79 BOULEVARD COSMAO DUMANOIR"/>
    <n v="56100"/>
    <s v="C5"/>
    <n v="6"/>
    <n v="1046"/>
    <n v="163.28"/>
    <d v="2017-09-07T00:00:00"/>
    <d v="2017-08-30T00:00:00"/>
    <n v="2017"/>
    <m/>
  </r>
  <r>
    <m/>
    <d v="2017-09-07T00:00:00"/>
    <x v="1"/>
    <n v="2017"/>
    <x v="62"/>
    <x v="62"/>
    <x v="56"/>
    <n v="56100"/>
    <x v="1"/>
    <x v="32"/>
    <x v="32"/>
    <n v="1913"/>
    <n v="1913"/>
    <n v="346.18"/>
    <n v="14858465933343"/>
    <s v="VESTIAIRES RUGBY KEROLAY"/>
    <s v="5 RUE DE L INDUSTRIE"/>
    <n v="56100"/>
    <s v="C5"/>
    <n v="36"/>
    <n v="1913"/>
    <n v="346.18"/>
    <d v="2017-09-07T00:00:00"/>
    <d v="2017-08-30T00:00:00"/>
    <n v="2017"/>
    <m/>
  </r>
  <r>
    <m/>
    <d v="2017-09-07T00:00:00"/>
    <x v="1"/>
    <n v="2017"/>
    <x v="41"/>
    <x v="41"/>
    <x v="39"/>
    <n v="56100"/>
    <x v="6"/>
    <x v="32"/>
    <x v="32"/>
    <n v="1217"/>
    <n v="1217"/>
    <n v="234.25"/>
    <n v="14846888509393"/>
    <s v="SALLE DUGUAY TROUIN"/>
    <s v="22A RUE DOCTEUR BENOIT VILLERS"/>
    <n v="56100"/>
    <s v="C5"/>
    <n v="24"/>
    <n v="1217"/>
    <n v="234.25"/>
    <d v="2017-09-07T00:00:00"/>
    <d v="2017-08-30T00:00:00"/>
    <n v="2017"/>
    <m/>
  </r>
  <r>
    <m/>
    <d v="2017-09-07T00:00:00"/>
    <x v="1"/>
    <n v="2017"/>
    <x v="64"/>
    <x v="64"/>
    <x v="38"/>
    <n v="56100"/>
    <x v="0"/>
    <x v="32"/>
    <x v="32"/>
    <n v="2419"/>
    <n v="2419"/>
    <n v="377.3"/>
    <n v="14860636700389"/>
    <s v="GROUPE SCOLAIRE KERENTRECH"/>
    <s v="6 RUE DE L ECOLE"/>
    <n v="56100"/>
    <s v="C5"/>
    <n v="18"/>
    <n v="2419"/>
    <n v="377.3"/>
    <d v="2017-09-07T00:00:00"/>
    <d v="2017-08-30T00:00:00"/>
    <n v="2017"/>
    <m/>
  </r>
  <r>
    <m/>
    <d v="2017-09-07T00:00:00"/>
    <x v="1"/>
    <n v="2017"/>
    <x v="42"/>
    <x v="42"/>
    <x v="40"/>
    <n v="56100"/>
    <x v="1"/>
    <x v="32"/>
    <x v="32"/>
    <n v="51"/>
    <n v="51"/>
    <n v="85.94"/>
    <n v="14847756790250"/>
    <s v="PLACE POLIG MONJARET"/>
    <s v="24 RUE POISSONNIERE"/>
    <n v="56100"/>
    <s v="C5"/>
    <n v="36"/>
    <n v="51"/>
    <n v="85.94"/>
    <d v="2017-09-07T00:00:00"/>
    <d v="2017-08-30T00:00:00"/>
    <n v="2017"/>
    <m/>
  </r>
  <r>
    <m/>
    <d v="2017-09-07T00:00:00"/>
    <x v="1"/>
    <n v="2017"/>
    <x v="36"/>
    <x v="36"/>
    <x v="34"/>
    <n v="56100"/>
    <x v="1"/>
    <x v="32"/>
    <x v="32"/>
    <n v="642"/>
    <n v="642"/>
    <n v="152.32"/>
    <n v="14838639594716"/>
    <s v="MARCHE EXTERIEUR"/>
    <s v="RUE JEAN DE MERVILLE"/>
    <n v="56100"/>
    <s v="C5"/>
    <n v="36"/>
    <n v="642"/>
    <n v="152.32"/>
    <d v="2017-09-07T00:00:00"/>
    <d v="2017-08-30T00:00:00"/>
    <n v="2017"/>
    <m/>
  </r>
  <r>
    <m/>
    <d v="2017-09-07T00:00:00"/>
    <x v="1"/>
    <n v="2017"/>
    <x v="48"/>
    <x v="48"/>
    <x v="44"/>
    <n v="56100"/>
    <x v="3"/>
    <x v="32"/>
    <x v="32"/>
    <n v="308"/>
    <n v="308"/>
    <n v="56.22"/>
    <n v="14849204036299"/>
    <s v="IMMEUBLE COSMAO 1ER ETAGE"/>
    <s v="79 BOULEVARD COSMAO DUMANOIR"/>
    <n v="56100"/>
    <s v="C5"/>
    <n v="6"/>
    <n v="308"/>
    <n v="56.22"/>
    <d v="2017-09-07T00:00:00"/>
    <d v="2017-08-30T00:00:00"/>
    <n v="2017"/>
    <m/>
  </r>
  <r>
    <m/>
    <d v="2017-09-07T00:00:00"/>
    <x v="1"/>
    <n v="2017"/>
    <x v="54"/>
    <x v="54"/>
    <x v="49"/>
    <n v="56100"/>
    <x v="7"/>
    <x v="32"/>
    <x v="32"/>
    <n v="524"/>
    <n v="524"/>
    <n v="95.7"/>
    <n v="14852387785702"/>
    <s v="POLICE MUNICIPALE"/>
    <s v="1 PASSAGE DU BLAVET"/>
    <n v="56100"/>
    <s v="C5"/>
    <n v="12"/>
    <n v="524"/>
    <n v="95.7"/>
    <d v="2017-09-07T00:00:00"/>
    <d v="2017-08-30T00:00:00"/>
    <n v="2017"/>
    <m/>
  </r>
  <r>
    <m/>
    <d v="2017-09-07T00:00:00"/>
    <x v="1"/>
    <n v="2017"/>
    <x v="53"/>
    <x v="53"/>
    <x v="48"/>
    <n v="56100"/>
    <x v="5"/>
    <x v="32"/>
    <x v="32"/>
    <n v="22"/>
    <n v="22"/>
    <n v="11.28"/>
    <n v="14851519478970"/>
    <s v="W.C. PUBLIC"/>
    <s v="16X RUE DE PONT CARRE"/>
    <n v="56100"/>
    <s v="C5"/>
    <n v="3"/>
    <n v="22"/>
    <n v="11.28"/>
    <d v="2017-09-07T00:00:00"/>
    <d v="2017-08-30T00:00:00"/>
    <n v="2017"/>
    <m/>
  </r>
  <r>
    <m/>
    <d v="2017-09-07T00:00:00"/>
    <x v="1"/>
    <n v="2017"/>
    <x v="43"/>
    <x v="43"/>
    <x v="30"/>
    <n v="56100"/>
    <x v="7"/>
    <x v="32"/>
    <x v="32"/>
    <n v="3919"/>
    <n v="3919"/>
    <n v="595.87"/>
    <n v="14848046293827"/>
    <s v="BUREAUX SYNDICATS"/>
    <s v="81 BOULEVARD COSMAO DUMANOIR"/>
    <n v="56100"/>
    <s v="C5"/>
    <n v="12"/>
    <n v="3919"/>
    <n v="595.87"/>
    <d v="2017-09-07T00:00:00"/>
    <d v="2017-08-30T00:00:00"/>
    <n v="2017"/>
    <m/>
  </r>
  <r>
    <m/>
    <d v="2017-09-07T00:00:00"/>
    <x v="1"/>
    <n v="2017"/>
    <x v="45"/>
    <x v="45"/>
    <x v="3"/>
    <n v="56100"/>
    <x v="0"/>
    <x v="32"/>
    <x v="32"/>
    <n v="455"/>
    <n v="455"/>
    <n v="80.709999999999994"/>
    <n v="14848335687353"/>
    <s v="FONTAINE PERAULT"/>
    <s v="RUE ETIENNE PERAULT"/>
    <n v="56100"/>
    <s v="C5"/>
    <n v="18"/>
    <n v="455"/>
    <n v="80.709999999999994"/>
    <d v="2017-09-07T00:00:00"/>
    <d v="2017-08-30T00:00:00"/>
    <n v="2017"/>
    <m/>
  </r>
  <r>
    <m/>
    <d v="2017-09-07T00:00:00"/>
    <x v="1"/>
    <n v="2017"/>
    <x v="40"/>
    <x v="40"/>
    <x v="38"/>
    <n v="56100"/>
    <x v="5"/>
    <x v="32"/>
    <x v="32"/>
    <n v="42"/>
    <n v="42"/>
    <n v="14.55"/>
    <n v="14845296633070"/>
    <s v="EX-LOGEMENT DE FONCTION"/>
    <s v="6 RUE DE L ECOLE"/>
    <n v="56100"/>
    <s v="C5"/>
    <n v="3"/>
    <n v="42"/>
    <n v="14.55"/>
    <d v="2017-09-07T00:00:00"/>
    <d v="2017-08-30T00:00:00"/>
    <n v="2017"/>
    <m/>
  </r>
  <r>
    <m/>
    <d v="2017-09-07T00:00:00"/>
    <x v="1"/>
    <n v="2017"/>
    <x v="51"/>
    <x v="51"/>
    <x v="46"/>
    <n v="56100"/>
    <x v="3"/>
    <x v="32"/>
    <x v="32"/>
    <n v="4632"/>
    <n v="4632"/>
    <n v="665.15"/>
    <n v="14850361736551"/>
    <s v="BUREAU INFORMATION JEUNESSE"/>
    <s v="PLACE JULES FERRY"/>
    <n v="56100"/>
    <s v="C5"/>
    <n v="6"/>
    <n v="4632"/>
    <n v="665.15"/>
    <d v="2017-09-07T00:00:00"/>
    <d v="2017-08-30T00:00:00"/>
    <n v="2017"/>
    <m/>
  </r>
  <r>
    <m/>
    <d v="2017-09-07T00:00:00"/>
    <x v="1"/>
    <n v="2017"/>
    <x v="59"/>
    <x v="59"/>
    <x v="53"/>
    <n v="56100"/>
    <x v="3"/>
    <x v="32"/>
    <x v="32"/>
    <n v="293"/>
    <n v="293"/>
    <n v="53.61"/>
    <n v="14855716295106"/>
    <s v="LOCAUX DIVERS"/>
    <s v="RESIDENCE L ORIENTIS"/>
    <n v="56100"/>
    <s v="C5"/>
    <n v="6"/>
    <n v="293"/>
    <n v="53.61"/>
    <d v="2017-09-07T00:00:00"/>
    <d v="2017-08-30T00:00:00"/>
    <n v="2017"/>
    <m/>
  </r>
  <r>
    <m/>
    <d v="2017-09-07T00:00:00"/>
    <x v="1"/>
    <n v="2017"/>
    <x v="37"/>
    <x v="37"/>
    <x v="35"/>
    <n v="56100"/>
    <x v="0"/>
    <x v="32"/>
    <x v="32"/>
    <n v="1935"/>
    <n v="1935"/>
    <n v="334.06"/>
    <n v="14838784312598"/>
    <s v="HALLES DE MERVILLE"/>
    <s v="HALLES CHANZY"/>
    <n v="56100"/>
    <s v="C5"/>
    <n v="18"/>
    <n v="1935"/>
    <n v="334.06"/>
    <d v="2017-09-07T00:00:00"/>
    <d v="2017-08-30T00:00:00"/>
    <n v="2017"/>
    <m/>
  </r>
  <r>
    <m/>
    <d v="2017-09-07T00:00:00"/>
    <x v="1"/>
    <n v="2017"/>
    <x v="84"/>
    <x v="84"/>
    <x v="76"/>
    <n v="56100"/>
    <x v="5"/>
    <x v="32"/>
    <x v="32"/>
    <n v="511"/>
    <n v="511"/>
    <n v="83.75"/>
    <n v="14829667091101"/>
    <s v="LOCAL VESTIAIRES"/>
    <s v="3 RUE D ANNABA"/>
    <n v="56100"/>
    <s v="C5"/>
    <n v="3"/>
    <n v="511"/>
    <n v="83.75"/>
    <d v="2017-09-07T00:00:00"/>
    <d v="2017-08-30T00:00:00"/>
    <n v="2017"/>
    <m/>
  </r>
  <r>
    <m/>
    <d v="2017-09-07T00:00:00"/>
    <x v="1"/>
    <n v="2017"/>
    <x v="30"/>
    <x v="30"/>
    <x v="28"/>
    <n v="56100"/>
    <x v="5"/>
    <x v="32"/>
    <x v="32"/>
    <n v="14"/>
    <n v="14"/>
    <n v="10.84"/>
    <n v="14831548422869"/>
    <s v="ADSEA"/>
    <s v="2A RUE COMMANDANT MARCHAND"/>
    <n v="56100"/>
    <s v="C5"/>
    <n v="3"/>
    <n v="14"/>
    <n v="10.84"/>
    <d v="2017-09-07T00:00:00"/>
    <d v="2017-08-30T00:00:00"/>
    <n v="2017"/>
    <m/>
  </r>
  <r>
    <m/>
    <d v="2017-09-07T00:00:00"/>
    <x v="1"/>
    <n v="2017"/>
    <x v="55"/>
    <x v="55"/>
    <x v="50"/>
    <n v="56100"/>
    <x v="3"/>
    <x v="32"/>
    <x v="32"/>
    <n v="9"/>
    <n v="9"/>
    <n v="11.99"/>
    <n v="14852821939199"/>
    <s v="BORNE DE MARCHE - PLACE ARISTIDE BRIAND"/>
    <s v="PLACE ARISTIDE BRIAND"/>
    <n v="56100"/>
    <s v="C5"/>
    <n v="6"/>
    <n v="9"/>
    <n v="11.99"/>
    <d v="2017-09-07T00:00:00"/>
    <d v="2017-08-30T00:00:00"/>
    <n v="2017"/>
    <m/>
  </r>
  <r>
    <m/>
    <d v="2017-09-07T00:00:00"/>
    <x v="1"/>
    <n v="2017"/>
    <x v="32"/>
    <x v="32"/>
    <x v="30"/>
    <n v="56100"/>
    <x v="5"/>
    <x v="32"/>
    <x v="32"/>
    <n v="107"/>
    <n v="107"/>
    <n v="24.31"/>
    <n v="14832706164973"/>
    <s v="CENTRE ARTISANAL"/>
    <s v="81 BOULEVARD COSMAO DUMANOIR"/>
    <n v="56100"/>
    <s v="C5"/>
    <n v="3"/>
    <n v="107"/>
    <n v="24.31"/>
    <d v="2017-09-07T00:00:00"/>
    <d v="2017-08-30T00:00:00"/>
    <n v="2017"/>
    <m/>
  </r>
  <r>
    <m/>
    <d v="2017-09-07T00:00:00"/>
    <x v="1"/>
    <n v="2017"/>
    <x v="57"/>
    <x v="57"/>
    <x v="8"/>
    <n v="56100"/>
    <x v="7"/>
    <x v="32"/>
    <x v="32"/>
    <n v="644"/>
    <n v="644"/>
    <n v="112.44"/>
    <n v="14853834963765"/>
    <s v="ABRI ANTI BOMBES"/>
    <s v="PLACE ALSACE LORRAINE"/>
    <n v="56100"/>
    <s v="C5"/>
    <n v="12"/>
    <n v="644"/>
    <n v="112.44"/>
    <d v="2017-09-07T00:00:00"/>
    <d v="2017-08-30T00:00:00"/>
    <n v="2017"/>
    <m/>
  </r>
  <r>
    <m/>
    <d v="2017-09-07T00:00:00"/>
    <x v="1"/>
    <n v="2017"/>
    <x v="56"/>
    <x v="56"/>
    <x v="51"/>
    <n v="56100"/>
    <x v="3"/>
    <x v="32"/>
    <x v="32"/>
    <n v="481"/>
    <n v="481"/>
    <n v="80.94"/>
    <n v="14853111374714"/>
    <s v="PERMANENCE DES ELUS"/>
    <s v="25 RUE MARIE DORVAL"/>
    <n v="56100"/>
    <s v="C5"/>
    <n v="6"/>
    <n v="481"/>
    <n v="80.94"/>
    <d v="2017-09-07T00:00:00"/>
    <d v="2017-08-30T00:00:00"/>
    <n v="2017"/>
    <m/>
  </r>
  <r>
    <m/>
    <d v="2017-09-07T00:00:00"/>
    <x v="1"/>
    <n v="2017"/>
    <x v="89"/>
    <x v="89"/>
    <x v="81"/>
    <n v="56100"/>
    <x v="3"/>
    <x v="32"/>
    <x v="32"/>
    <n v="1361"/>
    <n v="1361"/>
    <n v="218.88"/>
    <n v="14840376208873"/>
    <s v="18 RUE DU POULORIO"/>
    <s v="18 RUE DU POULORIO"/>
    <n v="56100"/>
    <s v="C5"/>
    <n v="6"/>
    <n v="1361"/>
    <n v="218.88"/>
    <d v="2017-09-07T00:00:00"/>
    <d v="2017-08-30T00:00:00"/>
    <n v="2017"/>
    <m/>
  </r>
  <r>
    <m/>
    <d v="2017-09-07T00:00:00"/>
    <x v="1"/>
    <n v="2017"/>
    <x v="58"/>
    <x v="58"/>
    <x v="52"/>
    <n v="56100"/>
    <x v="8"/>
    <x v="32"/>
    <x v="32"/>
    <n v="18"/>
    <n v="18"/>
    <n v="15.72"/>
    <n v="14855426859571"/>
    <s v="MARCHE EXTERIEUR"/>
    <s v="6X COURS DE CHAZELLES"/>
    <n v="56100"/>
    <s v="C5"/>
    <n v="9"/>
    <n v="18"/>
    <n v="15.72"/>
    <d v="2017-09-07T00:00:00"/>
    <d v="2017-08-30T00:00:00"/>
    <n v="2017"/>
    <m/>
  </r>
  <r>
    <m/>
    <d v="2017-09-07T00:00:00"/>
    <x v="1"/>
    <n v="2017"/>
    <x v="47"/>
    <x v="47"/>
    <x v="43"/>
    <n v="56100"/>
    <x v="3"/>
    <x v="32"/>
    <x v="32"/>
    <n v="345"/>
    <n v="345"/>
    <n v="62.27"/>
    <n v="14849059318633"/>
    <s v="PAVILLON"/>
    <s v="10 RUE AMIRAL BOUVET"/>
    <n v="56100"/>
    <s v="C5"/>
    <n v="6"/>
    <n v="345"/>
    <n v="62.27"/>
    <d v="2017-09-07T00:00:00"/>
    <d v="2017-08-30T00:00:00"/>
    <n v="2017"/>
    <m/>
  </r>
  <r>
    <m/>
    <d v="2017-09-07T00:00:00"/>
    <x v="1"/>
    <n v="2017"/>
    <x v="27"/>
    <x v="27"/>
    <x v="25"/>
    <n v="56100"/>
    <x v="3"/>
    <x v="32"/>
    <x v="32"/>
    <n v="136"/>
    <n v="136"/>
    <n v="38.76"/>
    <n v="14829522373357"/>
    <s v="ACCUEIL ENFANTS ST MAUDE"/>
    <s v="1 RUE NICOLAS APPERT"/>
    <n v="56100"/>
    <s v="C5"/>
    <n v="6"/>
    <n v="136"/>
    <n v="38.76"/>
    <d v="2017-09-07T00:00:00"/>
    <d v="2017-08-30T00:00:00"/>
    <n v="2017"/>
    <m/>
  </r>
  <r>
    <m/>
    <d v="2017-09-07T00:00:00"/>
    <x v="1"/>
    <n v="2017"/>
    <x v="38"/>
    <x v="38"/>
    <x v="36"/>
    <n v="56100"/>
    <x v="8"/>
    <x v="32"/>
    <x v="32"/>
    <n v="374"/>
    <n v="374"/>
    <n v="70.13"/>
    <n v="14842981128703"/>
    <s v="LOCAL CARNAVAL"/>
    <s v="8 RUE DE L INDUSTRIE"/>
    <n v="56100"/>
    <s v="C5"/>
    <n v="9"/>
    <n v="374"/>
    <n v="70.13"/>
    <d v="2017-09-07T00:00:00"/>
    <d v="2017-08-30T00:00:00"/>
    <n v="2017"/>
    <m/>
  </r>
  <r>
    <m/>
    <d v="2017-09-07T00:00:00"/>
    <x v="1"/>
    <n v="2017"/>
    <x v="49"/>
    <x v="49"/>
    <x v="45"/>
    <n v="56100"/>
    <x v="8"/>
    <x v="32"/>
    <x v="32"/>
    <n v="221"/>
    <n v="221"/>
    <n v="47.38"/>
    <n v="14849348754024"/>
    <s v="BUREAUX SYNDICATS"/>
    <s v="79C BOULEVARD COSMAO DUMANOIR"/>
    <n v="56100"/>
    <s v="C5"/>
    <n v="9"/>
    <n v="221"/>
    <n v="47.38"/>
    <d v="2017-09-07T00:00:00"/>
    <d v="2017-08-30T00:00:00"/>
    <n v="2017"/>
    <m/>
  </r>
  <r>
    <m/>
    <d v="2017-09-07T00:00:00"/>
    <x v="1"/>
    <n v="2017"/>
    <x v="31"/>
    <x v="31"/>
    <x v="29"/>
    <n v="56100"/>
    <x v="0"/>
    <x v="32"/>
    <x v="32"/>
    <n v="1757"/>
    <n v="1757"/>
    <n v="285.20999999999998"/>
    <n v="14832561447120"/>
    <s v="BOULODROME"/>
    <s v="42 RUE LOUIS BRAILLE"/>
    <n v="56100"/>
    <s v="C5"/>
    <n v="18"/>
    <n v="1757"/>
    <n v="285.20999999999998"/>
    <d v="2017-09-07T00:00:00"/>
    <d v="2017-08-30T00:00:00"/>
    <n v="2017"/>
    <m/>
  </r>
  <r>
    <m/>
    <d v="2017-09-07T00:00:00"/>
    <x v="1"/>
    <n v="2017"/>
    <x v="63"/>
    <x v="63"/>
    <x v="57"/>
    <n v="56100"/>
    <x v="1"/>
    <x v="32"/>
    <x v="32"/>
    <n v="2804"/>
    <n v="2804"/>
    <n v="471.33"/>
    <n v="14860347264787"/>
    <s v="GROUPE SCOLAIRE KERENTRECH"/>
    <s v="11 PLACE DE L YSER"/>
    <n v="56100"/>
    <s v="C5"/>
    <n v="36"/>
    <n v="2804"/>
    <n v="471.33"/>
    <d v="2017-09-07T00:00:00"/>
    <d v="2017-08-30T00:00:00"/>
    <n v="2017"/>
    <m/>
  </r>
  <r>
    <m/>
    <d v="2017-09-07T00:00:00"/>
    <x v="1"/>
    <n v="2017"/>
    <x v="34"/>
    <x v="34"/>
    <x v="32"/>
    <n v="56100"/>
    <x v="7"/>
    <x v="32"/>
    <x v="32"/>
    <n v="850"/>
    <n v="850"/>
    <n v="144.43"/>
    <n v="14835311085392"/>
    <s v="LOCAUX SERVICES TECHNIQUES"/>
    <s v="39 RUE FRANCOIS LE LEVE"/>
    <n v="56100"/>
    <s v="C5"/>
    <n v="12"/>
    <n v="850"/>
    <n v="144.43"/>
    <d v="2017-09-07T00:00:00"/>
    <d v="2017-08-30T00:00:00"/>
    <n v="2017"/>
    <m/>
  </r>
  <r>
    <m/>
    <d v="2017-09-07T00:00:00"/>
    <x v="1"/>
    <n v="2017"/>
    <x v="67"/>
    <x v="67"/>
    <x v="60"/>
    <n v="56100"/>
    <x v="8"/>
    <x v="32"/>
    <x v="32"/>
    <n v="920"/>
    <n v="920"/>
    <n v="148.02000000000001"/>
    <n v="14861215571523"/>
    <s v="GYMNASEE KERENTRECH"/>
    <s v="29 RUE JULES SIMON"/>
    <n v="56100"/>
    <s v="C5"/>
    <n v="9"/>
    <n v="920"/>
    <n v="148.02000000000001"/>
    <d v="2017-09-07T00:00:00"/>
    <d v="2017-08-30T00:00:00"/>
    <n v="2017"/>
    <m/>
  </r>
  <r>
    <m/>
    <d v="2017-09-07T00:00:00"/>
    <x v="1"/>
    <n v="2017"/>
    <x v="52"/>
    <x v="52"/>
    <x v="47"/>
    <n v="56100"/>
    <x v="0"/>
    <x v="32"/>
    <x v="32"/>
    <n v="968"/>
    <n v="968"/>
    <n v="161.83000000000001"/>
    <n v="14851230043318"/>
    <s v="FONTAINE SQUARE D. RIO"/>
    <s v="RUE DE PONT CARRE"/>
    <n v="56100"/>
    <s v="C5"/>
    <n v="18"/>
    <n v="968"/>
    <n v="161.83000000000001"/>
    <d v="2017-09-07T00:00:00"/>
    <d v="2017-08-30T00:00:00"/>
    <n v="2017"/>
    <m/>
  </r>
  <r>
    <m/>
    <d v="2017-09-07T00:00:00"/>
    <x v="1"/>
    <n v="2017"/>
    <x v="74"/>
    <x v="74"/>
    <x v="67"/>
    <n v="56100"/>
    <x v="3"/>
    <x v="32"/>
    <x v="32"/>
    <n v="46"/>
    <n v="46"/>
    <n v="17.77"/>
    <n v="14897394978254"/>
    <s v="SANISETTE - BOULEVARD MARECHAL JOFFRE"/>
    <s v="BOULEVARD MARECHAL JOFFRE"/>
    <n v="56100"/>
    <s v="C5"/>
    <n v="6"/>
    <n v="46"/>
    <n v="17.77"/>
    <d v="2017-09-07T00:00:00"/>
    <d v="2017-08-30T00:00:00"/>
    <n v="2017"/>
    <m/>
  </r>
  <r>
    <m/>
    <d v="2017-09-07T00:00:00"/>
    <x v="1"/>
    <n v="2017"/>
    <x v="73"/>
    <x v="73"/>
    <x v="66"/>
    <n v="56100"/>
    <x v="7"/>
    <x v="32"/>
    <x v="32"/>
    <n v="206"/>
    <n v="206"/>
    <n v="51.27"/>
    <n v="14890593252047"/>
    <s v="IMMEUBLE DES IMPRIMEURS"/>
    <s v="RUE RAMPE DE L AMIRAL"/>
    <n v="56100"/>
    <s v="C5"/>
    <n v="12"/>
    <n v="206"/>
    <n v="51.27"/>
    <d v="2017-09-07T00:00:00"/>
    <d v="2017-08-30T00:00:00"/>
    <n v="2017"/>
    <m/>
  </r>
  <r>
    <m/>
    <d v="2017-09-07T00:00:00"/>
    <x v="1"/>
    <n v="2017"/>
    <x v="107"/>
    <x v="107"/>
    <x v="95"/>
    <n v="56100"/>
    <x v="3"/>
    <x v="32"/>
    <x v="32"/>
    <n v="324"/>
    <n v="324"/>
    <n v="56.03"/>
    <n v="14881331282858"/>
    <s v="Sanisette TER (face 5 Bd E Guillerot)"/>
    <s v="BOULEVARD EMILE GUILLEROT"/>
    <n v="56100"/>
    <s v="C5"/>
    <n v="6"/>
    <n v="324"/>
    <n v="56.03"/>
    <d v="2017-09-07T00:00:00"/>
    <d v="2017-08-30T00:00:00"/>
    <n v="2017"/>
    <m/>
  </r>
  <r>
    <m/>
    <d v="2017-09-07T00:00:00"/>
    <x v="1"/>
    <n v="2017"/>
    <x v="75"/>
    <x v="75"/>
    <x v="68"/>
    <n v="56100"/>
    <x v="3"/>
    <x v="32"/>
    <x v="32"/>
    <n v="285"/>
    <n v="285"/>
    <n v="55.04"/>
    <n v="14896960824806"/>
    <s v="SANISETTE - PLACE DE L YSER"/>
    <s v="PLACE DE L YSER"/>
    <n v="56100"/>
    <s v="C5"/>
    <n v="6"/>
    <n v="285"/>
    <n v="55.04"/>
    <d v="2017-09-07T00:00:00"/>
    <d v="2017-08-30T00:00:00"/>
    <n v="2017"/>
    <m/>
  </r>
  <r>
    <m/>
    <d v="2017-09-07T00:00:00"/>
    <x v="1"/>
    <n v="2017"/>
    <x v="71"/>
    <x v="71"/>
    <x v="64"/>
    <n v="56100"/>
    <x v="3"/>
    <x v="32"/>
    <x v="32"/>
    <n v="134"/>
    <n v="134"/>
    <n v="31.67"/>
    <n v="14899131654739"/>
    <s v="LGT ARTISTE ESA KERENTRECH - RUE EDGAR Q"/>
    <s v="32 RUE EDGAR QUINET"/>
    <n v="56100"/>
    <s v="C5"/>
    <n v="6"/>
    <n v="134"/>
    <n v="31.67"/>
    <d v="2017-09-07T00:00:00"/>
    <d v="2017-08-30T00:00:00"/>
    <n v="2017"/>
    <m/>
  </r>
  <r>
    <m/>
    <d v="2017-10-06T00:00:00"/>
    <x v="1"/>
    <n v="2017"/>
    <x v="80"/>
    <x v="80"/>
    <x v="73"/>
    <n v="56100"/>
    <x v="1"/>
    <x v="33"/>
    <x v="33"/>
    <n v="380"/>
    <n v="380"/>
    <n v="135.34"/>
    <n v="14801736507971"/>
    <s v="BUREAU FESTIVAL INTERCELTIQUE"/>
    <s v=" QUAI DES INDES"/>
    <n v="56100"/>
    <s v="C5"/>
    <n v="36"/>
    <n v="380"/>
    <n v="135.34"/>
    <d v="2017-10-06T00:00:00"/>
    <d v="2017-09-30T00:00:00"/>
    <n v="2017"/>
    <m/>
  </r>
  <r>
    <m/>
    <d v="2017-10-06T00:00:00"/>
    <x v="1"/>
    <n v="2017"/>
    <x v="69"/>
    <x v="69"/>
    <x v="62"/>
    <n v="56100"/>
    <x v="3"/>
    <x v="33"/>
    <x v="33"/>
    <n v="1454"/>
    <n v="1454"/>
    <n v="225.1"/>
    <n v="14803907328999"/>
    <s v="82 rue de Kervaric (Esp Verts)"/>
    <s v=" 82 RUE DE KERVARIC"/>
    <n v="56100"/>
    <s v="C5"/>
    <n v="6"/>
    <n v="1454"/>
    <n v="225.1"/>
    <d v="2017-10-06T00:00:00"/>
    <d v="2017-09-30T00:00:00"/>
    <n v="2017"/>
    <m/>
  </r>
  <r>
    <m/>
    <d v="2017-10-06T00:00:00"/>
    <x v="1"/>
    <n v="2017"/>
    <x v="7"/>
    <x v="7"/>
    <x v="7"/>
    <n v="56100"/>
    <x v="3"/>
    <x v="33"/>
    <x v="33"/>
    <n v="153"/>
    <n v="153"/>
    <n v="33.950000000000003"/>
    <n v="14807814659972"/>
    <s v="SANISETTE - PLACE DE LA LIBERTE"/>
    <s v="PLACE DE LA LIBERTE"/>
    <n v="56100"/>
    <s v="C5"/>
    <n v="6"/>
    <n v="153"/>
    <n v="33.950000000000003"/>
    <d v="2017-10-06T00:00:00"/>
    <d v="2017-09-30T00:00:00"/>
    <n v="2017"/>
    <m/>
  </r>
  <r>
    <m/>
    <d v="2017-10-06T00:00:00"/>
    <x v="1"/>
    <n v="2017"/>
    <x v="94"/>
    <x v="94"/>
    <x v="86"/>
    <n v="56100"/>
    <x v="3"/>
    <x v="33"/>
    <x v="33"/>
    <n v="703"/>
    <n v="703"/>
    <n v="130.34"/>
    <n v="14812590435421"/>
    <s v="29 BIS RUE DE KEROMAN"/>
    <s v="29B RUE DE KEROMAN"/>
    <n v="56100"/>
    <s v="C5"/>
    <n v="6"/>
    <n v="703"/>
    <n v="130.34"/>
    <d v="2017-10-06T00:00:00"/>
    <d v="2017-09-30T00:00:00"/>
    <n v="2017"/>
    <m/>
  </r>
  <r>
    <m/>
    <d v="2017-10-06T00:00:00"/>
    <x v="1"/>
    <n v="2017"/>
    <x v="9"/>
    <x v="9"/>
    <x v="9"/>
    <n v="56100"/>
    <x v="3"/>
    <x v="33"/>
    <x v="33"/>
    <n v="3662"/>
    <n v="3662"/>
    <n v="513.61"/>
    <n v="14808104095512"/>
    <s v="SANISETTE - RUE DE PONT CARRE"/>
    <s v="RUE DE PONTCARRE"/>
    <n v="56100"/>
    <s v="C5"/>
    <n v="6"/>
    <n v="3662"/>
    <n v="513.61"/>
    <d v="2017-10-06T00:00:00"/>
    <d v="2017-09-30T00:00:00"/>
    <n v="2017"/>
    <m/>
  </r>
  <r>
    <m/>
    <d v="2017-10-06T00:00:00"/>
    <x v="1"/>
    <n v="2017"/>
    <x v="9"/>
    <x v="9"/>
    <x v="9"/>
    <n v="56100"/>
    <x v="3"/>
    <x v="33"/>
    <x v="33"/>
    <n v="520"/>
    <n v="520"/>
    <n v="83.36"/>
    <n v="14808104095512"/>
    <s v="SANISETTE - RUE DE PONT CARRE"/>
    <s v="RUE DE PONTCARRE"/>
    <n v="56100"/>
    <s v="C5"/>
    <n v="6"/>
    <n v="520"/>
    <n v="83.36"/>
    <d v="2017-10-06T00:00:00"/>
    <d v="2017-09-30T00:00:00"/>
    <n v="2017"/>
    <m/>
  </r>
  <r>
    <m/>
    <d v="2017-10-06T00:00:00"/>
    <x v="1"/>
    <n v="2017"/>
    <x v="9"/>
    <x v="9"/>
    <x v="9"/>
    <n v="56100"/>
    <x v="3"/>
    <x v="33"/>
    <x v="33"/>
    <n v="534"/>
    <n v="534"/>
    <n v="84.08"/>
    <n v="14808104095512"/>
    <s v="SANISETTE - RUE DE PONT CARRE"/>
    <s v="RUE DE PONTCARRE"/>
    <n v="56100"/>
    <s v="C5"/>
    <n v="6"/>
    <n v="534"/>
    <n v="84.08"/>
    <d v="2017-10-06T00:00:00"/>
    <d v="2017-09-30T00:00:00"/>
    <n v="2017"/>
    <m/>
  </r>
  <r>
    <m/>
    <d v="2017-10-06T00:00:00"/>
    <x v="1"/>
    <n v="2017"/>
    <x v="9"/>
    <x v="9"/>
    <x v="9"/>
    <n v="56100"/>
    <x v="3"/>
    <x v="33"/>
    <x v="33"/>
    <n v="130"/>
    <n v="130"/>
    <n v="29.03"/>
    <n v="14808104095512"/>
    <s v="SANISETTE - RUE DE PONT CARRE"/>
    <s v="RUE DE PONTCARRE"/>
    <n v="56100"/>
    <s v="C5"/>
    <n v="6"/>
    <n v="130"/>
    <n v="29.03"/>
    <d v="2017-10-06T00:00:00"/>
    <d v="2017-09-30T00:00:00"/>
    <n v="2017"/>
    <m/>
  </r>
  <r>
    <m/>
    <d v="2017-10-06T00:00:00"/>
    <x v="1"/>
    <n v="2017"/>
    <x v="26"/>
    <x v="26"/>
    <x v="24"/>
    <n v="56100"/>
    <x v="0"/>
    <x v="33"/>
    <x v="33"/>
    <n v="-88"/>
    <n v="-88"/>
    <n v="-1.66"/>
    <n v="14827062170710"/>
    <s v="GYMNASE DE KEROLAY"/>
    <s v="38 RUE MONISTROL"/>
    <n v="56100"/>
    <s v="C5"/>
    <n v="18"/>
    <n v="-88"/>
    <n v="-1.66"/>
    <d v="2017-10-06T00:00:00"/>
    <d v="2017-09-30T00:00:00"/>
    <n v="2017"/>
    <m/>
  </r>
  <r>
    <m/>
    <d v="2017-10-06T00:00:00"/>
    <x v="1"/>
    <n v="2017"/>
    <x v="28"/>
    <x v="28"/>
    <x v="26"/>
    <n v="56100"/>
    <x v="7"/>
    <x v="33"/>
    <x v="33"/>
    <n v="1042"/>
    <n v="1042"/>
    <n v="161.94"/>
    <n v="14829956526793"/>
    <s v="PROPRIETE CHEVASSU BRIZEUX"/>
    <s v="82 RUE DE KERVARIC"/>
    <n v="56100"/>
    <s v="C5"/>
    <n v="12"/>
    <n v="1042"/>
    <n v="161.94"/>
    <d v="2017-10-06T00:00:00"/>
    <d v="2017-09-30T00:00:00"/>
    <n v="2017"/>
    <m/>
  </r>
  <r>
    <m/>
    <d v="2017-10-06T00:00:00"/>
    <x v="1"/>
    <n v="2017"/>
    <x v="95"/>
    <x v="95"/>
    <x v="13"/>
    <n v="56100"/>
    <x v="3"/>
    <x v="33"/>
    <x v="33"/>
    <n v="389"/>
    <n v="389"/>
    <n v="86.68"/>
    <n v="14818089684573"/>
    <s v="ECOLE DU MANIO"/>
    <s v="RUE FERDINAND BUISSON"/>
    <n v="56100"/>
    <s v="C5"/>
    <n v="6"/>
    <n v="389"/>
    <n v="86.68"/>
    <d v="2017-10-06T00:00:00"/>
    <d v="2017-09-30T00:00:00"/>
    <n v="2017"/>
    <m/>
  </r>
  <r>
    <m/>
    <d v="2017-10-06T00:00:00"/>
    <x v="1"/>
    <n v="2017"/>
    <x v="28"/>
    <x v="28"/>
    <x v="26"/>
    <n v="56100"/>
    <x v="7"/>
    <x v="33"/>
    <x v="33"/>
    <n v="768"/>
    <n v="768"/>
    <n v="114.02"/>
    <n v="14829956526793"/>
    <s v="PROPRIETE CHEVASSU BRIZEUX"/>
    <s v="82 RUE DE KERVARIC"/>
    <n v="56100"/>
    <s v="C5"/>
    <n v="12"/>
    <n v="768"/>
    <n v="114.02"/>
    <d v="2017-10-06T00:00:00"/>
    <d v="2017-09-30T00:00:00"/>
    <n v="2017"/>
    <m/>
  </r>
  <r>
    <m/>
    <d v="2017-10-06T00:00:00"/>
    <x v="1"/>
    <n v="2017"/>
    <x v="28"/>
    <x v="28"/>
    <x v="26"/>
    <n v="56100"/>
    <x v="7"/>
    <x v="33"/>
    <x v="33"/>
    <n v="1257"/>
    <n v="1257"/>
    <n v="188.07"/>
    <n v="14829956526793"/>
    <s v="PROPRIETE CHEVASSU BRIZEUX"/>
    <s v="82 RUE DE KERVARIC"/>
    <n v="56100"/>
    <s v="C5"/>
    <n v="12"/>
    <n v="1257"/>
    <n v="188.07"/>
    <d v="2017-10-06T00:00:00"/>
    <d v="2017-09-30T00:00:00"/>
    <n v="2017"/>
    <m/>
  </r>
  <r>
    <m/>
    <d v="2017-10-06T00:00:00"/>
    <x v="1"/>
    <n v="2017"/>
    <x v="28"/>
    <x v="28"/>
    <x v="26"/>
    <n v="56100"/>
    <x v="7"/>
    <x v="33"/>
    <x v="33"/>
    <n v="573"/>
    <n v="573"/>
    <n v="91.24"/>
    <n v="14829956526793"/>
    <s v="PROPRIETE CHEVASSU BRIZEUX"/>
    <s v="82 RUE DE KERVARIC"/>
    <n v="56100"/>
    <s v="C5"/>
    <n v="12"/>
    <n v="573"/>
    <n v="91.24"/>
    <d v="2017-10-06T00:00:00"/>
    <d v="2017-09-30T00:00:00"/>
    <n v="2017"/>
    <m/>
  </r>
  <r>
    <m/>
    <d v="2017-10-06T00:00:00"/>
    <x v="1"/>
    <n v="2017"/>
    <x v="24"/>
    <x v="24"/>
    <x v="22"/>
    <n v="56100"/>
    <x v="0"/>
    <x v="33"/>
    <x v="33"/>
    <n v="1471"/>
    <n v="1471"/>
    <n v="250.3"/>
    <n v="14826338581711"/>
    <s v="BASE NAUTIQUE DU TER"/>
    <s v="45 BD EMILE GUILLEROT"/>
    <n v="56100"/>
    <s v="C5"/>
    <n v="18"/>
    <n v="1471"/>
    <n v="250.3"/>
    <d v="2017-10-06T00:00:00"/>
    <d v="2017-09-30T00:00:00"/>
    <n v="2017"/>
    <m/>
  </r>
  <r>
    <m/>
    <d v="2017-10-06T00:00:00"/>
    <x v="1"/>
    <n v="2017"/>
    <x v="82"/>
    <x v="82"/>
    <x v="26"/>
    <n v="56100"/>
    <x v="8"/>
    <x v="33"/>
    <x v="33"/>
    <n v="4801"/>
    <n v="4801"/>
    <n v="708.16"/>
    <n v="14830101244506"/>
    <s v="PROPRIETE CHEVASSU VESTIAIRES"/>
    <s v="82 RUE DE KERVARIC"/>
    <n v="56100"/>
    <s v="C5"/>
    <n v="9"/>
    <n v="4801"/>
    <n v="708.16"/>
    <d v="2017-10-06T00:00:00"/>
    <d v="2017-09-30T00:00:00"/>
    <n v="2017"/>
    <m/>
  </r>
  <r>
    <m/>
    <d v="2017-10-06T00:00:00"/>
    <x v="1"/>
    <n v="2017"/>
    <x v="28"/>
    <x v="28"/>
    <x v="26"/>
    <n v="56100"/>
    <x v="7"/>
    <x v="33"/>
    <x v="33"/>
    <n v="1039"/>
    <n v="1039"/>
    <n v="155.82"/>
    <n v="14829956526793"/>
    <s v="PROPRIETE CHEVASSU BRIZEUX"/>
    <s v="82 RUE DE KERVARIC"/>
    <n v="56100"/>
    <s v="C5"/>
    <n v="12"/>
    <n v="1039"/>
    <n v="155.82"/>
    <d v="2017-10-06T00:00:00"/>
    <d v="2017-09-30T00:00:00"/>
    <n v="2017"/>
    <m/>
  </r>
  <r>
    <m/>
    <d v="2017-10-06T00:00:00"/>
    <x v="1"/>
    <n v="2017"/>
    <x v="23"/>
    <x v="23"/>
    <x v="21"/>
    <n v="56100"/>
    <x v="0"/>
    <x v="33"/>
    <x v="33"/>
    <n v="414"/>
    <n v="414"/>
    <n v="89.45"/>
    <n v="14825325557145"/>
    <s v="LOCAL CYBER CENTRE"/>
    <s v=" N1 ccal KERVENANEC"/>
    <n v="56100"/>
    <s v="C5"/>
    <n v="18"/>
    <n v="414"/>
    <n v="89.45"/>
    <d v="2017-10-06T00:00:00"/>
    <d v="2017-09-30T00:00:00"/>
    <n v="2017"/>
    <m/>
  </r>
  <r>
    <m/>
    <d v="2017-10-06T00:00:00"/>
    <x v="1"/>
    <n v="2017"/>
    <x v="76"/>
    <x v="76"/>
    <x v="69"/>
    <n v="56100"/>
    <x v="6"/>
    <x v="33"/>
    <x v="33"/>
    <n v="16229"/>
    <n v="16229"/>
    <n v="2125.38"/>
    <n v="14851664196736"/>
    <s v="HALLES SAINT LOUIS"/>
    <s v="PARVIS DE SAINT LOUIS"/>
    <n v="56100"/>
    <s v="C5"/>
    <n v="24"/>
    <n v="16229"/>
    <n v="2125.38"/>
    <d v="2017-10-06T00:00:00"/>
    <d v="2017-09-30T00:00:00"/>
    <n v="2017"/>
    <m/>
  </r>
  <r>
    <m/>
    <d v="2017-10-06T00:00:00"/>
    <x v="1"/>
    <n v="2017"/>
    <x v="86"/>
    <x v="86"/>
    <x v="78"/>
    <n v="56100"/>
    <x v="3"/>
    <x v="33"/>
    <x v="33"/>
    <n v="894"/>
    <n v="894"/>
    <n v="134.1"/>
    <n v="14854124423820"/>
    <s v="LOGEMENT 101 GS KERMELO"/>
    <s v="20 RUE JEAN MOULIN"/>
    <n v="56100"/>
    <s v="C5"/>
    <n v="6"/>
    <n v="894"/>
    <n v="134.1"/>
    <d v="2017-10-06T00:00:00"/>
    <d v="2017-09-30T00:00:00"/>
    <n v="2017"/>
    <m/>
  </r>
  <r>
    <m/>
    <d v="2017-10-06T00:00:00"/>
    <x v="1"/>
    <n v="2017"/>
    <x v="81"/>
    <x v="81"/>
    <x v="74"/>
    <n v="56100"/>
    <x v="5"/>
    <x v="33"/>
    <x v="33"/>
    <n v="544"/>
    <n v="544"/>
    <n v="85.61"/>
    <n v="14840955079522"/>
    <s v="ACCUEIL PERISCOLAIRE"/>
    <s v="29 RUE DE KEROMAN"/>
    <n v="56100"/>
    <s v="C5"/>
    <n v="3"/>
    <n v="544"/>
    <n v="85.61"/>
    <d v="2017-10-06T00:00:00"/>
    <d v="2017-09-30T00:00:00"/>
    <n v="2017"/>
    <m/>
  </r>
  <r>
    <m/>
    <d v="2017-10-06T00:00:00"/>
    <x v="1"/>
    <n v="2017"/>
    <x v="81"/>
    <x v="81"/>
    <x v="74"/>
    <n v="56100"/>
    <x v="5"/>
    <x v="33"/>
    <x v="33"/>
    <n v="159"/>
    <n v="159"/>
    <n v="30.49"/>
    <n v="14840955079522"/>
    <s v="ACCUEIL PERISCOLAIRE"/>
    <s v="29 RUE DE KEROMAN"/>
    <n v="56100"/>
    <s v="C5"/>
    <n v="3"/>
    <n v="159"/>
    <n v="30.49"/>
    <d v="2017-10-06T00:00:00"/>
    <d v="2017-09-30T00:00:00"/>
    <n v="2017"/>
    <m/>
  </r>
  <r>
    <m/>
    <d v="2017-10-06T00:00:00"/>
    <x v="1"/>
    <n v="2017"/>
    <x v="76"/>
    <x v="76"/>
    <x v="69"/>
    <n v="56100"/>
    <x v="6"/>
    <x v="33"/>
    <x v="33"/>
    <n v="11994"/>
    <n v="11994"/>
    <n v="1556.99"/>
    <n v="14851664196736"/>
    <s v="HALLES SAINT LOUIS"/>
    <s v="PARVIS DE SAINT LOUIS"/>
    <n v="56100"/>
    <s v="C5"/>
    <n v="24"/>
    <n v="11994"/>
    <n v="1556.99"/>
    <d v="2017-10-06T00:00:00"/>
    <d v="2017-09-30T00:00:00"/>
    <n v="2017"/>
    <m/>
  </r>
  <r>
    <m/>
    <d v="2017-10-06T00:00:00"/>
    <x v="1"/>
    <n v="2017"/>
    <x v="81"/>
    <x v="81"/>
    <x v="74"/>
    <n v="56100"/>
    <x v="5"/>
    <x v="33"/>
    <x v="33"/>
    <n v="118"/>
    <n v="118"/>
    <n v="22.2"/>
    <n v="14840955079522"/>
    <s v="ACCUEIL PERISCOLAIRE"/>
    <s v="29 RUE DE KEROMAN"/>
    <n v="56100"/>
    <s v="C5"/>
    <n v="3"/>
    <n v="118"/>
    <n v="22.2"/>
    <d v="2017-10-06T00:00:00"/>
    <d v="2017-09-30T00:00:00"/>
    <n v="2017"/>
    <m/>
  </r>
  <r>
    <m/>
    <d v="2017-10-06T00:00:00"/>
    <x v="1"/>
    <n v="2017"/>
    <x v="30"/>
    <x v="30"/>
    <x v="28"/>
    <n v="56100"/>
    <x v="5"/>
    <x v="33"/>
    <x v="33"/>
    <n v="19"/>
    <n v="19"/>
    <n v="7.22"/>
    <n v="14831548422869"/>
    <s v="ADSEA"/>
    <s v="2A RUE COMMANDANT MARCHAND"/>
    <n v="56100"/>
    <s v="C5"/>
    <n v="3"/>
    <n v="19"/>
    <n v="7.22"/>
    <d v="2017-10-06T00:00:00"/>
    <d v="2017-09-30T00:00:00"/>
    <n v="2017"/>
    <m/>
  </r>
  <r>
    <m/>
    <d v="2017-10-06T00:00:00"/>
    <x v="1"/>
    <n v="2017"/>
    <x v="81"/>
    <x v="81"/>
    <x v="74"/>
    <n v="56100"/>
    <x v="5"/>
    <x v="33"/>
    <x v="33"/>
    <n v="127"/>
    <n v="127"/>
    <n v="25.68"/>
    <n v="14840955079522"/>
    <s v="ACCUEIL PERISCOLAIRE"/>
    <s v="29 RUE DE KEROMAN"/>
    <n v="56100"/>
    <s v="C5"/>
    <n v="3"/>
    <n v="127"/>
    <n v="25.68"/>
    <d v="2017-10-06T00:00:00"/>
    <d v="2017-09-30T00:00:00"/>
    <n v="2017"/>
    <m/>
  </r>
  <r>
    <m/>
    <d v="2017-10-06T00:00:00"/>
    <x v="1"/>
    <n v="2017"/>
    <x v="76"/>
    <x v="76"/>
    <x v="69"/>
    <n v="56100"/>
    <x v="6"/>
    <x v="33"/>
    <x v="33"/>
    <n v="9580"/>
    <n v="9580"/>
    <n v="1330.17"/>
    <n v="14851664196736"/>
    <s v="HALLES SAINT LOUIS"/>
    <s v="PARVIS DE SAINT LOUIS"/>
    <n v="56100"/>
    <s v="C5"/>
    <n v="24"/>
    <n v="9580"/>
    <n v="1330.17"/>
    <d v="2017-10-06T00:00:00"/>
    <d v="2017-09-30T00:00:00"/>
    <n v="2017"/>
    <m/>
  </r>
  <r>
    <m/>
    <d v="2017-10-06T00:00:00"/>
    <x v="1"/>
    <n v="2017"/>
    <x v="81"/>
    <x v="81"/>
    <x v="74"/>
    <n v="56100"/>
    <x v="5"/>
    <x v="33"/>
    <x v="33"/>
    <n v="193"/>
    <n v="193"/>
    <n v="37.28"/>
    <n v="14840955079522"/>
    <s v="ACCUEIL PERISCOLAIRE"/>
    <s v="29 RUE DE KEROMAN"/>
    <n v="56100"/>
    <s v="C5"/>
    <n v="3"/>
    <n v="193"/>
    <n v="37.28"/>
    <d v="2017-10-06T00:00:00"/>
    <d v="2017-09-30T00:00:00"/>
    <n v="2017"/>
    <m/>
  </r>
  <r>
    <m/>
    <d v="2017-10-06T00:00:00"/>
    <x v="1"/>
    <n v="2017"/>
    <x v="29"/>
    <x v="29"/>
    <x v="27"/>
    <n v="56270"/>
    <x v="1"/>
    <x v="33"/>
    <x v="33"/>
    <n v="4562"/>
    <n v="4562"/>
    <n v="720.5"/>
    <n v="14831258977776"/>
    <s v="LOCAUX CENTRE AERE P L L"/>
    <s v="SOYE"/>
    <n v="56270"/>
    <s v="C5"/>
    <n v="36"/>
    <n v="4562"/>
    <n v="720.5"/>
    <d v="2017-10-06T00:00:00"/>
    <d v="2017-09-30T00:00:00"/>
    <n v="2017"/>
    <m/>
  </r>
  <r>
    <m/>
    <d v="2017-10-06T00:00:00"/>
    <x v="1"/>
    <n v="2017"/>
    <x v="76"/>
    <x v="76"/>
    <x v="69"/>
    <n v="56100"/>
    <x v="6"/>
    <x v="33"/>
    <x v="33"/>
    <n v="-2320"/>
    <n v="-2320"/>
    <n v="-210.67"/>
    <n v="14851664196736"/>
    <s v="HALLES SAINT LOUIS"/>
    <s v="PARVIS DE SAINT LOUIS"/>
    <n v="56100"/>
    <s v="C5"/>
    <n v="24"/>
    <n v="-2320"/>
    <n v="-210.67"/>
    <d v="2017-10-06T00:00:00"/>
    <d v="2017-09-30T00:00:00"/>
    <n v="2017"/>
    <m/>
  </r>
  <r>
    <m/>
    <d v="2017-10-06T00:00:00"/>
    <x v="1"/>
    <n v="2017"/>
    <x v="76"/>
    <x v="76"/>
    <x v="69"/>
    <n v="56100"/>
    <x v="6"/>
    <x v="33"/>
    <x v="33"/>
    <n v="19632"/>
    <n v="19632"/>
    <n v="2556.87"/>
    <n v="14851664196736"/>
    <s v="HALLES SAINT LOUIS"/>
    <s v="PARVIS DE SAINT LOUIS"/>
    <n v="56100"/>
    <s v="C5"/>
    <n v="24"/>
    <n v="19632"/>
    <n v="2556.87"/>
    <d v="2017-10-06T00:00:00"/>
    <d v="2017-09-30T00:00:00"/>
    <n v="2017"/>
    <m/>
  </r>
  <r>
    <m/>
    <d v="2017-10-06T00:00:00"/>
    <x v="1"/>
    <n v="2017"/>
    <x v="39"/>
    <x v="39"/>
    <x v="37"/>
    <n v="56100"/>
    <x v="5"/>
    <x v="33"/>
    <x v="33"/>
    <n v="-3715"/>
    <n v="-3715"/>
    <n v="-512.42999999999995"/>
    <n v="14844717728537"/>
    <s v="OFFICE DE TOURISME"/>
    <s v="BASE DES SOUS MARINS"/>
    <n v="56100"/>
    <s v="C5"/>
    <n v="3"/>
    <n v="-3715"/>
    <n v="-512.42999999999995"/>
    <d v="2017-10-06T00:00:00"/>
    <d v="2017-09-30T00:00:00"/>
    <n v="2017"/>
    <m/>
  </r>
  <r>
    <m/>
    <d v="2017-10-06T00:00:00"/>
    <x v="1"/>
    <n v="2017"/>
    <x v="60"/>
    <x v="60"/>
    <x v="54"/>
    <n v="56100"/>
    <x v="8"/>
    <x v="33"/>
    <x v="33"/>
    <n v="2778"/>
    <n v="2778"/>
    <n v="394.89"/>
    <n v="14856005730720"/>
    <s v="ARCHIVES MUNICIPALES"/>
    <s v="RUE COMMANDANT PAUL TESTE"/>
    <n v="56100"/>
    <s v="C5"/>
    <n v="9"/>
    <n v="2778"/>
    <n v="394.89"/>
    <d v="2017-10-06T00:00:00"/>
    <d v="2017-09-30T00:00:00"/>
    <n v="2017"/>
    <m/>
  </r>
  <r>
    <m/>
    <d v="2017-10-06T00:00:00"/>
    <x v="1"/>
    <n v="2017"/>
    <x v="60"/>
    <x v="60"/>
    <x v="54"/>
    <n v="56100"/>
    <x v="8"/>
    <x v="33"/>
    <x v="33"/>
    <n v="1266"/>
    <n v="1266"/>
    <n v="188.2"/>
    <n v="14856005730720"/>
    <s v="ARCHIVES MUNICIPALES"/>
    <s v="RUE COMMANDANT PAUL TESTE"/>
    <n v="56100"/>
    <s v="C5"/>
    <n v="9"/>
    <n v="1266"/>
    <n v="188.2"/>
    <d v="2017-10-06T00:00:00"/>
    <d v="2017-09-30T00:00:00"/>
    <n v="2017"/>
    <m/>
  </r>
  <r>
    <m/>
    <d v="2017-10-06T00:00:00"/>
    <x v="1"/>
    <n v="2017"/>
    <x v="60"/>
    <x v="60"/>
    <x v="54"/>
    <n v="56100"/>
    <x v="8"/>
    <x v="33"/>
    <x v="33"/>
    <n v="2303"/>
    <n v="2303"/>
    <n v="337.17"/>
    <n v="14856005730720"/>
    <s v="ARCHIVES MUNICIPALES"/>
    <s v="RUE COMMANDANT PAUL TESTE"/>
    <n v="56100"/>
    <s v="C5"/>
    <n v="9"/>
    <n v="2303"/>
    <n v="337.17"/>
    <d v="2017-10-06T00:00:00"/>
    <d v="2017-09-30T00:00:00"/>
    <n v="2017"/>
    <m/>
  </r>
  <r>
    <m/>
    <d v="2017-10-06T00:00:00"/>
    <x v="1"/>
    <n v="2017"/>
    <x v="79"/>
    <x v="79"/>
    <x v="72"/>
    <n v="56100"/>
    <x v="3"/>
    <x v="33"/>
    <x v="33"/>
    <n v="200"/>
    <n v="200"/>
    <n v="41.5"/>
    <n v="14897250260446"/>
    <s v="SANISETTE - QUAI DE ROHAN"/>
    <s v="QUAI DE ROHAN"/>
    <n v="56100"/>
    <s v="C5"/>
    <n v="6"/>
    <n v="200"/>
    <n v="41.5"/>
    <d v="2017-10-06T00:00:00"/>
    <d v="2017-09-30T00:00:00"/>
    <n v="2017"/>
    <m/>
  </r>
  <r>
    <m/>
    <d v="2017-10-06T00:00:00"/>
    <x v="1"/>
    <n v="2017"/>
    <x v="60"/>
    <x v="60"/>
    <x v="54"/>
    <n v="56100"/>
    <x v="8"/>
    <x v="33"/>
    <x v="33"/>
    <n v="2296"/>
    <n v="2296"/>
    <n v="327.92"/>
    <n v="14856005730720"/>
    <s v="ARCHIVES MUNICIPALES"/>
    <s v="RUE COMMANDANT PAUL TESTE"/>
    <n v="56100"/>
    <s v="C5"/>
    <n v="9"/>
    <n v="2296"/>
    <n v="327.92"/>
    <d v="2017-10-06T00:00:00"/>
    <d v="2017-09-30T00:00:00"/>
    <n v="2017"/>
    <m/>
  </r>
  <r>
    <m/>
    <d v="2017-10-06T00:00:00"/>
    <x v="1"/>
    <n v="2017"/>
    <x v="60"/>
    <x v="60"/>
    <x v="54"/>
    <n v="56100"/>
    <x v="8"/>
    <x v="33"/>
    <x v="33"/>
    <n v="1697"/>
    <n v="1697"/>
    <n v="240.34"/>
    <n v="14856005730720"/>
    <s v="ARCHIVES MUNICIPALES"/>
    <s v="RUE COMMANDANT PAUL TESTE"/>
    <n v="56100"/>
    <s v="C5"/>
    <n v="9"/>
    <n v="1697"/>
    <n v="240.34"/>
    <d v="2017-10-06T00:00:00"/>
    <d v="2017-09-30T00:00:00"/>
    <n v="2017"/>
    <m/>
  </r>
  <r>
    <m/>
    <d v="2017-10-06T00:00:00"/>
    <x v="1"/>
    <n v="2017"/>
    <x v="83"/>
    <x v="83"/>
    <x v="75"/>
    <n v="56290"/>
    <x v="6"/>
    <x v="33"/>
    <x v="33"/>
    <n v="7519"/>
    <n v="7519"/>
    <n v="1115.25"/>
    <n v="14897829230103"/>
    <s v="MUSEE DE PORT LOUIS"/>
    <s v="LA CITADELLE"/>
    <n v="56290"/>
    <s v="C5"/>
    <n v="24"/>
    <n v="7519"/>
    <n v="1115.25"/>
    <d v="2017-10-06T00:00:00"/>
    <d v="2017-09-30T00:00:00"/>
    <n v="2017"/>
    <m/>
  </r>
  <r>
    <m/>
    <d v="2017-10-06T00:00:00"/>
    <x v="1"/>
    <n v="2017"/>
    <x v="99"/>
    <x v="99"/>
    <x v="90"/>
    <n v="56100"/>
    <x v="3"/>
    <x v="33"/>
    <x v="33"/>
    <n v="1347"/>
    <n v="1347"/>
    <n v="220.03"/>
    <n v="14890014442703"/>
    <s v="1 RUE LESAGE"/>
    <s v="1 RUE LESAGE"/>
    <n v="56100"/>
    <s v="C5"/>
    <n v="6"/>
    <n v="1347"/>
    <n v="220.03"/>
    <d v="2017-10-06T00:00:00"/>
    <d v="2017-09-30T00:00:00"/>
    <n v="2017"/>
    <m/>
  </r>
  <r>
    <m/>
    <d v="2017-10-06T00:00:00"/>
    <x v="1"/>
    <n v="2017"/>
    <x v="61"/>
    <x v="61"/>
    <x v="55"/>
    <n v="56100"/>
    <x v="1"/>
    <x v="33"/>
    <x v="33"/>
    <n v="-4423"/>
    <n v="-4423"/>
    <n v="-474.36"/>
    <n v="14857018736288"/>
    <s v="LORIENTIS DUMANOIR 1 - BOULEVARD COSMAO"/>
    <s v="3 BOULEVARD COSMAO DUMANOIR"/>
    <n v="56100"/>
    <s v="C5"/>
    <n v="36"/>
    <n v="-4423"/>
    <n v="-474.36"/>
    <d v="2017-10-06T00:00:00"/>
    <d v="2017-09-30T00:00:00"/>
    <n v="2017"/>
    <m/>
  </r>
  <r>
    <m/>
    <d v="2017-11-08T00:00:00"/>
    <x v="1"/>
    <n v="2017"/>
    <x v="6"/>
    <x v="6"/>
    <x v="6"/>
    <n v="56100"/>
    <x v="3"/>
    <x v="34"/>
    <x v="34"/>
    <n v="52"/>
    <n v="52"/>
    <n v="18.77"/>
    <n v="14807525267709"/>
    <s v="BICROSS CLUB DE LORIENT"/>
    <s v=" RUE AMIRAL FAVEREAU"/>
    <n v="56100"/>
    <s v="C5"/>
    <n v="6"/>
    <n v="52"/>
    <n v="18.77"/>
    <d v="2017-11-08T00:00:00"/>
    <d v="2017-10-30T00:00:00"/>
    <n v="2017"/>
    <m/>
  </r>
  <r>
    <m/>
    <d v="2017-11-08T00:00:00"/>
    <x v="1"/>
    <n v="2017"/>
    <x v="8"/>
    <x v="8"/>
    <x v="8"/>
    <n v="56100"/>
    <x v="3"/>
    <x v="34"/>
    <x v="34"/>
    <n v="1701"/>
    <n v="1701"/>
    <n v="252.02"/>
    <n v="14807959377717"/>
    <s v="SANISETTE - PLACE ALSACE LORRAINE"/>
    <s v="PLACE ALSACE LORRAINE"/>
    <n v="56100"/>
    <s v="C5"/>
    <n v="6"/>
    <n v="1701"/>
    <n v="252.02"/>
    <d v="2017-11-08T00:00:00"/>
    <d v="2017-10-30T00:00:00"/>
    <n v="2017"/>
    <m/>
  </r>
  <r>
    <m/>
    <d v="2017-11-08T00:00:00"/>
    <x v="1"/>
    <n v="2017"/>
    <x v="9"/>
    <x v="9"/>
    <x v="9"/>
    <n v="56100"/>
    <x v="3"/>
    <x v="34"/>
    <x v="34"/>
    <n v="-874"/>
    <n v="-874"/>
    <n v="-110.26"/>
    <n v="14808104095512"/>
    <s v="SANISETTE - RUE DE PONT CARRE"/>
    <s v="RUE DE PONTCARRE"/>
    <n v="56100"/>
    <s v="C5"/>
    <n v="6"/>
    <n v="-874"/>
    <n v="-110.26"/>
    <d v="2017-11-08T00:00:00"/>
    <d v="2017-10-30T00:00:00"/>
    <n v="2017"/>
    <m/>
  </r>
  <r>
    <m/>
    <d v="2017-11-08T00:00:00"/>
    <x v="1"/>
    <n v="2017"/>
    <x v="10"/>
    <x v="10"/>
    <x v="10"/>
    <n v="56100"/>
    <x v="4"/>
    <x v="34"/>
    <x v="34"/>
    <n v="1974"/>
    <n v="1974"/>
    <n v="301.60000000000002"/>
    <n v="14808104138930"/>
    <s v="FERME DE KERDUAL"/>
    <s v="33 RUE DU BOIS DU CHATEAU"/>
    <n v="56100"/>
    <s v="C5"/>
    <n v="15"/>
    <n v="1974"/>
    <n v="301.60000000000002"/>
    <d v="2017-11-08T00:00:00"/>
    <d v="2017-10-30T00:00:00"/>
    <n v="2017"/>
    <m/>
  </r>
  <r>
    <m/>
    <d v="2017-11-08T00:00:00"/>
    <x v="1"/>
    <n v="2017"/>
    <x v="11"/>
    <x v="11"/>
    <x v="11"/>
    <n v="56100"/>
    <x v="5"/>
    <x v="34"/>
    <x v="34"/>
    <n v="26"/>
    <n v="26"/>
    <n v="12.69"/>
    <n v="14808393522019"/>
    <s v="CIMETIERE DE KERENTRECH"/>
    <s v="RUE AUGUSTE RODIN"/>
    <n v="56100"/>
    <s v="C5"/>
    <n v="3"/>
    <n v="26"/>
    <n v="12.69"/>
    <d v="2017-11-08T00:00:00"/>
    <d v="2017-10-30T00:00:00"/>
    <n v="2017"/>
    <m/>
  </r>
  <r>
    <m/>
    <d v="2017-11-08T00:00:00"/>
    <x v="1"/>
    <n v="2017"/>
    <x v="72"/>
    <x v="72"/>
    <x v="65"/>
    <n v="56100"/>
    <x v="3"/>
    <x v="34"/>
    <x v="34"/>
    <n v="264"/>
    <n v="264"/>
    <n v="47.87"/>
    <n v="14808827665559"/>
    <s v="Forage Stade Kersabiec ?"/>
    <s v="1 RUE DES DEUX FRERES LE LAY"/>
    <n v="56100"/>
    <s v="C5"/>
    <n v="6"/>
    <n v="264"/>
    <n v="47.87"/>
    <d v="2017-11-08T00:00:00"/>
    <d v="2017-10-30T00:00:00"/>
    <n v="2017"/>
    <m/>
  </r>
  <r>
    <m/>
    <d v="2017-11-08T00:00:00"/>
    <x v="1"/>
    <n v="2017"/>
    <x v="12"/>
    <x v="12"/>
    <x v="0"/>
    <n v="56100"/>
    <x v="3"/>
    <x v="34"/>
    <x v="34"/>
    <n v="144"/>
    <n v="144"/>
    <n v="31.74"/>
    <n v="14809261881378"/>
    <s v="PERMANENCE CONTRAT EDUCATIF LOC"/>
    <s v="7 RUE JULES MASSENET"/>
    <n v="56100"/>
    <s v="C5"/>
    <n v="6"/>
    <n v="144"/>
    <n v="31.74"/>
    <d v="2017-11-08T00:00:00"/>
    <d v="2017-10-30T00:00:00"/>
    <n v="2017"/>
    <m/>
  </r>
  <r>
    <m/>
    <d v="2017-11-08T00:00:00"/>
    <x v="1"/>
    <n v="2017"/>
    <x v="13"/>
    <x v="13"/>
    <x v="12"/>
    <n v="56100"/>
    <x v="6"/>
    <x v="34"/>
    <x v="34"/>
    <n v="786"/>
    <n v="786"/>
    <n v="139.11000000000001"/>
    <n v="14809551292790"/>
    <s v="CENTRE MEDICO-SCOLAIRE"/>
    <s v="5 PLACE LOUIS BONNEAUD"/>
    <n v="56100"/>
    <s v="C5"/>
    <n v="24"/>
    <n v="786"/>
    <n v="139.11000000000001"/>
    <d v="2017-11-08T00:00:00"/>
    <d v="2017-10-30T00:00:00"/>
    <n v="2017"/>
    <m/>
  </r>
  <r>
    <m/>
    <d v="2017-11-08T00:00:00"/>
    <x v="1"/>
    <n v="2017"/>
    <x v="85"/>
    <x v="85"/>
    <x v="77"/>
    <n v="56100"/>
    <x v="3"/>
    <x v="34"/>
    <x v="34"/>
    <n v="404"/>
    <n v="404"/>
    <n v="67.540000000000006"/>
    <n v="14811143239267"/>
    <s v="logement 4 rue prof Mazé"/>
    <s v="4 RUE PROFESSEUR MAZE"/>
    <n v="56100"/>
    <s v="C5"/>
    <n v="6"/>
    <n v="404"/>
    <n v="67.540000000000006"/>
    <d v="2017-11-08T00:00:00"/>
    <d v="2017-10-30T00:00:00"/>
    <n v="2017"/>
    <m/>
  </r>
  <r>
    <m/>
    <d v="2017-11-08T00:00:00"/>
    <x v="1"/>
    <n v="2017"/>
    <x v="93"/>
    <x v="93"/>
    <x v="85"/>
    <n v="56100"/>
    <x v="3"/>
    <x v="34"/>
    <x v="34"/>
    <n v="505"/>
    <n v="505"/>
    <n v="103.03"/>
    <n v="14811432674857"/>
    <s v="logement 6 rue prof Mazé"/>
    <s v="6 RUE PROFESSEUR MAZE"/>
    <n v="56100"/>
    <s v="C5"/>
    <n v="6"/>
    <n v="505"/>
    <n v="103.03"/>
    <d v="2017-11-08T00:00:00"/>
    <d v="2017-10-30T00:00:00"/>
    <n v="2017"/>
    <m/>
  </r>
  <r>
    <m/>
    <d v="2017-11-08T00:00:00"/>
    <x v="1"/>
    <n v="2017"/>
    <x v="14"/>
    <x v="14"/>
    <x v="13"/>
    <n v="56100"/>
    <x v="2"/>
    <x v="34"/>
    <x v="34"/>
    <n v="3108"/>
    <n v="3108"/>
    <n v="472.12"/>
    <n v="14812735108510"/>
    <s v="ECOLE DIWAN"/>
    <s v="RUE FERDINAND BUISSON"/>
    <n v="56100"/>
    <s v="C5"/>
    <n v="30"/>
    <n v="3108"/>
    <n v="472.12"/>
    <d v="2017-11-08T00:00:00"/>
    <d v="2017-10-30T00:00:00"/>
    <n v="2017"/>
    <m/>
  </r>
  <r>
    <m/>
    <d v="2017-11-08T00:00:00"/>
    <x v="1"/>
    <n v="2017"/>
    <x v="15"/>
    <x v="15"/>
    <x v="14"/>
    <n v="56100"/>
    <x v="1"/>
    <x v="34"/>
    <x v="34"/>
    <n v="2443"/>
    <n v="2443"/>
    <n v="383.97"/>
    <n v="14813892850933"/>
    <s v="LE CITY"/>
    <s v="4 F RUE ROGER SALENGRO"/>
    <n v="56100"/>
    <s v="C5"/>
    <n v="36"/>
    <n v="2443"/>
    <n v="383.97"/>
    <d v="2017-11-08T00:00:00"/>
    <d v="2017-10-30T00:00:00"/>
    <n v="2017"/>
    <m/>
  </r>
  <r>
    <m/>
    <d v="2017-11-08T00:00:00"/>
    <x v="1"/>
    <n v="2017"/>
    <x v="77"/>
    <x v="77"/>
    <x v="70"/>
    <n v="56100"/>
    <x v="7"/>
    <x v="34"/>
    <x v="34"/>
    <n v="1665"/>
    <n v="1665"/>
    <n v="251.82"/>
    <n v="14814616439917"/>
    <s v="BIBLIOTHEQUE DE KERSABIEC"/>
    <s v="24 RUE DE KERSABIEC"/>
    <n v="56100"/>
    <s v="C5"/>
    <n v="12"/>
    <n v="1665"/>
    <n v="251.82"/>
    <d v="2017-11-08T00:00:00"/>
    <d v="2017-10-30T00:00:00"/>
    <n v="2017"/>
    <m/>
  </r>
  <r>
    <m/>
    <d v="2017-11-08T00:00:00"/>
    <x v="1"/>
    <n v="2017"/>
    <x v="16"/>
    <x v="16"/>
    <x v="15"/>
    <n v="56100"/>
    <x v="0"/>
    <x v="34"/>
    <x v="34"/>
    <n v="93"/>
    <n v="93"/>
    <n v="45.26"/>
    <n v="14815629464508"/>
    <s v="MATERNELLE PABLO NERUDA"/>
    <s v="11B RUE RAYMOND QUERO"/>
    <n v="56100"/>
    <s v="C5"/>
    <n v="18"/>
    <n v="93"/>
    <n v="45.26"/>
    <d v="2017-11-08T00:00:00"/>
    <d v="2017-10-30T00:00:00"/>
    <n v="2017"/>
    <m/>
  </r>
  <r>
    <m/>
    <d v="2017-11-08T00:00:00"/>
    <x v="1"/>
    <n v="2017"/>
    <x v="88"/>
    <x v="88"/>
    <x v="80"/>
    <n v="56100"/>
    <x v="3"/>
    <x v="34"/>
    <x v="34"/>
    <n v="353"/>
    <n v="353"/>
    <n v="60.5"/>
    <n v="14815774127254"/>
    <s v="logement 21 - 8 rue de kerlero"/>
    <s v="8 RUE DE KERLERO"/>
    <n v="56100"/>
    <s v="C5"/>
    <n v="6"/>
    <n v="353"/>
    <n v="60.5"/>
    <d v="2017-11-08T00:00:00"/>
    <d v="2017-10-30T00:00:00"/>
    <n v="2017"/>
    <m/>
  </r>
  <r>
    <m/>
    <d v="2017-11-08T00:00:00"/>
    <x v="1"/>
    <n v="2017"/>
    <x v="105"/>
    <x v="105"/>
    <x v="94"/>
    <n v="56100"/>
    <x v="3"/>
    <x v="34"/>
    <x v="34"/>
    <n v="1213"/>
    <n v="1213"/>
    <n v="201.44"/>
    <n v="14819392140869"/>
    <s v="60 RUE DE CARNEL"/>
    <s v="60 RUE DE CARNEL"/>
    <n v="56100"/>
    <s v="C5"/>
    <n v="6"/>
    <n v="1213"/>
    <n v="201.44"/>
    <d v="2017-11-08T00:00:00"/>
    <d v="2017-10-30T00:00:00"/>
    <n v="2017"/>
    <m/>
  </r>
  <r>
    <m/>
    <d v="2017-11-08T00:00:00"/>
    <x v="1"/>
    <n v="2017"/>
    <x v="18"/>
    <x v="18"/>
    <x v="7"/>
    <n v="56100"/>
    <x v="7"/>
    <x v="34"/>
    <x v="34"/>
    <n v="214"/>
    <n v="214"/>
    <n v="47.22"/>
    <n v="14819536845189"/>
    <s v="MARCHE EXTERIEUR"/>
    <s v="PLACE DE LA LIBERTE"/>
    <n v="56100"/>
    <s v="C5"/>
    <n v="12"/>
    <n v="214"/>
    <n v="47.22"/>
    <d v="2017-11-08T00:00:00"/>
    <d v="2017-10-30T00:00:00"/>
    <n v="2017"/>
    <m/>
  </r>
  <r>
    <m/>
    <d v="2017-11-08T00:00:00"/>
    <x v="1"/>
    <n v="2017"/>
    <x v="21"/>
    <x v="21"/>
    <x v="19"/>
    <n v="56100"/>
    <x v="2"/>
    <x v="34"/>
    <x v="34"/>
    <n v="214"/>
    <n v="214"/>
    <n v="65.17"/>
    <n v="14822865354592"/>
    <s v="MATERNELLE SUZANNE LACORE"/>
    <s v="2 RUE FRANCOIS RENAULT"/>
    <n v="56100"/>
    <s v="C5"/>
    <n v="30"/>
    <n v="214"/>
    <n v="65.17"/>
    <d v="2017-11-08T00:00:00"/>
    <d v="2017-10-30T00:00:00"/>
    <n v="2017"/>
    <m/>
  </r>
  <r>
    <m/>
    <d v="2017-11-08T00:00:00"/>
    <x v="1"/>
    <n v="2017"/>
    <x v="22"/>
    <x v="22"/>
    <x v="20"/>
    <n v="56100"/>
    <x v="2"/>
    <x v="34"/>
    <x v="34"/>
    <n v="5255"/>
    <n v="5255"/>
    <n v="779.02"/>
    <n v="14823588943559"/>
    <s v="CENTRE SOCIAL DE KERVENANEC"/>
    <s v="2 RUE MAURICE THOREZ"/>
    <n v="56100"/>
    <s v="C5"/>
    <n v="30"/>
    <n v="5255"/>
    <n v="779.02"/>
    <d v="2017-11-08T00:00:00"/>
    <d v="2017-10-30T00:00:00"/>
    <n v="2017"/>
    <m/>
  </r>
  <r>
    <m/>
    <d v="2017-11-08T00:00:00"/>
    <x v="1"/>
    <n v="2017"/>
    <x v="25"/>
    <x v="25"/>
    <x v="23"/>
    <n v="56100"/>
    <x v="1"/>
    <x v="34"/>
    <x v="34"/>
    <n v="918"/>
    <n v="918"/>
    <n v="170.24"/>
    <n v="14826628017348"/>
    <s v="CENTRE AERE DU TER"/>
    <s v="N1 RUE VICTOR SCHOELCHER"/>
    <n v="56100"/>
    <s v="C5"/>
    <n v="36"/>
    <n v="918"/>
    <n v="170.24"/>
    <d v="2017-11-08T00:00:00"/>
    <d v="2017-10-30T00:00:00"/>
    <n v="2017"/>
    <m/>
  </r>
  <r>
    <m/>
    <d v="2017-11-08T00:00:00"/>
    <x v="1"/>
    <n v="2017"/>
    <x v="26"/>
    <x v="26"/>
    <x v="24"/>
    <n v="56100"/>
    <x v="0"/>
    <x v="34"/>
    <x v="34"/>
    <n v="2292"/>
    <n v="2292"/>
    <n v="335.46"/>
    <n v="14827062170710"/>
    <s v="GYMNASE DE KEROLAY"/>
    <s v="38 RUE MONISTROL"/>
    <n v="56100"/>
    <s v="C5"/>
    <n v="18"/>
    <n v="2292"/>
    <n v="335.46"/>
    <d v="2017-11-08T00:00:00"/>
    <d v="2017-10-30T00:00:00"/>
    <n v="2017"/>
    <m/>
  </r>
  <r>
    <m/>
    <d v="2017-11-08T00:00:00"/>
    <x v="1"/>
    <n v="2017"/>
    <x v="27"/>
    <x v="27"/>
    <x v="25"/>
    <n v="56100"/>
    <x v="3"/>
    <x v="34"/>
    <x v="34"/>
    <n v="192"/>
    <n v="192"/>
    <n v="42.67"/>
    <n v="14829522373357"/>
    <s v="ACCUEIL ENFANTS ST MAUDE"/>
    <s v="1 RUE NICOLAS APPERT"/>
    <n v="56100"/>
    <s v="C5"/>
    <n v="6"/>
    <n v="192"/>
    <n v="42.67"/>
    <d v="2017-11-08T00:00:00"/>
    <d v="2017-10-30T00:00:00"/>
    <n v="2017"/>
    <m/>
  </r>
  <r>
    <m/>
    <d v="2017-11-08T00:00:00"/>
    <x v="1"/>
    <n v="2017"/>
    <x v="84"/>
    <x v="84"/>
    <x v="76"/>
    <n v="56100"/>
    <x v="5"/>
    <x v="34"/>
    <x v="34"/>
    <n v="566"/>
    <n v="566"/>
    <n v="88.44"/>
    <n v="14829667091101"/>
    <s v="LOCAL VESTIAIRES"/>
    <s v="3 RUE D ANNABA"/>
    <n v="56100"/>
    <s v="C5"/>
    <n v="3"/>
    <n v="566"/>
    <n v="88.44"/>
    <d v="2017-11-08T00:00:00"/>
    <d v="2017-10-30T00:00:00"/>
    <n v="2017"/>
    <m/>
  </r>
  <r>
    <m/>
    <d v="2017-11-08T00:00:00"/>
    <x v="1"/>
    <n v="2017"/>
    <x v="28"/>
    <x v="28"/>
    <x v="26"/>
    <n v="56100"/>
    <x v="7"/>
    <x v="34"/>
    <x v="34"/>
    <n v="795"/>
    <n v="795"/>
    <n v="126.33"/>
    <n v="14829956526793"/>
    <s v="PROPRIETE CHEVASSU BRIZEUX"/>
    <s v="82 RUE DE KERVARIC"/>
    <n v="56100"/>
    <s v="C5"/>
    <n v="12"/>
    <n v="795"/>
    <n v="126.33"/>
    <d v="2017-11-08T00:00:00"/>
    <d v="2017-10-30T00:00:00"/>
    <n v="2017"/>
    <m/>
  </r>
  <r>
    <m/>
    <d v="2017-11-08T00:00:00"/>
    <x v="1"/>
    <n v="2017"/>
    <x v="96"/>
    <x v="96"/>
    <x v="87"/>
    <n v="56100"/>
    <x v="3"/>
    <x v="34"/>
    <x v="34"/>
    <n v="287"/>
    <n v="287"/>
    <n v="73.3"/>
    <n v="14830680111778"/>
    <s v="STADE DE KERFICHANT"/>
    <s v="PLACE BATAILLE DE QUIBERON"/>
    <n v="56100"/>
    <s v="C5"/>
    <n v="6"/>
    <n v="287"/>
    <n v="73.3"/>
    <d v="2017-11-08T00:00:00"/>
    <d v="2017-10-30T00:00:00"/>
    <n v="2017"/>
    <m/>
  </r>
  <r>
    <m/>
    <d v="2017-11-08T00:00:00"/>
    <x v="1"/>
    <n v="2017"/>
    <x v="30"/>
    <x v="30"/>
    <x v="28"/>
    <n v="56100"/>
    <x v="5"/>
    <x v="34"/>
    <x v="34"/>
    <n v="7"/>
    <n v="7"/>
    <n v="4.66"/>
    <n v="14831548422869"/>
    <s v="ADSEA"/>
    <s v="2A RUE COMMANDANT MARCHAND"/>
    <n v="56100"/>
    <s v="C5"/>
    <n v="3"/>
    <n v="7"/>
    <n v="4.66"/>
    <d v="2017-11-08T00:00:00"/>
    <d v="2017-10-30T00:00:00"/>
    <n v="2017"/>
    <m/>
  </r>
  <r>
    <m/>
    <d v="2017-11-08T00:00:00"/>
    <x v="1"/>
    <n v="2017"/>
    <x v="31"/>
    <x v="31"/>
    <x v="29"/>
    <n v="56100"/>
    <x v="0"/>
    <x v="34"/>
    <x v="34"/>
    <n v="1944"/>
    <n v="1944"/>
    <n v="296.75"/>
    <n v="14832561447120"/>
    <s v="BOULODROME"/>
    <s v="42 RUE LOUIS BRAILLE"/>
    <n v="56100"/>
    <s v="C5"/>
    <n v="18"/>
    <n v="1944"/>
    <n v="296.75"/>
    <d v="2017-11-08T00:00:00"/>
    <d v="2017-10-30T00:00:00"/>
    <n v="2017"/>
    <m/>
  </r>
  <r>
    <m/>
    <d v="2017-11-08T00:00:00"/>
    <x v="1"/>
    <n v="2017"/>
    <x v="32"/>
    <x v="32"/>
    <x v="30"/>
    <n v="56100"/>
    <x v="5"/>
    <x v="34"/>
    <x v="34"/>
    <n v="118"/>
    <n v="118"/>
    <n v="25.25"/>
    <n v="14832706164973"/>
    <s v="CENTRE ARTISANAL"/>
    <s v="81 BOULEVARD COSMAO DUMANOIR"/>
    <n v="56100"/>
    <s v="C5"/>
    <n v="3"/>
    <n v="118"/>
    <n v="25.25"/>
    <d v="2017-11-08T00:00:00"/>
    <d v="2017-10-30T00:00:00"/>
    <n v="2017"/>
    <m/>
  </r>
  <r>
    <m/>
    <d v="2017-11-08T00:00:00"/>
    <x v="1"/>
    <n v="2017"/>
    <x v="34"/>
    <x v="34"/>
    <x v="32"/>
    <n v="56100"/>
    <x v="7"/>
    <x v="34"/>
    <x v="34"/>
    <n v="940"/>
    <n v="940"/>
    <n v="149.58000000000001"/>
    <n v="14835311085392"/>
    <s v="LOCAUX SERVICES TECHNIQUES"/>
    <s v="39 RUE FRANCOIS LE LEVE"/>
    <n v="56100"/>
    <s v="C5"/>
    <n v="12"/>
    <n v="940"/>
    <n v="149.58000000000001"/>
    <d v="2017-11-08T00:00:00"/>
    <d v="2017-10-30T00:00:00"/>
    <n v="2017"/>
    <m/>
  </r>
  <r>
    <m/>
    <d v="2017-11-08T00:00:00"/>
    <x v="1"/>
    <n v="2017"/>
    <x v="87"/>
    <x v="87"/>
    <x v="79"/>
    <n v="56100"/>
    <x v="3"/>
    <x v="34"/>
    <x v="34"/>
    <n v="359"/>
    <n v="359"/>
    <n v="61.52"/>
    <n v="14836179395569"/>
    <s v="Logement 2 rue Mozart"/>
    <s v="2 RUE MOZART"/>
    <n v="56100"/>
    <s v="C5"/>
    <n v="6"/>
    <n v="359"/>
    <n v="61.52"/>
    <d v="2017-11-08T00:00:00"/>
    <d v="2017-10-30T00:00:00"/>
    <n v="2017"/>
    <m/>
  </r>
  <r>
    <m/>
    <d v="2017-11-08T00:00:00"/>
    <x v="1"/>
    <n v="2017"/>
    <x v="36"/>
    <x v="36"/>
    <x v="34"/>
    <n v="56100"/>
    <x v="1"/>
    <x v="34"/>
    <x v="34"/>
    <n v="891"/>
    <n v="891"/>
    <n v="165.14"/>
    <n v="14838639594716"/>
    <s v="MARCHE EXTERIEUR"/>
    <s v="RUE JEAN DE MERVILLE"/>
    <n v="56100"/>
    <s v="C5"/>
    <n v="36"/>
    <n v="891"/>
    <n v="165.14"/>
    <d v="2017-11-08T00:00:00"/>
    <d v="2017-10-30T00:00:00"/>
    <n v="2017"/>
    <m/>
  </r>
  <r>
    <m/>
    <d v="2017-11-08T00:00:00"/>
    <x v="1"/>
    <n v="2017"/>
    <x v="37"/>
    <x v="37"/>
    <x v="35"/>
    <n v="56100"/>
    <x v="1"/>
    <x v="34"/>
    <x v="34"/>
    <n v="6333"/>
    <n v="6333"/>
    <n v="903.67"/>
    <n v="14838784312598"/>
    <s v="HALLES DE MERVILLE"/>
    <s v="HALLES CHANZY"/>
    <n v="56100"/>
    <s v="C5"/>
    <n v="36"/>
    <n v="6333"/>
    <n v="903.67"/>
    <d v="2017-11-08T00:00:00"/>
    <d v="2017-10-30T00:00:00"/>
    <n v="2017"/>
    <m/>
  </r>
  <r>
    <m/>
    <d v="2017-11-08T00:00:00"/>
    <x v="1"/>
    <n v="2017"/>
    <x v="81"/>
    <x v="81"/>
    <x v="74"/>
    <n v="56100"/>
    <x v="5"/>
    <x v="34"/>
    <x v="34"/>
    <n v="153"/>
    <n v="153"/>
    <n v="30.21"/>
    <n v="14840955079522"/>
    <s v="ACCUEIL PERISCOLAIRE"/>
    <s v="29 RUE DE KEROMAN"/>
    <n v="56100"/>
    <s v="C5"/>
    <n v="3"/>
    <n v="153"/>
    <n v="30.21"/>
    <d v="2017-11-08T00:00:00"/>
    <d v="2017-10-30T00:00:00"/>
    <n v="2017"/>
    <m/>
  </r>
  <r>
    <m/>
    <d v="2017-11-08T00:00:00"/>
    <x v="1"/>
    <n v="2017"/>
    <x v="38"/>
    <x v="38"/>
    <x v="36"/>
    <n v="56100"/>
    <x v="8"/>
    <x v="34"/>
    <x v="34"/>
    <n v="-133"/>
    <n v="-133"/>
    <n v="-5.25"/>
    <n v="14842981128703"/>
    <s v="LOCAL CARNAVAL"/>
    <s v="8 RUE DE L INDUSTRIE"/>
    <n v="56100"/>
    <s v="C5"/>
    <n v="9"/>
    <n v="-133"/>
    <n v="-5.25"/>
    <d v="2017-11-08T00:00:00"/>
    <d v="2017-10-30T00:00:00"/>
    <n v="2017"/>
    <m/>
  </r>
  <r>
    <m/>
    <d v="2017-11-08T00:00:00"/>
    <x v="1"/>
    <n v="2017"/>
    <x v="78"/>
    <x v="78"/>
    <x v="71"/>
    <n v="56100"/>
    <x v="8"/>
    <x v="34"/>
    <x v="34"/>
    <n v="640"/>
    <n v="640"/>
    <n v="104.47"/>
    <n v="14843270564333"/>
    <s v="LOCAL FESTIVAL INTERCELTIQUE"/>
    <s v="5 AVENUE DE KERGROISE"/>
    <n v="56100"/>
    <s v="C5"/>
    <n v="9"/>
    <n v="640"/>
    <n v="104.47"/>
    <d v="2017-11-08T00:00:00"/>
    <d v="2017-10-30T00:00:00"/>
    <n v="2017"/>
    <m/>
  </r>
  <r>
    <m/>
    <d v="2017-11-08T00:00:00"/>
    <x v="1"/>
    <n v="2017"/>
    <x v="40"/>
    <x v="40"/>
    <x v="38"/>
    <n v="56100"/>
    <x v="5"/>
    <x v="34"/>
    <x v="34"/>
    <n v="49"/>
    <n v="49"/>
    <n v="15.53"/>
    <n v="14845296633070"/>
    <s v="EX-LOGEMENT DE FONCTION"/>
    <s v="6 RUE DE L ECOLE"/>
    <n v="56100"/>
    <s v="C5"/>
    <n v="3"/>
    <n v="49"/>
    <n v="15.53"/>
    <d v="2017-11-08T00:00:00"/>
    <d v="2017-10-30T00:00:00"/>
    <n v="2017"/>
    <m/>
  </r>
  <r>
    <m/>
    <d v="2017-11-08T00:00:00"/>
    <x v="1"/>
    <n v="2017"/>
    <x v="41"/>
    <x v="41"/>
    <x v="39"/>
    <n v="56100"/>
    <x v="6"/>
    <x v="34"/>
    <x v="34"/>
    <n v="7451"/>
    <n v="7451"/>
    <n v="1100.8900000000001"/>
    <n v="14846888509393"/>
    <s v="SALLE DUGUAY TROUIN"/>
    <s v="22A RUE DOCTEUR BENOIT VILLERS"/>
    <n v="56100"/>
    <s v="C5"/>
    <n v="24"/>
    <n v="7451"/>
    <n v="1100.8900000000001"/>
    <d v="2017-11-08T00:00:00"/>
    <d v="2017-10-30T00:00:00"/>
    <n v="2017"/>
    <m/>
  </r>
  <r>
    <m/>
    <d v="2017-11-08T00:00:00"/>
    <x v="1"/>
    <n v="2017"/>
    <x v="102"/>
    <x v="102"/>
    <x v="92"/>
    <n v="56100"/>
    <x v="0"/>
    <x v="34"/>
    <x v="34"/>
    <n v="372"/>
    <n v="372"/>
    <n v="110.07"/>
    <n v="14847033269250"/>
    <s v="VILLE DE LORIENT"/>
    <s v="83 BOULEVARD COSMAO DUMANOIR"/>
    <n v="56100"/>
    <s v="C5"/>
    <n v="18"/>
    <n v="372"/>
    <n v="110.07"/>
    <d v="2017-11-08T00:00:00"/>
    <d v="2017-10-30T00:00:00"/>
    <n v="2017"/>
    <m/>
  </r>
  <r>
    <m/>
    <d v="2017-11-08T00:00:00"/>
    <x v="1"/>
    <n v="2017"/>
    <x v="42"/>
    <x v="42"/>
    <x v="40"/>
    <n v="56100"/>
    <x v="1"/>
    <x v="34"/>
    <x v="34"/>
    <n v="59"/>
    <n v="59"/>
    <n v="47.85"/>
    <n v="14847756790250"/>
    <s v="PLACE POLIG MONJARET"/>
    <s v="24 RUE POISSONNIERE"/>
    <n v="56100"/>
    <s v="C5"/>
    <n v="36"/>
    <n v="59"/>
    <n v="47.85"/>
    <d v="2017-11-08T00:00:00"/>
    <d v="2017-10-30T00:00:00"/>
    <n v="2017"/>
    <m/>
  </r>
  <r>
    <m/>
    <d v="2017-11-08T00:00:00"/>
    <x v="1"/>
    <n v="2017"/>
    <x v="44"/>
    <x v="44"/>
    <x v="41"/>
    <n v="56100"/>
    <x v="1"/>
    <x v="34"/>
    <x v="34"/>
    <n v="3382"/>
    <n v="3382"/>
    <n v="576.30999999999995"/>
    <n v="14848190969595"/>
    <s v="POLE ENFANCE REPUBLIQUE"/>
    <s v="2 RUE FRANCOIS LE BRISE"/>
    <n v="56100"/>
    <s v="C5"/>
    <n v="36"/>
    <n v="3382"/>
    <n v="576.30999999999995"/>
    <d v="2017-11-08T00:00:00"/>
    <d v="2017-10-30T00:00:00"/>
    <n v="2017"/>
    <m/>
  </r>
  <r>
    <m/>
    <d v="2017-11-08T00:00:00"/>
    <x v="1"/>
    <n v="2017"/>
    <x v="45"/>
    <x v="45"/>
    <x v="3"/>
    <n v="56100"/>
    <x v="0"/>
    <x v="34"/>
    <x v="34"/>
    <n v="849"/>
    <n v="849"/>
    <n v="142.37"/>
    <n v="14848335687353"/>
    <s v="FONTAINE PERAULT"/>
    <s v="RUE ETIENNE PERAULT"/>
    <n v="56100"/>
    <s v="C5"/>
    <n v="18"/>
    <n v="849"/>
    <n v="142.37"/>
    <d v="2017-11-08T00:00:00"/>
    <d v="2017-10-30T00:00:00"/>
    <n v="2017"/>
    <m/>
  </r>
  <r>
    <m/>
    <d v="2017-11-08T00:00:00"/>
    <x v="1"/>
    <n v="2017"/>
    <x v="48"/>
    <x v="48"/>
    <x v="44"/>
    <n v="56100"/>
    <x v="3"/>
    <x v="34"/>
    <x v="34"/>
    <n v="341"/>
    <n v="341"/>
    <n v="59.51"/>
    <n v="14849204036299"/>
    <s v="IMMEUBLE COSMAO 1ER ETAGE"/>
    <s v="79 BOULEVARD COSMAO DUMANOIR"/>
    <n v="56100"/>
    <s v="C5"/>
    <n v="6"/>
    <n v="341"/>
    <n v="59.51"/>
    <d v="2017-11-08T00:00:00"/>
    <d v="2017-10-30T00:00:00"/>
    <n v="2017"/>
    <m/>
  </r>
  <r>
    <m/>
    <d v="2017-11-08T00:00:00"/>
    <x v="1"/>
    <n v="2017"/>
    <x v="50"/>
    <x v="50"/>
    <x v="44"/>
    <n v="56100"/>
    <x v="3"/>
    <x v="34"/>
    <x v="34"/>
    <n v="1157"/>
    <n v="1157"/>
    <n v="174.57"/>
    <n v="14849927625240"/>
    <s v="IMMEUBLE COSMAO CAVE"/>
    <s v="79 BOULEVARD COSMAO DUMANOIR"/>
    <n v="56100"/>
    <s v="C5"/>
    <n v="6"/>
    <n v="1157"/>
    <n v="174.57"/>
    <d v="2017-11-08T00:00:00"/>
    <d v="2017-10-30T00:00:00"/>
    <n v="2017"/>
    <m/>
  </r>
  <r>
    <m/>
    <d v="2017-11-08T00:00:00"/>
    <x v="1"/>
    <n v="2017"/>
    <x v="51"/>
    <x v="51"/>
    <x v="46"/>
    <n v="56100"/>
    <x v="3"/>
    <x v="34"/>
    <x v="34"/>
    <n v="6431"/>
    <n v="6431"/>
    <n v="918.21"/>
    <n v="14850361736551"/>
    <s v="BUREAU INFORMATION JEUNESSE"/>
    <s v="PLACE JULES FERRY"/>
    <n v="56100"/>
    <s v="C5"/>
    <n v="6"/>
    <n v="6431"/>
    <n v="918.21"/>
    <d v="2017-11-08T00:00:00"/>
    <d v="2017-10-30T00:00:00"/>
    <n v="2017"/>
    <m/>
  </r>
  <r>
    <m/>
    <d v="2017-11-08T00:00:00"/>
    <x v="1"/>
    <n v="2017"/>
    <x v="52"/>
    <x v="52"/>
    <x v="47"/>
    <n v="56100"/>
    <x v="0"/>
    <x v="34"/>
    <x v="34"/>
    <n v="1343"/>
    <n v="1343"/>
    <n v="212.03"/>
    <n v="14851230043318"/>
    <s v="FONTAINE SQUARE D. RIO"/>
    <s v="RUE DE PONT CARRE"/>
    <n v="56100"/>
    <s v="C5"/>
    <n v="18"/>
    <n v="1343"/>
    <n v="212.03"/>
    <d v="2017-11-08T00:00:00"/>
    <d v="2017-10-30T00:00:00"/>
    <n v="2017"/>
    <m/>
  </r>
  <r>
    <m/>
    <d v="2017-11-08T00:00:00"/>
    <x v="1"/>
    <n v="2017"/>
    <x v="53"/>
    <x v="53"/>
    <x v="48"/>
    <n v="56100"/>
    <x v="5"/>
    <x v="34"/>
    <x v="34"/>
    <n v="26"/>
    <n v="26"/>
    <n v="12.29"/>
    <n v="14851519478970"/>
    <s v="W.C. PUBLIC"/>
    <s v="16X RUE DE PONT CARRE"/>
    <n v="56100"/>
    <s v="C5"/>
    <n v="3"/>
    <n v="26"/>
    <n v="12.29"/>
    <d v="2017-11-08T00:00:00"/>
    <d v="2017-10-30T00:00:00"/>
    <n v="2017"/>
    <m/>
  </r>
  <r>
    <m/>
    <d v="2017-11-08T00:00:00"/>
    <x v="1"/>
    <n v="2017"/>
    <x v="76"/>
    <x v="76"/>
    <x v="69"/>
    <n v="56100"/>
    <x v="6"/>
    <x v="34"/>
    <x v="34"/>
    <n v="11366"/>
    <n v="11366"/>
    <n v="1630.88"/>
    <n v="14851664196736"/>
    <s v="HALLES SAINT LOUIS"/>
    <s v="PARVIS DE SAINT LOUIS"/>
    <n v="56100"/>
    <s v="C5"/>
    <n v="24"/>
    <n v="11366"/>
    <n v="1630.88"/>
    <d v="2017-11-08T00:00:00"/>
    <d v="2017-10-30T00:00:00"/>
    <n v="2017"/>
    <m/>
  </r>
  <r>
    <m/>
    <d v="2017-11-08T00:00:00"/>
    <x v="1"/>
    <n v="2017"/>
    <x v="54"/>
    <x v="54"/>
    <x v="49"/>
    <n v="56100"/>
    <x v="7"/>
    <x v="34"/>
    <x v="34"/>
    <n v="611"/>
    <n v="611"/>
    <n v="103.2"/>
    <n v="14852387785702"/>
    <s v="POLICE MUNICIPALE"/>
    <s v="1 PASSAGE DU BLAVET"/>
    <n v="56100"/>
    <s v="C5"/>
    <n v="12"/>
    <n v="611"/>
    <n v="103.2"/>
    <d v="2017-11-08T00:00:00"/>
    <d v="2017-10-30T00:00:00"/>
    <n v="2017"/>
    <m/>
  </r>
  <r>
    <m/>
    <d v="2017-11-08T00:00:00"/>
    <x v="1"/>
    <n v="2017"/>
    <x v="55"/>
    <x v="55"/>
    <x v="50"/>
    <n v="56100"/>
    <x v="3"/>
    <x v="34"/>
    <x v="34"/>
    <n v="10"/>
    <n v="10"/>
    <n v="12.84"/>
    <n v="14852821939199"/>
    <s v="BORNE DE MARCHE - PLACE ARISTIDE BRIAND"/>
    <s v="PLACE ARISTIDE BRIAND"/>
    <n v="56100"/>
    <s v="C5"/>
    <n v="6"/>
    <n v="10"/>
    <n v="12.84"/>
    <d v="2017-11-08T00:00:00"/>
    <d v="2017-10-30T00:00:00"/>
    <n v="2017"/>
    <m/>
  </r>
  <r>
    <m/>
    <d v="2017-11-08T00:00:00"/>
    <x v="1"/>
    <n v="2017"/>
    <x v="56"/>
    <x v="56"/>
    <x v="51"/>
    <n v="56100"/>
    <x v="3"/>
    <x v="34"/>
    <x v="34"/>
    <n v="560"/>
    <n v="560"/>
    <n v="90.4"/>
    <n v="14853111374714"/>
    <s v="PERMANENCE DES ELUS"/>
    <s v="25 RUE MARIE DORVAL"/>
    <n v="56100"/>
    <s v="C5"/>
    <n v="6"/>
    <n v="560"/>
    <n v="90.4"/>
    <d v="2017-11-08T00:00:00"/>
    <d v="2017-10-30T00:00:00"/>
    <n v="2017"/>
    <m/>
  </r>
  <r>
    <m/>
    <d v="2017-11-08T00:00:00"/>
    <x v="1"/>
    <n v="2017"/>
    <x v="57"/>
    <x v="57"/>
    <x v="8"/>
    <n v="56100"/>
    <x v="7"/>
    <x v="34"/>
    <x v="34"/>
    <n v="750"/>
    <n v="750"/>
    <n v="122.81"/>
    <n v="14853834963765"/>
    <s v="ABRI ANTI BOMBES"/>
    <s v="PLACE ALSACE LORRAINE"/>
    <n v="56100"/>
    <s v="C5"/>
    <n v="12"/>
    <n v="750"/>
    <n v="122.81"/>
    <d v="2017-11-08T00:00:00"/>
    <d v="2017-10-30T00:00:00"/>
    <n v="2017"/>
    <m/>
  </r>
  <r>
    <m/>
    <d v="2017-11-08T00:00:00"/>
    <x v="1"/>
    <n v="2017"/>
    <x v="58"/>
    <x v="58"/>
    <x v="52"/>
    <n v="56100"/>
    <x v="8"/>
    <x v="34"/>
    <x v="34"/>
    <n v="21"/>
    <n v="21"/>
    <n v="17.18"/>
    <n v="14855426859571"/>
    <s v="MARCHE EXTERIEUR"/>
    <s v="6X COURS DE CHAZELLES"/>
    <n v="56100"/>
    <s v="C5"/>
    <n v="9"/>
    <n v="21"/>
    <n v="17.18"/>
    <d v="2017-11-08T00:00:00"/>
    <d v="2017-10-30T00:00:00"/>
    <n v="2017"/>
    <m/>
  </r>
  <r>
    <m/>
    <d v="2017-11-08T00:00:00"/>
    <x v="1"/>
    <n v="2017"/>
    <x v="59"/>
    <x v="59"/>
    <x v="53"/>
    <n v="56100"/>
    <x v="3"/>
    <x v="34"/>
    <x v="34"/>
    <n v="341"/>
    <n v="341"/>
    <n v="59.51"/>
    <n v="14855716295106"/>
    <s v="LOCAUX DIVERS"/>
    <s v="RESIDENCE L ORIENTIS"/>
    <n v="56100"/>
    <s v="C5"/>
    <n v="6"/>
    <n v="341"/>
    <n v="59.51"/>
    <d v="2017-11-08T00:00:00"/>
    <d v="2017-10-30T00:00:00"/>
    <n v="2017"/>
    <m/>
  </r>
  <r>
    <m/>
    <d v="2017-11-08T00:00:00"/>
    <x v="1"/>
    <n v="2017"/>
    <x v="60"/>
    <x v="60"/>
    <x v="54"/>
    <n v="56100"/>
    <x v="8"/>
    <x v="34"/>
    <x v="34"/>
    <n v="1757"/>
    <n v="1757"/>
    <n v="261.95999999999998"/>
    <n v="14856005730720"/>
    <s v="ARCHIVES MUNICIPALES"/>
    <s v="RUE COMMANDANT PAUL TESTE"/>
    <n v="56100"/>
    <s v="C5"/>
    <n v="9"/>
    <n v="1757"/>
    <n v="261.95999999999998"/>
    <d v="2017-11-08T00:00:00"/>
    <d v="2017-10-30T00:00:00"/>
    <n v="2017"/>
    <m/>
  </r>
  <r>
    <m/>
    <d v="2017-11-08T00:00:00"/>
    <x v="1"/>
    <n v="2017"/>
    <x v="62"/>
    <x v="62"/>
    <x v="56"/>
    <n v="56100"/>
    <x v="1"/>
    <x v="34"/>
    <x v="34"/>
    <n v="1702"/>
    <n v="1702"/>
    <n v="277.47000000000003"/>
    <n v="14858465933343"/>
    <s v="VESTIAIRES RUGBY KEROLAY"/>
    <s v="5 RUE DE L INDUSTRIE"/>
    <n v="56100"/>
    <s v="C5"/>
    <n v="36"/>
    <n v="1702"/>
    <n v="277.47000000000003"/>
    <d v="2017-11-08T00:00:00"/>
    <d v="2017-10-30T00:00:00"/>
    <n v="2017"/>
    <m/>
  </r>
  <r>
    <m/>
    <d v="2017-11-08T00:00:00"/>
    <x v="1"/>
    <n v="2017"/>
    <x v="63"/>
    <x v="63"/>
    <x v="57"/>
    <n v="56100"/>
    <x v="1"/>
    <x v="34"/>
    <x v="34"/>
    <n v="3268"/>
    <n v="3268"/>
    <n v="500.3"/>
    <n v="14860347264787"/>
    <s v="GROUPE SCOLAIRE KERENTRECH"/>
    <s v="11 PLACE DE L YSER"/>
    <n v="56100"/>
    <s v="C5"/>
    <n v="36"/>
    <n v="3268"/>
    <n v="500.3"/>
    <d v="2017-11-08T00:00:00"/>
    <d v="2017-10-30T00:00:00"/>
    <n v="2017"/>
    <m/>
  </r>
  <r>
    <m/>
    <d v="2017-11-08T00:00:00"/>
    <x v="1"/>
    <n v="2017"/>
    <x v="64"/>
    <x v="64"/>
    <x v="38"/>
    <n v="56100"/>
    <x v="0"/>
    <x v="34"/>
    <x v="34"/>
    <n v="2819"/>
    <n v="2819"/>
    <n v="420.14"/>
    <n v="14860636700389"/>
    <s v="GROUPE SCOLAIRE KERENTRECH"/>
    <s v="6 RUE DE L ECOLE"/>
    <n v="56100"/>
    <s v="C5"/>
    <n v="18"/>
    <n v="2819"/>
    <n v="420.14"/>
    <d v="2017-11-08T00:00:00"/>
    <d v="2017-10-30T00:00:00"/>
    <n v="2017"/>
    <m/>
  </r>
  <r>
    <m/>
    <d v="2017-11-08T00:00:00"/>
    <x v="1"/>
    <n v="2017"/>
    <x v="65"/>
    <x v="65"/>
    <x v="58"/>
    <n v="56100"/>
    <x v="3"/>
    <x v="34"/>
    <x v="34"/>
    <n v="231"/>
    <n v="231"/>
    <n v="44.01"/>
    <n v="14860926084261"/>
    <s v="SANISETTE SQUARE ST ANNE D A - RUE DE LA"/>
    <s v="81 RUE DE LA BELLE FONTAINE"/>
    <n v="56100"/>
    <s v="C5"/>
    <n v="6"/>
    <n v="231"/>
    <n v="44.01"/>
    <d v="2017-11-08T00:00:00"/>
    <d v="2017-10-30T00:00:00"/>
    <n v="2017"/>
    <m/>
  </r>
  <r>
    <m/>
    <d v="2017-11-08T00:00:00"/>
    <x v="1"/>
    <n v="2017"/>
    <x v="66"/>
    <x v="66"/>
    <x v="59"/>
    <n v="56100"/>
    <x v="5"/>
    <x v="34"/>
    <x v="34"/>
    <n v="-374"/>
    <n v="-374"/>
    <n v="-38.75"/>
    <n v="14861070802041"/>
    <s v="BORNE WIFI - CIMETIERE - RUE DE CARNE"/>
    <s v="RUE DE CARNEL"/>
    <n v="56100"/>
    <s v="C5"/>
    <n v="3"/>
    <n v="-374"/>
    <n v="-38.75"/>
    <d v="2017-11-08T00:00:00"/>
    <d v="2017-10-30T00:00:00"/>
    <n v="2017"/>
    <m/>
  </r>
  <r>
    <m/>
    <d v="2017-11-08T00:00:00"/>
    <x v="1"/>
    <n v="2017"/>
    <x v="67"/>
    <x v="67"/>
    <x v="60"/>
    <n v="56100"/>
    <x v="8"/>
    <x v="34"/>
    <x v="34"/>
    <n v="1072"/>
    <n v="1072"/>
    <n v="165.37"/>
    <n v="14861215571523"/>
    <s v="GYMNASEE KERENTRECH"/>
    <s v="29 RUE JULES SIMON"/>
    <n v="56100"/>
    <s v="C5"/>
    <n v="9"/>
    <n v="1072"/>
    <n v="165.37"/>
    <d v="2017-11-08T00:00:00"/>
    <d v="2017-10-30T00:00:00"/>
    <n v="2017"/>
    <m/>
  </r>
  <r>
    <m/>
    <d v="2017-11-08T00:00:00"/>
    <x v="1"/>
    <n v="2017"/>
    <x v="68"/>
    <x v="68"/>
    <x v="61"/>
    <n v="56100"/>
    <x v="7"/>
    <x v="34"/>
    <x v="34"/>
    <n v="0"/>
    <n v="0"/>
    <n v="-1119.98"/>
    <n v="14865846549820"/>
    <s v="BUREAUX BEG VOIRIE"/>
    <s v="53 BOULEVARD LEON BLUM"/>
    <n v="56100"/>
    <s v="C5"/>
    <n v="12"/>
    <m/>
    <n v="-1119.98"/>
    <d v="2017-11-08T00:00:00"/>
    <d v="2017-10-30T00:00:00"/>
    <n v="2017"/>
    <m/>
  </r>
  <r>
    <m/>
    <d v="2017-11-08T00:00:00"/>
    <x v="1"/>
    <n v="2017"/>
    <x v="106"/>
    <x v="106"/>
    <x v="63"/>
    <n v="56100"/>
    <x v="3"/>
    <x v="34"/>
    <x v="34"/>
    <n v="603"/>
    <n v="603"/>
    <n v="117.37"/>
    <n v="14876266172942"/>
    <s v="205 RUE DE BELGIQUE"/>
    <s v="2 RUE DE KERULVE"/>
    <n v="56100"/>
    <s v="C5"/>
    <n v="6"/>
    <n v="603"/>
    <n v="117.37"/>
    <d v="2017-11-08T00:00:00"/>
    <d v="2017-10-30T00:00:00"/>
    <n v="2017"/>
    <m/>
  </r>
  <r>
    <m/>
    <d v="2017-11-08T00:00:00"/>
    <x v="1"/>
    <n v="2017"/>
    <x v="70"/>
    <x v="70"/>
    <x v="63"/>
    <n v="56100"/>
    <x v="3"/>
    <x v="34"/>
    <x v="34"/>
    <n v="164"/>
    <n v="164"/>
    <n v="36.78"/>
    <n v="14876410890702"/>
    <s v="LOGT DE FONCTION 2 - RUE DE KERULVE"/>
    <s v="2 RUE DE KERULVE"/>
    <n v="56100"/>
    <s v="C5"/>
    <n v="6"/>
    <n v="164"/>
    <n v="36.78"/>
    <d v="2017-11-08T00:00:00"/>
    <d v="2017-10-30T00:00:00"/>
    <n v="2017"/>
    <m/>
  </r>
  <r>
    <m/>
    <d v="2017-11-08T00:00:00"/>
    <x v="1"/>
    <n v="2017"/>
    <x v="107"/>
    <x v="107"/>
    <x v="95"/>
    <n v="56100"/>
    <x v="3"/>
    <x v="34"/>
    <x v="34"/>
    <n v="341"/>
    <n v="341"/>
    <n v="58.49"/>
    <n v="14881331282858"/>
    <s v="Sanisette TER (face 5 Bd E Guillerot)"/>
    <s v="BOULEVARD EMILE GUILLEROT"/>
    <n v="56100"/>
    <s v="C5"/>
    <n v="6"/>
    <n v="341"/>
    <n v="58.49"/>
    <d v="2017-11-08T00:00:00"/>
    <d v="2017-10-30T00:00:00"/>
    <n v="2017"/>
    <m/>
  </r>
  <r>
    <m/>
    <d v="2017-11-08T00:00:00"/>
    <x v="1"/>
    <n v="2017"/>
    <x v="108"/>
    <x v="108"/>
    <x v="96"/>
    <n v="56100"/>
    <x v="3"/>
    <x v="34"/>
    <x v="34"/>
    <n v="1326"/>
    <n v="1326"/>
    <n v="213.91"/>
    <n v="14884081026425"/>
    <s v="76 BLD COSMAO DUMANOIR"/>
    <s v="76 BOULEVARD COSMAO DUMANOIR"/>
    <n v="56100"/>
    <s v="C5"/>
    <n v="6"/>
    <n v="1326"/>
    <n v="213.91"/>
    <d v="2017-11-08T00:00:00"/>
    <d v="2017-10-30T00:00:00"/>
    <n v="2017"/>
    <m/>
  </r>
  <r>
    <m/>
    <d v="2017-11-08T00:00:00"/>
    <x v="1"/>
    <n v="2017"/>
    <x v="73"/>
    <x v="73"/>
    <x v="66"/>
    <n v="56100"/>
    <x v="7"/>
    <x v="34"/>
    <x v="34"/>
    <n v="275"/>
    <n v="275"/>
    <n v="56.96"/>
    <n v="14890593252047"/>
    <s v="IMMEUBLE DES IMPRIMEURS"/>
    <s v="RUE RAMPE DE L AMIRAL"/>
    <n v="56100"/>
    <s v="C5"/>
    <n v="12"/>
    <n v="275"/>
    <n v="56.96"/>
    <d v="2017-11-08T00:00:00"/>
    <d v="2017-10-30T00:00:00"/>
    <n v="2017"/>
    <m/>
  </r>
  <r>
    <m/>
    <d v="2017-11-08T00:00:00"/>
    <x v="1"/>
    <n v="2017"/>
    <x v="75"/>
    <x v="75"/>
    <x v="68"/>
    <n v="56100"/>
    <x v="3"/>
    <x v="34"/>
    <x v="34"/>
    <n v="-2152"/>
    <n v="-2152"/>
    <n v="-294.52999999999997"/>
    <n v="14896960824806"/>
    <s v="SANISETTE - PLACE DE L YSER"/>
    <s v="PLACE DE L YSER"/>
    <n v="56100"/>
    <s v="C5"/>
    <n v="6"/>
    <n v="-2152"/>
    <n v="-294.52999999999997"/>
    <d v="2017-11-08T00:00:00"/>
    <d v="2017-10-30T00:00:00"/>
    <n v="2017"/>
    <m/>
  </r>
  <r>
    <m/>
    <d v="2017-11-08T00:00:00"/>
    <x v="1"/>
    <n v="2017"/>
    <x v="74"/>
    <x v="74"/>
    <x v="67"/>
    <n v="56100"/>
    <x v="3"/>
    <x v="34"/>
    <x v="34"/>
    <n v="57"/>
    <n v="57"/>
    <n v="19.989999999999998"/>
    <n v="14897394978254"/>
    <s v="SANISETTE - BOULEVARD MARECHAL JOFFRE"/>
    <s v="BOULEVARD MARECHAL JOFFRE"/>
    <n v="56100"/>
    <s v="C5"/>
    <n v="6"/>
    <n v="57"/>
    <n v="19.989999999999998"/>
    <d v="2017-11-08T00:00:00"/>
    <d v="2017-10-30T00:00:00"/>
    <n v="2017"/>
    <m/>
  </r>
  <r>
    <m/>
    <d v="2017-11-08T00:00:00"/>
    <x v="1"/>
    <n v="2017"/>
    <x v="71"/>
    <x v="71"/>
    <x v="64"/>
    <n v="56100"/>
    <x v="3"/>
    <x v="34"/>
    <x v="34"/>
    <n v="161"/>
    <n v="161"/>
    <n v="33.74"/>
    <n v="14899131654739"/>
    <s v="LGT ARTISTE ESA KERENTRECH - RUE EDGAR Q"/>
    <s v="32 RUE EDGAR QUINET"/>
    <n v="56100"/>
    <s v="C5"/>
    <n v="6"/>
    <n v="161"/>
    <n v="33.74"/>
    <d v="2017-11-08T00:00:00"/>
    <d v="2017-10-30T00:00:00"/>
    <n v="2017"/>
    <m/>
  </r>
  <r>
    <m/>
    <d v="2017-12-07T00:00:00"/>
    <x v="1"/>
    <n v="2017"/>
    <x v="24"/>
    <x v="24"/>
    <x v="22"/>
    <n v="56100"/>
    <x v="0"/>
    <x v="35"/>
    <x v="35"/>
    <n v="2561"/>
    <n v="2561"/>
    <n v="390.99"/>
    <n v="14826338581711"/>
    <s v="BASE NAUTIQUE DU TER"/>
    <s v="45 BD EMILE GUILLEROT"/>
    <n v="56100"/>
    <s v="C5"/>
    <n v="18"/>
    <n v="2561"/>
    <n v="390.99"/>
    <d v="2017-12-07T00:00:00"/>
    <d v="2017-11-30T00:00:00"/>
    <n v="2017"/>
    <m/>
  </r>
  <r>
    <m/>
    <d v="2017-12-07T00:00:00"/>
    <x v="1"/>
    <n v="2017"/>
    <x v="83"/>
    <x v="83"/>
    <x v="75"/>
    <n v="56290"/>
    <x v="6"/>
    <x v="35"/>
    <x v="35"/>
    <n v="8354"/>
    <n v="8354"/>
    <n v="1206.6500000000001"/>
    <n v="14897829230103"/>
    <s v="MUSEE DE PORT LOUIS"/>
    <s v="LA CITADELLE"/>
    <n v="56290"/>
    <s v="C5"/>
    <n v="24"/>
    <n v="8354"/>
    <n v="1206.6500000000001"/>
    <d v="2017-12-07T00:00:00"/>
    <d v="2017-11-30T00:00:00"/>
    <n v="2017"/>
    <m/>
  </r>
  <r>
    <m/>
    <d v="2017-12-07T00:00:00"/>
    <x v="1"/>
    <n v="2017"/>
    <x v="61"/>
    <x v="61"/>
    <x v="55"/>
    <n v="56100"/>
    <x v="1"/>
    <x v="35"/>
    <x v="35"/>
    <n v="4181"/>
    <n v="4181"/>
    <n v="637.92999999999995"/>
    <n v="14857018736288"/>
    <s v="LORIENTIS DUMANOIR 1 - BOULEVARD COSMAO"/>
    <s v="3 BOULEVARD COSMAO DUMANOIR"/>
    <n v="56100"/>
    <s v="C5"/>
    <n v="36"/>
    <n v="4181"/>
    <n v="637.92999999999995"/>
    <d v="2017-12-07T00:00:00"/>
    <d v="2017-11-30T00:00:00"/>
    <n v="2017"/>
    <m/>
  </r>
  <r>
    <m/>
    <d v="2017-12-07T00:00:00"/>
    <x v="1"/>
    <n v="2017"/>
    <x v="86"/>
    <x v="86"/>
    <x v="78"/>
    <n v="56100"/>
    <x v="3"/>
    <x v="35"/>
    <x v="35"/>
    <n v="598"/>
    <n v="598"/>
    <n v="93.39"/>
    <n v="14854124423820"/>
    <s v="LOGEMENT 101 GS KERMELO"/>
    <s v="20 RUE JEAN MOULIN"/>
    <n v="56100"/>
    <s v="C5"/>
    <n v="6"/>
    <n v="598"/>
    <n v="93.39"/>
    <d v="2017-12-07T00:00:00"/>
    <d v="2017-11-30T00:00:00"/>
    <n v="2017"/>
    <m/>
  </r>
  <r>
    <m/>
    <d v="2017-12-07T00:00:00"/>
    <x v="1"/>
    <n v="2017"/>
    <x v="92"/>
    <x v="92"/>
    <x v="84"/>
    <n v="56100"/>
    <x v="3"/>
    <x v="35"/>
    <x v="35"/>
    <n v="599"/>
    <n v="599"/>
    <n v="109.98"/>
    <n v="14850361736887"/>
    <s v="1 AVE DE LA MARNE"/>
    <s v="1 AVENUE DE LA MARNE"/>
    <n v="56100"/>
    <s v="C5"/>
    <n v="6"/>
    <n v="599"/>
    <n v="109.98"/>
    <d v="2017-12-07T00:00:00"/>
    <d v="2017-11-30T00:00:00"/>
    <n v="2017"/>
    <m/>
  </r>
  <r>
    <m/>
    <d v="2017-12-07T00:00:00"/>
    <x v="1"/>
    <n v="2017"/>
    <x v="80"/>
    <x v="80"/>
    <x v="73"/>
    <n v="56100"/>
    <x v="1"/>
    <x v="35"/>
    <x v="35"/>
    <n v="660"/>
    <n v="660"/>
    <n v="151.61000000000001"/>
    <n v="14801736507971"/>
    <s v="BUREAU FESTIVAL INTERCELTIQUE"/>
    <s v=" QUAI DES INDES"/>
    <n v="56100"/>
    <s v="C5"/>
    <n v="36"/>
    <n v="660"/>
    <n v="151.61000000000001"/>
    <d v="2017-12-07T00:00:00"/>
    <d v="2017-11-30T00:00:00"/>
    <n v="2017"/>
    <m/>
  </r>
  <r>
    <m/>
    <d v="2017-12-07T00:00:00"/>
    <x v="1"/>
    <n v="2017"/>
    <x v="7"/>
    <x v="7"/>
    <x v="7"/>
    <n v="56100"/>
    <x v="3"/>
    <x v="35"/>
    <x v="35"/>
    <n v="73"/>
    <n v="73"/>
    <n v="23.28"/>
    <n v="14807814659972"/>
    <s v="SANISETTE - PLACE DE LA LIBERTE"/>
    <s v="PLACE DE LA LIBERTE"/>
    <n v="56100"/>
    <s v="C5"/>
    <n v="6"/>
    <n v="73"/>
    <n v="23.28"/>
    <d v="2017-12-07T00:00:00"/>
    <d v="2017-11-30T00:00:00"/>
    <n v="2017"/>
    <m/>
  </r>
  <r>
    <m/>
    <d v="2017-12-07T00:00:00"/>
    <x v="1"/>
    <n v="2017"/>
    <x v="97"/>
    <x v="97"/>
    <x v="88"/>
    <n v="56100"/>
    <x v="3"/>
    <x v="35"/>
    <x v="35"/>
    <n v="911"/>
    <n v="911"/>
    <n v="160.85"/>
    <n v="14831259040485"/>
    <s v="10 RUE FRANCOIS RENAULT"/>
    <s v="10 RUE FRANCOIS RENAULT"/>
    <n v="56100"/>
    <s v="C5"/>
    <n v="6"/>
    <n v="911"/>
    <n v="160.85"/>
    <d v="2017-12-07T00:00:00"/>
    <d v="2017-11-30T00:00:00"/>
    <n v="2017"/>
    <m/>
  </r>
  <r>
    <m/>
    <d v="2017-12-07T00:00:00"/>
    <x v="1"/>
    <n v="2017"/>
    <x v="23"/>
    <x v="23"/>
    <x v="21"/>
    <n v="56100"/>
    <x v="0"/>
    <x v="35"/>
    <x v="35"/>
    <n v="767"/>
    <n v="767"/>
    <n v="131.54"/>
    <n v="14825325557145"/>
    <s v="LOCAL CYBER CENTRE"/>
    <s v=" N1 ccal KERVENANEC"/>
    <n v="56100"/>
    <s v="C5"/>
    <n v="18"/>
    <n v="767"/>
    <n v="131.54"/>
    <d v="2017-12-07T00:00:00"/>
    <d v="2017-11-30T00:00:00"/>
    <n v="2017"/>
    <m/>
  </r>
  <r>
    <m/>
    <d v="2017-12-07T00:00:00"/>
    <x v="1"/>
    <n v="2017"/>
    <x v="44"/>
    <x v="44"/>
    <x v="41"/>
    <n v="56100"/>
    <x v="1"/>
    <x v="35"/>
    <x v="35"/>
    <n v="4529"/>
    <n v="4529"/>
    <n v="707.29"/>
    <n v="14848190969595"/>
    <s v="POLE ENFANCE REPUBLIQUE"/>
    <s v="2 RUE FRANCOIS LE BRISE"/>
    <n v="56100"/>
    <s v="C5"/>
    <n v="36"/>
    <n v="4529"/>
    <n v="707.29"/>
    <d v="2017-12-07T00:00:00"/>
    <d v="2017-11-30T00:00:00"/>
    <n v="2017"/>
    <m/>
  </r>
  <r>
    <m/>
    <d v="2017-12-07T00:00:00"/>
    <x v="1"/>
    <n v="2017"/>
    <x v="29"/>
    <x v="29"/>
    <x v="27"/>
    <n v="56270"/>
    <x v="1"/>
    <x v="35"/>
    <x v="35"/>
    <n v="2867"/>
    <n v="2867"/>
    <n v="453.65"/>
    <n v="14831258977776"/>
    <s v="LOCAUX CENTRE AERE P L L"/>
    <s v="SOYE"/>
    <n v="56270"/>
    <s v="C5"/>
    <n v="36"/>
    <n v="2867"/>
    <n v="453.65"/>
    <d v="2017-12-07T00:00:00"/>
    <d v="2017-11-30T00:00:00"/>
    <n v="2017"/>
    <m/>
  </r>
  <r>
    <m/>
    <d v="2017-12-07T00:00:00"/>
    <x v="1"/>
    <n v="2017"/>
    <x v="104"/>
    <x v="104"/>
    <x v="19"/>
    <n v="56100"/>
    <x v="5"/>
    <x v="35"/>
    <x v="35"/>
    <n v="201"/>
    <n v="201"/>
    <n v="53.96"/>
    <n v="14895658461352"/>
    <s v="2 RUE FRANCOIS RENAULT"/>
    <s v="2 RUE FRANCOIS RENAULT"/>
    <n v="56100"/>
    <s v="C5"/>
    <n v="3"/>
    <n v="201"/>
    <n v="53.96"/>
    <d v="2017-12-07T00:00:00"/>
    <d v="2017-11-30T00:00:00"/>
    <n v="2017"/>
    <m/>
  </r>
  <r>
    <m/>
    <d v="2017-12-07T00:00:00"/>
    <x v="1"/>
    <n v="2017"/>
    <x v="66"/>
    <x v="66"/>
    <x v="59"/>
    <n v="56100"/>
    <x v="5"/>
    <x v="35"/>
    <x v="35"/>
    <n v="267"/>
    <n v="267"/>
    <n v="45.51"/>
    <n v="14861070802041"/>
    <s v="BORNE WIFI - CIMETIERE - RUE DE CARNE"/>
    <s v="RUE DE CARNEL"/>
    <n v="56100"/>
    <s v="C5"/>
    <n v="3"/>
    <n v="267"/>
    <n v="45.51"/>
    <d v="2017-12-07T00:00:00"/>
    <d v="2017-11-30T00:00:00"/>
    <n v="2017"/>
    <m/>
  </r>
  <r>
    <m/>
    <d v="2017-12-07T00:00:00"/>
    <x v="1"/>
    <n v="2017"/>
    <x v="90"/>
    <x v="90"/>
    <x v="82"/>
    <n v="56100"/>
    <x v="3"/>
    <x v="35"/>
    <x v="35"/>
    <n v="369"/>
    <n v="369"/>
    <n v="75.55"/>
    <n v="14856729330593"/>
    <s v="4 AVE JEAN JAURES"/>
    <s v="4 AVENUE JEAN JAURES"/>
    <n v="56100"/>
    <s v="C5"/>
    <n v="6"/>
    <n v="369"/>
    <n v="75.55"/>
    <d v="2017-12-07T00:00:00"/>
    <d v="2017-11-30T00:00:00"/>
    <n v="2017"/>
    <m/>
  </r>
  <r>
    <m/>
    <d v="2017-12-07T00:00:00"/>
    <x v="1"/>
    <n v="2017"/>
    <x v="65"/>
    <x v="65"/>
    <x v="58"/>
    <n v="56100"/>
    <x v="3"/>
    <x v="35"/>
    <x v="35"/>
    <n v="-162"/>
    <n v="-162"/>
    <n v="-21.89"/>
    <n v="14860926084261"/>
    <s v="SANISETTE SQUARE ST ANNE D A - RUE DE LA"/>
    <s v="81 RUE DE LA BELLE FONTAINE"/>
    <n v="56100"/>
    <s v="C5"/>
    <n v="6"/>
    <n v="-162"/>
    <n v="-21.89"/>
    <d v="2017-12-07T00:00:00"/>
    <d v="2017-11-30T00:00:00"/>
    <n v="2017"/>
    <m/>
  </r>
  <r>
    <m/>
    <d v="2017-12-07T00:00:00"/>
    <x v="1"/>
    <n v="2017"/>
    <x v="79"/>
    <x v="79"/>
    <x v="72"/>
    <n v="56100"/>
    <x v="3"/>
    <x v="35"/>
    <x v="35"/>
    <n v="-122"/>
    <n v="-122"/>
    <n v="-5.04"/>
    <n v="14897250260446"/>
    <s v="SANISETTE - QUAI DE ROHAN"/>
    <s v="QUAI DE ROHAN"/>
    <n v="56100"/>
    <s v="C5"/>
    <n v="6"/>
    <n v="-122"/>
    <n v="-5.04"/>
    <d v="2017-12-07T00:00:00"/>
    <d v="2017-11-30T00:00:00"/>
    <n v="2017"/>
    <m/>
  </r>
  <r>
    <m/>
    <d v="2017-12-07T00:00:00"/>
    <x v="1"/>
    <n v="2017"/>
    <x v="101"/>
    <x v="101"/>
    <x v="78"/>
    <n v="56100"/>
    <x v="3"/>
    <x v="35"/>
    <x v="35"/>
    <n v="935"/>
    <n v="935"/>
    <n v="161.9"/>
    <n v="14853545552699"/>
    <s v="COMMUNE DE LORIENT"/>
    <s v="20 RUE JEAN MOULIN"/>
    <n v="56100"/>
    <s v="C5"/>
    <n v="6"/>
    <n v="935"/>
    <n v="161.9"/>
    <d v="2017-12-07T00:00:00"/>
    <d v="2017-11-30T00:00:00"/>
    <n v="2017"/>
    <m/>
  </r>
  <r>
    <m/>
    <d v="2017-12-07T00:00:00"/>
    <x v="1"/>
    <n v="2017"/>
    <x v="47"/>
    <x v="47"/>
    <x v="43"/>
    <n v="56100"/>
    <x v="3"/>
    <x v="35"/>
    <x v="35"/>
    <n v="458"/>
    <n v="458"/>
    <n v="78.900000000000006"/>
    <n v="14849059318633"/>
    <s v="PAVILLON"/>
    <s v="10 RUE AMIRAL BOUVET"/>
    <n v="56100"/>
    <s v="C5"/>
    <n v="6"/>
    <n v="458"/>
    <n v="78.900000000000006"/>
    <d v="2017-12-07T00:00:00"/>
    <d v="2017-11-30T00:00:00"/>
    <n v="2017"/>
    <m/>
  </r>
  <r>
    <m/>
    <d v="2018-01-08T00:00:00"/>
    <x v="1"/>
    <n v="2018"/>
    <x v="69"/>
    <x v="69"/>
    <x v="62"/>
    <n v="56100"/>
    <x v="3"/>
    <x v="36"/>
    <x v="36"/>
    <n v="1618"/>
    <n v="1618"/>
    <n v="250.8"/>
    <n v="14803907328999"/>
    <s v="82 rue de Kervaric (Esp Verts)"/>
    <s v=" 82 RUE DE KERVARIC"/>
    <n v="56100"/>
    <s v="C5"/>
    <n v="6"/>
    <n v="1618"/>
    <n v="250.8"/>
    <d v="2018-01-08T00:00:00"/>
    <d v="2017-12-30T00:00:00"/>
    <n v="2018"/>
    <m/>
  </r>
  <r>
    <m/>
    <d v="2018-01-08T00:00:00"/>
    <x v="1"/>
    <n v="2018"/>
    <x v="6"/>
    <x v="6"/>
    <x v="6"/>
    <n v="56100"/>
    <x v="3"/>
    <x v="36"/>
    <x v="36"/>
    <n v="-38"/>
    <n v="-38"/>
    <n v="6.62"/>
    <n v="14807525267709"/>
    <s v="BICROSS CLUB DE LORIENT"/>
    <s v=" RUE AMIRAL FAVEREAU"/>
    <n v="56100"/>
    <s v="C5"/>
    <n v="6"/>
    <n v="-38"/>
    <n v="6.62"/>
    <d v="2018-01-08T00:00:00"/>
    <d v="2017-12-30T00:00:00"/>
    <n v="2018"/>
    <m/>
  </r>
  <r>
    <m/>
    <d v="2018-01-08T00:00:00"/>
    <x v="1"/>
    <n v="2018"/>
    <x v="8"/>
    <x v="8"/>
    <x v="8"/>
    <n v="56100"/>
    <x v="3"/>
    <x v="36"/>
    <x v="36"/>
    <n v="660"/>
    <n v="660"/>
    <n v="104.27"/>
    <n v="14807959377717"/>
    <s v="SANISETTE - PLACE ALSACE LORRAINE"/>
    <s v="PLACE ALSACE LORRAINE"/>
    <n v="56100"/>
    <s v="C5"/>
    <n v="6"/>
    <n v="660"/>
    <n v="104.27"/>
    <d v="2018-01-08T00:00:00"/>
    <d v="2017-12-30T00:00:00"/>
    <n v="2018"/>
    <m/>
  </r>
  <r>
    <m/>
    <d v="2018-01-08T00:00:00"/>
    <x v="1"/>
    <n v="2018"/>
    <x v="9"/>
    <x v="9"/>
    <x v="9"/>
    <n v="56100"/>
    <x v="3"/>
    <x v="36"/>
    <x v="36"/>
    <n v="680"/>
    <n v="680"/>
    <n v="106.74"/>
    <n v="14808104095512"/>
    <s v="SANISETTE - RUE DE PONT CARRE"/>
    <s v="RUE DE PONTCARRE"/>
    <n v="56100"/>
    <s v="C5"/>
    <n v="6"/>
    <n v="680"/>
    <n v="106.74"/>
    <d v="2018-01-08T00:00:00"/>
    <d v="2017-12-30T00:00:00"/>
    <n v="2018"/>
    <m/>
  </r>
  <r>
    <m/>
    <d v="2018-01-08T00:00:00"/>
    <x v="1"/>
    <n v="2018"/>
    <x v="10"/>
    <x v="10"/>
    <x v="10"/>
    <n v="56100"/>
    <x v="4"/>
    <x v="36"/>
    <x v="36"/>
    <n v="2301"/>
    <n v="2301"/>
    <n v="348.71"/>
    <n v="14808104138930"/>
    <s v="FERME DE KERDUAL"/>
    <s v="33 RUE DU BOIS DU CHATEAU"/>
    <n v="56100"/>
    <s v="C5"/>
    <n v="15"/>
    <n v="2301"/>
    <n v="348.71"/>
    <d v="2018-01-08T00:00:00"/>
    <d v="2017-12-30T00:00:00"/>
    <n v="2018"/>
    <m/>
  </r>
  <r>
    <m/>
    <d v="2018-01-08T00:00:00"/>
    <x v="1"/>
    <n v="2018"/>
    <x v="11"/>
    <x v="11"/>
    <x v="11"/>
    <n v="56100"/>
    <x v="5"/>
    <x v="36"/>
    <x v="36"/>
    <n v="166"/>
    <n v="166"/>
    <n v="31.72"/>
    <n v="14808393522019"/>
    <s v="CIMETIERE DE KERENTRECH"/>
    <s v="RUE AUGUSTE RODIN"/>
    <n v="56100"/>
    <s v="C5"/>
    <n v="3"/>
    <n v="166"/>
    <n v="31.72"/>
    <d v="2018-01-08T00:00:00"/>
    <d v="2017-12-30T00:00:00"/>
    <n v="2018"/>
    <m/>
  </r>
  <r>
    <m/>
    <d v="2018-01-08T00:00:00"/>
    <x v="1"/>
    <n v="2018"/>
    <x v="72"/>
    <x v="72"/>
    <x v="65"/>
    <n v="56100"/>
    <x v="3"/>
    <x v="36"/>
    <x v="36"/>
    <n v="49"/>
    <n v="49"/>
    <n v="18.87"/>
    <n v="14808827665559"/>
    <s v="Forage Stade Kersabiec ?"/>
    <s v="1 RUE DES DEUX FRERES LE LAY"/>
    <n v="56100"/>
    <s v="C5"/>
    <n v="6"/>
    <n v="49"/>
    <n v="18.87"/>
    <d v="2018-01-08T00:00:00"/>
    <d v="2017-12-30T00:00:00"/>
    <n v="2018"/>
    <m/>
  </r>
  <r>
    <m/>
    <d v="2018-01-08T00:00:00"/>
    <x v="1"/>
    <n v="2018"/>
    <x v="12"/>
    <x v="12"/>
    <x v="0"/>
    <n v="56100"/>
    <x v="3"/>
    <x v="36"/>
    <x v="36"/>
    <n v="267"/>
    <n v="267"/>
    <n v="49.62"/>
    <n v="14809261881378"/>
    <s v="PERMANENCE CONTRAT EDUCATIF LOC"/>
    <s v="7 RUE JULES MASSENET"/>
    <n v="56100"/>
    <s v="C5"/>
    <n v="6"/>
    <n v="267"/>
    <n v="49.62"/>
    <d v="2018-01-08T00:00:00"/>
    <d v="2017-12-30T00:00:00"/>
    <n v="2018"/>
    <m/>
  </r>
  <r>
    <m/>
    <d v="2018-01-08T00:00:00"/>
    <x v="1"/>
    <n v="2018"/>
    <x v="13"/>
    <x v="13"/>
    <x v="12"/>
    <n v="56100"/>
    <x v="6"/>
    <x v="36"/>
    <x v="36"/>
    <n v="1229"/>
    <n v="1229"/>
    <n v="202.95"/>
    <n v="14809551292790"/>
    <s v="CENTRE MEDICO-SCOLAIRE"/>
    <s v="5 PLACE LOUIS BONNEAUD"/>
    <n v="56100"/>
    <s v="C5"/>
    <n v="24"/>
    <n v="1229"/>
    <n v="202.95"/>
    <d v="2018-01-08T00:00:00"/>
    <d v="2017-12-30T00:00:00"/>
    <n v="2018"/>
    <m/>
  </r>
  <r>
    <m/>
    <d v="2018-01-08T00:00:00"/>
    <x v="1"/>
    <n v="2018"/>
    <x v="85"/>
    <x v="85"/>
    <x v="77"/>
    <n v="56100"/>
    <x v="3"/>
    <x v="36"/>
    <x v="36"/>
    <n v="342"/>
    <n v="342"/>
    <n v="59.67"/>
    <n v="14811143239267"/>
    <s v="logement 4 rue prof Mazé"/>
    <s v="4 RUE PROFESSEUR MAZE"/>
    <n v="56100"/>
    <s v="C5"/>
    <n v="6"/>
    <n v="342"/>
    <n v="59.67"/>
    <d v="2018-01-08T00:00:00"/>
    <d v="2017-12-30T00:00:00"/>
    <n v="2018"/>
    <m/>
  </r>
  <r>
    <m/>
    <d v="2018-01-08T00:00:00"/>
    <x v="1"/>
    <n v="2018"/>
    <x v="14"/>
    <x v="14"/>
    <x v="13"/>
    <n v="56100"/>
    <x v="2"/>
    <x v="36"/>
    <x v="36"/>
    <n v="3702"/>
    <n v="3702"/>
    <n v="558.16"/>
    <n v="14812735108510"/>
    <s v="ECOLE DIWAN"/>
    <s v="RUE FERDINAND BUISSON"/>
    <n v="56100"/>
    <s v="C5"/>
    <n v="30"/>
    <n v="3702"/>
    <n v="558.16"/>
    <d v="2018-01-08T00:00:00"/>
    <d v="2017-12-30T00:00:00"/>
    <n v="2018"/>
    <m/>
  </r>
  <r>
    <m/>
    <d v="2018-01-08T00:00:00"/>
    <x v="1"/>
    <n v="2018"/>
    <x v="15"/>
    <x v="15"/>
    <x v="14"/>
    <n v="56100"/>
    <x v="1"/>
    <x v="36"/>
    <x v="36"/>
    <n v="788"/>
    <n v="788"/>
    <n v="152.58000000000001"/>
    <n v="14813892850933"/>
    <s v="LE CITY"/>
    <s v="4 F RUE ROGER SALENGRO"/>
    <n v="56100"/>
    <s v="C5"/>
    <n v="36"/>
    <n v="788"/>
    <n v="152.58000000000001"/>
    <d v="2018-01-08T00:00:00"/>
    <d v="2017-12-30T00:00:00"/>
    <n v="2018"/>
    <m/>
  </r>
  <r>
    <m/>
    <d v="2018-01-08T00:00:00"/>
    <x v="1"/>
    <n v="2018"/>
    <x v="77"/>
    <x v="77"/>
    <x v="70"/>
    <n v="56100"/>
    <x v="7"/>
    <x v="36"/>
    <x v="36"/>
    <n v="1830"/>
    <n v="1830"/>
    <n v="276.23"/>
    <n v="14814616439917"/>
    <s v="BIBLIOTHEQUE DE KERSABIEC"/>
    <s v="24 RUE DE KERSABIEC"/>
    <n v="56100"/>
    <s v="C5"/>
    <n v="12"/>
    <n v="1830"/>
    <n v="276.23"/>
    <d v="2018-01-08T00:00:00"/>
    <d v="2017-12-30T00:00:00"/>
    <n v="2018"/>
    <m/>
  </r>
  <r>
    <m/>
    <d v="2018-01-08T00:00:00"/>
    <x v="1"/>
    <n v="2018"/>
    <x v="16"/>
    <x v="16"/>
    <x v="15"/>
    <n v="56100"/>
    <x v="0"/>
    <x v="36"/>
    <x v="36"/>
    <n v="274"/>
    <n v="274"/>
    <n v="72.44"/>
    <n v="14815629464508"/>
    <s v="MATERNELLE PABLO NERUDA"/>
    <s v="11B RUE RAYMOND QUERO"/>
    <n v="56100"/>
    <s v="C5"/>
    <n v="18"/>
    <n v="274"/>
    <n v="72.44"/>
    <d v="2018-01-08T00:00:00"/>
    <d v="2017-12-30T00:00:00"/>
    <n v="2018"/>
    <m/>
  </r>
  <r>
    <m/>
    <d v="2018-01-08T00:00:00"/>
    <x v="1"/>
    <n v="2018"/>
    <x v="18"/>
    <x v="18"/>
    <x v="7"/>
    <n v="56100"/>
    <x v="7"/>
    <x v="36"/>
    <x v="36"/>
    <n v="408"/>
    <n v="408"/>
    <n v="75.400000000000006"/>
    <n v="14819536845189"/>
    <s v="MARCHE EXTERIEUR"/>
    <s v="PLACE DE LA LIBERTE"/>
    <n v="56100"/>
    <s v="C5"/>
    <n v="12"/>
    <n v="408"/>
    <n v="75.400000000000006"/>
    <d v="2018-01-08T00:00:00"/>
    <d v="2017-12-30T00:00:00"/>
    <n v="2018"/>
    <m/>
  </r>
  <r>
    <m/>
    <d v="2018-01-08T00:00:00"/>
    <x v="1"/>
    <n v="2018"/>
    <x v="21"/>
    <x v="21"/>
    <x v="19"/>
    <n v="56100"/>
    <x v="2"/>
    <x v="36"/>
    <x v="36"/>
    <n v="228"/>
    <n v="228"/>
    <n v="67.14"/>
    <n v="14822865354592"/>
    <s v="MATERNELLE SUZANNE LACORE"/>
    <s v="2 RUE FRANCOIS RENAULT"/>
    <n v="56100"/>
    <s v="C5"/>
    <n v="30"/>
    <n v="228"/>
    <n v="67.14"/>
    <d v="2018-01-08T00:00:00"/>
    <d v="2017-12-30T00:00:00"/>
    <n v="2018"/>
    <m/>
  </r>
  <r>
    <m/>
    <d v="2018-01-08T00:00:00"/>
    <x v="1"/>
    <n v="2018"/>
    <x v="22"/>
    <x v="22"/>
    <x v="20"/>
    <n v="56100"/>
    <x v="2"/>
    <x v="36"/>
    <x v="36"/>
    <n v="8241"/>
    <n v="8241"/>
    <n v="1192.25"/>
    <n v="14823588943559"/>
    <s v="CENTRE SOCIAL DE KERVENANEC"/>
    <s v="2 RUE MAURICE THOREZ"/>
    <n v="56100"/>
    <s v="C5"/>
    <n v="30"/>
    <n v="8241"/>
    <n v="1192.25"/>
    <d v="2018-01-08T00:00:00"/>
    <d v="2017-12-30T00:00:00"/>
    <n v="2018"/>
    <m/>
  </r>
  <r>
    <m/>
    <d v="2018-01-08T00:00:00"/>
    <x v="1"/>
    <n v="2018"/>
    <x v="25"/>
    <x v="25"/>
    <x v="23"/>
    <n v="56100"/>
    <x v="1"/>
    <x v="36"/>
    <x v="36"/>
    <n v="1719"/>
    <n v="1719"/>
    <n v="283.2"/>
    <n v="14826628017348"/>
    <s v="CENTRE AERE DU TER"/>
    <s v="N1 RUE VICTOR SCHOELCHER"/>
    <n v="56100"/>
    <s v="C5"/>
    <n v="36"/>
    <n v="1719"/>
    <n v="283.2"/>
    <d v="2018-01-08T00:00:00"/>
    <d v="2017-12-30T00:00:00"/>
    <n v="2018"/>
    <m/>
  </r>
  <r>
    <m/>
    <d v="2018-01-08T00:00:00"/>
    <x v="1"/>
    <n v="2018"/>
    <x v="27"/>
    <x v="27"/>
    <x v="25"/>
    <n v="56100"/>
    <x v="3"/>
    <x v="36"/>
    <x v="36"/>
    <n v="1179"/>
    <n v="1179"/>
    <n v="182.04"/>
    <n v="14829522373357"/>
    <s v="ACCUEIL ENFANTS ST MAUDE"/>
    <s v="1 RUE NICOLAS APPERT"/>
    <n v="56100"/>
    <s v="C5"/>
    <n v="6"/>
    <n v="1179"/>
    <n v="182.04"/>
    <d v="2018-01-08T00:00:00"/>
    <d v="2017-12-30T00:00:00"/>
    <n v="2018"/>
    <m/>
  </r>
  <r>
    <m/>
    <d v="2018-01-08T00:00:00"/>
    <x v="1"/>
    <n v="2018"/>
    <x v="100"/>
    <x v="100"/>
    <x v="91"/>
    <n v="56100"/>
    <x v="3"/>
    <x v="36"/>
    <x v="36"/>
    <n v="1501"/>
    <n v="1501"/>
    <n v="240.95"/>
    <n v="14888422540020"/>
    <s v="RUE RENE LOTE"/>
    <s v="RUE RENE LOTE"/>
    <n v="56100"/>
    <s v="C5"/>
    <n v="6"/>
    <n v="1501"/>
    <n v="240.95"/>
    <d v="2018-01-08T00:00:00"/>
    <d v="2017-12-30T00:00:00"/>
    <n v="2018"/>
    <m/>
  </r>
  <r>
    <m/>
    <d v="2018-01-08T00:00:00"/>
    <x v="1"/>
    <n v="2018"/>
    <x v="52"/>
    <x v="52"/>
    <x v="47"/>
    <n v="56100"/>
    <x v="0"/>
    <x v="36"/>
    <x v="36"/>
    <n v="2095"/>
    <n v="2095"/>
    <n v="324.61"/>
    <n v="14851230043318"/>
    <s v="FONTAINE SQUARE D. RIO"/>
    <s v="RUE DE PONT CARRE"/>
    <n v="56100"/>
    <s v="C5"/>
    <n v="18"/>
    <n v="2095"/>
    <n v="324.61"/>
    <d v="2018-01-08T00:00:00"/>
    <d v="2017-12-30T00:00:00"/>
    <n v="2018"/>
    <m/>
  </r>
  <r>
    <m/>
    <d v="2018-01-08T00:00:00"/>
    <x v="1"/>
    <n v="2018"/>
    <x v="42"/>
    <x v="42"/>
    <x v="40"/>
    <n v="56100"/>
    <x v="1"/>
    <x v="36"/>
    <x v="36"/>
    <n v="227"/>
    <n v="227"/>
    <n v="59.45"/>
    <n v="14847756790250"/>
    <s v="PLACE POLIG MONJARET"/>
    <s v="24 RUE POISSONNIERE"/>
    <n v="56100"/>
    <s v="C5"/>
    <n v="36"/>
    <n v="227"/>
    <n v="59.45"/>
    <d v="2018-01-08T00:00:00"/>
    <d v="2017-12-30T00:00:00"/>
    <n v="2018"/>
    <m/>
  </r>
  <r>
    <m/>
    <d v="2018-01-08T00:00:00"/>
    <x v="1"/>
    <n v="2018"/>
    <x v="92"/>
    <x v="92"/>
    <x v="84"/>
    <n v="56100"/>
    <x v="3"/>
    <x v="36"/>
    <x v="36"/>
    <n v="127"/>
    <n v="127"/>
    <n v="22.77"/>
    <n v="14850361736887"/>
    <s v="1 AVE DE LA MARNE"/>
    <s v="1 AVENUE DE LA MARNE"/>
    <n v="56100"/>
    <s v="C5"/>
    <n v="6"/>
    <n v="127"/>
    <n v="22.77"/>
    <d v="2018-01-08T00:00:00"/>
    <d v="2017-12-30T00:00:00"/>
    <n v="2018"/>
    <m/>
  </r>
  <r>
    <m/>
    <d v="2018-01-08T00:00:00"/>
    <x v="1"/>
    <n v="2018"/>
    <x v="41"/>
    <x v="41"/>
    <x v="39"/>
    <n v="56100"/>
    <x v="6"/>
    <x v="36"/>
    <x v="36"/>
    <n v="8467"/>
    <n v="8467"/>
    <n v="1246.6500000000001"/>
    <n v="14846888509393"/>
    <s v="SALLE DUGUAY TROUIN"/>
    <s v="22A RUE DOCTEUR BENOIT VILLERS"/>
    <n v="56100"/>
    <s v="C5"/>
    <n v="24"/>
    <n v="8467"/>
    <n v="1246.6500000000001"/>
    <d v="2018-01-08T00:00:00"/>
    <d v="2017-12-30T00:00:00"/>
    <n v="2018"/>
    <m/>
  </r>
  <r>
    <m/>
    <d v="2018-01-08T00:00:00"/>
    <x v="1"/>
    <n v="2018"/>
    <x v="55"/>
    <x v="55"/>
    <x v="50"/>
    <n v="56100"/>
    <x v="3"/>
    <x v="36"/>
    <x v="36"/>
    <n v="58"/>
    <n v="58"/>
    <n v="21.51"/>
    <n v="14852821939199"/>
    <s v="BORNE DE MARCHE - PLACE ARISTIDE BRIAND"/>
    <s v="PLACE ARISTIDE BRIAND"/>
    <n v="56100"/>
    <s v="C5"/>
    <n v="6"/>
    <n v="58"/>
    <n v="21.51"/>
    <d v="2018-01-08T00:00:00"/>
    <d v="2017-12-30T00:00:00"/>
    <n v="2018"/>
    <m/>
  </r>
  <r>
    <m/>
    <d v="2018-01-08T00:00:00"/>
    <x v="1"/>
    <n v="2018"/>
    <x v="70"/>
    <x v="70"/>
    <x v="63"/>
    <n v="56100"/>
    <x v="3"/>
    <x v="36"/>
    <x v="36"/>
    <n v="166"/>
    <n v="166"/>
    <n v="34.450000000000003"/>
    <n v="14876410890702"/>
    <s v="LOGT DE FONCTION 2 - RUE DE KERULVE"/>
    <s v="2 RUE DE KERULVE"/>
    <n v="56100"/>
    <s v="C5"/>
    <n v="6"/>
    <n v="166"/>
    <n v="34.450000000000003"/>
    <d v="2018-01-08T00:00:00"/>
    <d v="2017-12-30T00:00:00"/>
    <n v="2018"/>
    <m/>
  </r>
  <r>
    <m/>
    <d v="2018-01-08T00:00:00"/>
    <x v="1"/>
    <n v="2018"/>
    <x v="50"/>
    <x v="50"/>
    <x v="44"/>
    <n v="56100"/>
    <x v="3"/>
    <x v="36"/>
    <x v="36"/>
    <n v="906"/>
    <n v="906"/>
    <n v="140.72999999999999"/>
    <n v="14849927625240"/>
    <s v="IMMEUBLE COSMAO CAVE"/>
    <s v="79 BOULEVARD COSMAO DUMANOIR"/>
    <n v="56100"/>
    <s v="C5"/>
    <n v="6"/>
    <n v="906"/>
    <n v="140.72999999999999"/>
    <d v="2018-01-08T00:00:00"/>
    <d v="2017-12-30T00:00:00"/>
    <n v="2018"/>
    <m/>
  </r>
  <r>
    <m/>
    <d v="2018-01-08T00:00:00"/>
    <x v="1"/>
    <n v="2018"/>
    <x v="78"/>
    <x v="78"/>
    <x v="71"/>
    <n v="56100"/>
    <x v="8"/>
    <x v="36"/>
    <x v="36"/>
    <n v="1259"/>
    <n v="1259"/>
    <n v="190.33"/>
    <n v="14843270564333"/>
    <s v="LOCAL FESTIVAL INTERCELTIQUE"/>
    <s v="5 AVENUE DE KERGROISE"/>
    <n v="56100"/>
    <s v="C5"/>
    <n v="9"/>
    <n v="1259"/>
    <n v="190.33"/>
    <d v="2018-01-08T00:00:00"/>
    <d v="2017-12-30T00:00:00"/>
    <n v="2018"/>
    <m/>
  </r>
  <r>
    <m/>
    <d v="2018-01-08T00:00:00"/>
    <x v="1"/>
    <n v="2018"/>
    <x v="84"/>
    <x v="84"/>
    <x v="76"/>
    <n v="56100"/>
    <x v="5"/>
    <x v="36"/>
    <x v="36"/>
    <n v="-468"/>
    <n v="-468"/>
    <n v="-55.93"/>
    <n v="14829667091101"/>
    <s v="LOCAL VESTIAIRES"/>
    <s v="3 RUE D ANNABA"/>
    <n v="56100"/>
    <s v="C5"/>
    <n v="3"/>
    <n v="-468"/>
    <n v="-55.93"/>
    <d v="2018-01-08T00:00:00"/>
    <d v="2017-12-30T00:00:00"/>
    <n v="2018"/>
    <m/>
  </r>
  <r>
    <m/>
    <d v="2018-01-08T00:00:00"/>
    <x v="1"/>
    <n v="2018"/>
    <x v="32"/>
    <x v="32"/>
    <x v="30"/>
    <n v="56100"/>
    <x v="5"/>
    <x v="36"/>
    <x v="36"/>
    <n v="251"/>
    <n v="251"/>
    <n v="45.3"/>
    <n v="14832706164973"/>
    <s v="CENTRE ARTISANAL"/>
    <s v="81 BOULEVARD COSMAO DUMANOIR"/>
    <n v="56100"/>
    <s v="C5"/>
    <n v="3"/>
    <n v="251"/>
    <n v="45.3"/>
    <d v="2018-01-08T00:00:00"/>
    <d v="2017-12-30T00:00:00"/>
    <n v="2018"/>
    <m/>
  </r>
  <r>
    <m/>
    <d v="2018-01-08T00:00:00"/>
    <x v="1"/>
    <n v="2018"/>
    <x v="65"/>
    <x v="65"/>
    <x v="58"/>
    <n v="56100"/>
    <x v="3"/>
    <x v="36"/>
    <x v="36"/>
    <n v="485"/>
    <n v="485"/>
    <n v="78.23"/>
    <n v="14860926084261"/>
    <s v="SANISETTE SQUARE ST ANNE D A - RUE DE LA"/>
    <s v="81 RUE DE LA BELLE FONTAINE"/>
    <n v="56100"/>
    <s v="C5"/>
    <n v="6"/>
    <n v="485"/>
    <n v="78.23"/>
    <d v="2018-01-08T00:00:00"/>
    <d v="2017-12-30T00:00:00"/>
    <n v="2018"/>
    <m/>
  </r>
  <r>
    <m/>
    <d v="2018-01-08T00:00:00"/>
    <x v="1"/>
    <n v="2018"/>
    <x v="57"/>
    <x v="57"/>
    <x v="8"/>
    <n v="56100"/>
    <x v="7"/>
    <x v="36"/>
    <x v="36"/>
    <n v="835"/>
    <n v="835"/>
    <n v="137.08000000000001"/>
    <n v="14853834963765"/>
    <s v="ABRI ANTI BOMBES"/>
    <s v="PLACE ALSACE LORRAINE"/>
    <n v="56100"/>
    <s v="C5"/>
    <n v="12"/>
    <n v="835"/>
    <n v="137.08000000000001"/>
    <d v="2018-01-08T00:00:00"/>
    <d v="2017-12-30T00:00:00"/>
    <n v="2018"/>
    <m/>
  </r>
  <r>
    <m/>
    <d v="2018-01-08T00:00:00"/>
    <x v="1"/>
    <n v="2018"/>
    <x v="62"/>
    <x v="62"/>
    <x v="56"/>
    <n v="56100"/>
    <x v="1"/>
    <x v="36"/>
    <x v="36"/>
    <n v="2777"/>
    <n v="2777"/>
    <n v="431.7"/>
    <n v="14858465933343"/>
    <s v="VESTIAIRES RUGBY KEROLAY"/>
    <s v="5 RUE DE L INDUSTRIE"/>
    <n v="56100"/>
    <s v="C5"/>
    <n v="36"/>
    <n v="2777"/>
    <n v="431.7"/>
    <d v="2018-01-08T00:00:00"/>
    <d v="2017-12-30T00:00:00"/>
    <n v="2018"/>
    <m/>
  </r>
  <r>
    <m/>
    <d v="2018-01-08T00:00:00"/>
    <x v="1"/>
    <n v="2018"/>
    <x v="47"/>
    <x v="47"/>
    <x v="43"/>
    <n v="56100"/>
    <x v="3"/>
    <x v="36"/>
    <x v="36"/>
    <n v="358"/>
    <n v="358"/>
    <n v="59.39"/>
    <n v="14849059318633"/>
    <s v="PAVILLON"/>
    <s v="10 RUE AMIRAL BOUVET"/>
    <n v="56100"/>
    <s v="C5"/>
    <n v="6"/>
    <n v="358"/>
    <n v="59.39"/>
    <d v="2018-01-08T00:00:00"/>
    <d v="2017-12-30T00:00:00"/>
    <n v="2018"/>
    <m/>
  </r>
  <r>
    <m/>
    <d v="2018-01-08T00:00:00"/>
    <x v="1"/>
    <n v="2018"/>
    <x v="48"/>
    <x v="48"/>
    <x v="44"/>
    <n v="56100"/>
    <x v="3"/>
    <x v="36"/>
    <x v="36"/>
    <n v="-645"/>
    <n v="-645"/>
    <n v="-77.959999999999994"/>
    <n v="14849204036299"/>
    <s v="IMMEUBLE COSMAO 1ER ETAGE"/>
    <s v="79 BOULEVARD COSMAO DUMANOIR"/>
    <n v="56100"/>
    <s v="C5"/>
    <n v="6"/>
    <n v="-645"/>
    <n v="-77.959999999999994"/>
    <d v="2018-01-08T00:00:00"/>
    <d v="2017-12-30T00:00:00"/>
    <n v="2018"/>
    <m/>
  </r>
  <r>
    <m/>
    <d v="2018-01-08T00:00:00"/>
    <x v="1"/>
    <n v="2018"/>
    <x v="59"/>
    <x v="59"/>
    <x v="53"/>
    <n v="56100"/>
    <x v="3"/>
    <x v="36"/>
    <x v="36"/>
    <n v="-634"/>
    <n v="-634"/>
    <n v="-76.42"/>
    <n v="14855716295106"/>
    <s v="LOCAUX DIVERS"/>
    <s v="RESIDENCE L ORIENTIS"/>
    <n v="56100"/>
    <s v="C5"/>
    <n v="6"/>
    <n v="-634"/>
    <n v="-76.42"/>
    <d v="2018-01-08T00:00:00"/>
    <d v="2017-12-30T00:00:00"/>
    <n v="2018"/>
    <m/>
  </r>
  <r>
    <m/>
    <d v="2018-01-08T00:00:00"/>
    <x v="1"/>
    <n v="2018"/>
    <x v="31"/>
    <x v="31"/>
    <x v="29"/>
    <n v="56100"/>
    <x v="0"/>
    <x v="36"/>
    <x v="36"/>
    <n v="994"/>
    <n v="994"/>
    <n v="165.87"/>
    <n v="14832561447120"/>
    <s v="BOULODROME"/>
    <s v="42 RUE LOUIS BRAILLE"/>
    <n v="56100"/>
    <s v="C5"/>
    <n v="18"/>
    <n v="994"/>
    <n v="165.87"/>
    <d v="2018-01-08T00:00:00"/>
    <d v="2017-12-30T00:00:00"/>
    <n v="2018"/>
    <m/>
  </r>
  <r>
    <m/>
    <d v="2018-01-08T00:00:00"/>
    <x v="1"/>
    <n v="2018"/>
    <x v="63"/>
    <x v="63"/>
    <x v="57"/>
    <n v="56100"/>
    <x v="1"/>
    <x v="36"/>
    <x v="36"/>
    <n v="4386"/>
    <n v="4386"/>
    <n v="663.3"/>
    <n v="14860347264787"/>
    <s v="GROUPE SCOLAIRE KERENTRECH"/>
    <s v="11 PLACE DE L YSER"/>
    <n v="56100"/>
    <s v="C5"/>
    <n v="36"/>
    <n v="4386"/>
    <n v="663.3"/>
    <d v="2018-01-08T00:00:00"/>
    <d v="2017-12-30T00:00:00"/>
    <n v="2018"/>
    <m/>
  </r>
  <r>
    <m/>
    <d v="2018-01-08T00:00:00"/>
    <x v="1"/>
    <n v="2018"/>
    <x v="67"/>
    <x v="67"/>
    <x v="60"/>
    <n v="56100"/>
    <x v="8"/>
    <x v="36"/>
    <x v="36"/>
    <n v="1334"/>
    <n v="1334"/>
    <n v="204.25"/>
    <n v="14861215571523"/>
    <s v="GYMNASEE KERENTRECH"/>
    <s v="29 RUE JULES SIMON"/>
    <n v="56100"/>
    <s v="C5"/>
    <n v="9"/>
    <n v="1334"/>
    <n v="204.25"/>
    <d v="2018-01-08T00:00:00"/>
    <d v="2017-12-30T00:00:00"/>
    <n v="2018"/>
    <m/>
  </r>
  <r>
    <m/>
    <d v="2018-01-08T00:00:00"/>
    <x v="1"/>
    <n v="2018"/>
    <x v="73"/>
    <x v="73"/>
    <x v="66"/>
    <n v="56100"/>
    <x v="7"/>
    <x v="36"/>
    <x v="36"/>
    <n v="277"/>
    <n v="277"/>
    <n v="56.37"/>
    <n v="14890593252047"/>
    <s v="IMMEUBLE DES IMPRIMEURS"/>
    <s v="RUE RAMPE DE L AMIRAL"/>
    <n v="56100"/>
    <s v="C5"/>
    <n v="12"/>
    <n v="277"/>
    <n v="56.37"/>
    <d v="2018-01-08T00:00:00"/>
    <d v="2017-12-30T00:00:00"/>
    <n v="2018"/>
    <m/>
  </r>
  <r>
    <m/>
    <d v="2018-01-08T00:00:00"/>
    <x v="1"/>
    <n v="2018"/>
    <x v="30"/>
    <x v="30"/>
    <x v="28"/>
    <n v="56100"/>
    <x v="5"/>
    <x v="36"/>
    <x v="36"/>
    <n v="24"/>
    <n v="24"/>
    <n v="12.24"/>
    <n v="14831548422869"/>
    <s v="ADSEA"/>
    <s v="2A RUE COMMANDANT MARCHAND"/>
    <n v="56100"/>
    <s v="C5"/>
    <n v="3"/>
    <n v="24"/>
    <n v="12.24"/>
    <d v="2018-01-08T00:00:00"/>
    <d v="2017-12-30T00:00:00"/>
    <n v="2018"/>
    <m/>
  </r>
  <r>
    <m/>
    <d v="2018-01-08T00:00:00"/>
    <x v="1"/>
    <n v="2018"/>
    <x v="56"/>
    <x v="56"/>
    <x v="51"/>
    <n v="56100"/>
    <x v="3"/>
    <x v="36"/>
    <x v="36"/>
    <n v="-246"/>
    <n v="-246"/>
    <n v="-21.71"/>
    <n v="14853111374714"/>
    <s v="PERMANENCE DES ELUS"/>
    <s v="25 RUE MARIE DORVAL"/>
    <n v="56100"/>
    <s v="C5"/>
    <n v="6"/>
    <n v="-246"/>
    <n v="-21.71"/>
    <d v="2018-01-08T00:00:00"/>
    <d v="2017-12-30T00:00:00"/>
    <n v="2018"/>
    <m/>
  </r>
  <r>
    <m/>
    <d v="2018-01-08T00:00:00"/>
    <x v="1"/>
    <n v="2018"/>
    <x v="38"/>
    <x v="38"/>
    <x v="36"/>
    <n v="56100"/>
    <x v="8"/>
    <x v="36"/>
    <x v="36"/>
    <n v="152"/>
    <n v="152"/>
    <n v="35.9"/>
    <n v="14842981128703"/>
    <s v="LOCAL CARNAVAL"/>
    <s v="8 RUE DE L INDUSTRIE"/>
    <n v="56100"/>
    <s v="C5"/>
    <n v="9"/>
    <n v="152"/>
    <n v="35.9"/>
    <d v="2018-01-08T00:00:00"/>
    <d v="2017-12-30T00:00:00"/>
    <n v="2018"/>
    <m/>
  </r>
  <r>
    <m/>
    <d v="2018-01-08T00:00:00"/>
    <x v="1"/>
    <n v="2018"/>
    <x v="34"/>
    <x v="34"/>
    <x v="32"/>
    <n v="56100"/>
    <x v="7"/>
    <x v="36"/>
    <x v="36"/>
    <n v="2078"/>
    <n v="2078"/>
    <n v="312.33999999999997"/>
    <n v="14835311085392"/>
    <s v="LOCAUX SERVICES TECHNIQUES"/>
    <s v="39 RUE FRANCOIS LE LEVE"/>
    <n v="56100"/>
    <s v="C5"/>
    <n v="12"/>
    <n v="2078"/>
    <n v="312.33999999999997"/>
    <d v="2018-01-08T00:00:00"/>
    <d v="2017-12-30T00:00:00"/>
    <n v="2018"/>
    <m/>
  </r>
  <r>
    <m/>
    <d v="2018-01-08T00:00:00"/>
    <x v="1"/>
    <n v="2018"/>
    <x v="64"/>
    <x v="64"/>
    <x v="38"/>
    <n v="56100"/>
    <x v="0"/>
    <x v="36"/>
    <x v="36"/>
    <n v="3081"/>
    <n v="3081"/>
    <n v="460.12"/>
    <n v="14860636700389"/>
    <s v="GROUPE SCOLAIRE KERENTRECH"/>
    <s v="6 RUE DE L ECOLE"/>
    <n v="56100"/>
    <s v="C5"/>
    <n v="18"/>
    <n v="3081"/>
    <n v="460.12"/>
    <d v="2018-01-08T00:00:00"/>
    <d v="2017-12-30T00:00:00"/>
    <n v="2018"/>
    <m/>
  </r>
  <r>
    <m/>
    <d v="2018-01-08T00:00:00"/>
    <x v="1"/>
    <n v="2018"/>
    <x v="54"/>
    <x v="54"/>
    <x v="49"/>
    <n v="56100"/>
    <x v="7"/>
    <x v="36"/>
    <x v="36"/>
    <n v="1162"/>
    <n v="1162"/>
    <n v="183.2"/>
    <n v="14852387785702"/>
    <s v="POLICE MUNICIPALE"/>
    <s v="1 PASSAGE DU BLAVET"/>
    <n v="56100"/>
    <s v="C5"/>
    <n v="12"/>
    <n v="1162"/>
    <n v="183.2"/>
    <d v="2018-01-08T00:00:00"/>
    <d v="2017-12-30T00:00:00"/>
    <n v="2018"/>
    <m/>
  </r>
  <r>
    <m/>
    <d v="2018-01-08T00:00:00"/>
    <x v="1"/>
    <n v="2018"/>
    <x v="45"/>
    <x v="45"/>
    <x v="3"/>
    <n v="56100"/>
    <x v="0"/>
    <x v="36"/>
    <x v="36"/>
    <n v="-895"/>
    <n v="-895"/>
    <n v="-100.48"/>
    <n v="14848335687353"/>
    <s v="FONTAINE PERAULT"/>
    <s v="RUE ETIENNE PERAULT"/>
    <n v="56100"/>
    <s v="C5"/>
    <n v="18"/>
    <n v="-895"/>
    <n v="-100.48"/>
    <d v="2018-01-08T00:00:00"/>
    <d v="2017-12-30T00:00:00"/>
    <n v="2018"/>
    <m/>
  </r>
  <r>
    <m/>
    <d v="2018-01-08T00:00:00"/>
    <x v="1"/>
    <n v="2018"/>
    <x v="51"/>
    <x v="51"/>
    <x v="46"/>
    <n v="56100"/>
    <x v="3"/>
    <x v="36"/>
    <x v="36"/>
    <n v="10028"/>
    <n v="10028"/>
    <n v="1428.7"/>
    <n v="14850361736551"/>
    <s v="BUREAU INFORMATION JEUNESSE"/>
    <s v="PLACE JULES FERRY"/>
    <n v="56100"/>
    <s v="C5"/>
    <n v="6"/>
    <n v="10028"/>
    <n v="1428.7"/>
    <d v="2018-01-08T00:00:00"/>
    <d v="2017-12-30T00:00:00"/>
    <n v="2018"/>
    <m/>
  </r>
  <r>
    <m/>
    <d v="2018-01-08T00:00:00"/>
    <x v="1"/>
    <n v="2018"/>
    <x v="58"/>
    <x v="58"/>
    <x v="52"/>
    <n v="56100"/>
    <x v="8"/>
    <x v="36"/>
    <x v="36"/>
    <n v="109"/>
    <n v="109"/>
    <n v="31.52"/>
    <n v="14855426859571"/>
    <s v="MARCHE EXTERIEUR"/>
    <s v="6X COURS DE CHAZELLES"/>
    <n v="56100"/>
    <s v="C5"/>
    <n v="9"/>
    <n v="109"/>
    <n v="31.52"/>
    <d v="2018-01-08T00:00:00"/>
    <d v="2017-12-30T00:00:00"/>
    <n v="2018"/>
    <m/>
  </r>
  <r>
    <m/>
    <d v="2018-01-08T00:00:00"/>
    <x v="1"/>
    <n v="2018"/>
    <x v="40"/>
    <x v="40"/>
    <x v="38"/>
    <n v="56100"/>
    <x v="5"/>
    <x v="36"/>
    <x v="36"/>
    <n v="6"/>
    <n v="6"/>
    <n v="10.63"/>
    <n v="14845296633070"/>
    <s v="EX-LOGEMENT DE FONCTION"/>
    <s v="6 RUE DE L ECOLE"/>
    <n v="56100"/>
    <s v="C5"/>
    <n v="3"/>
    <n v="6"/>
    <n v="10.63"/>
    <d v="2018-01-08T00:00:00"/>
    <d v="2017-12-30T00:00:00"/>
    <n v="2018"/>
    <m/>
  </r>
  <r>
    <m/>
    <d v="2018-01-08T00:00:00"/>
    <x v="1"/>
    <n v="2018"/>
    <x v="87"/>
    <x v="87"/>
    <x v="79"/>
    <n v="56100"/>
    <x v="3"/>
    <x v="36"/>
    <x v="36"/>
    <n v="3016"/>
    <n v="3016"/>
    <n v="428.65"/>
    <n v="14836179395569"/>
    <s v="Logement 2 rue Mozart"/>
    <s v="2 RUE MOZART"/>
    <n v="56100"/>
    <s v="C5"/>
    <n v="6"/>
    <n v="3016"/>
    <n v="428.65"/>
    <d v="2018-01-08T00:00:00"/>
    <d v="2017-12-30T00:00:00"/>
    <n v="2018"/>
    <m/>
  </r>
  <r>
    <m/>
    <d v="2018-01-08T00:00:00"/>
    <x v="1"/>
    <n v="2018"/>
    <x v="107"/>
    <x v="107"/>
    <x v="95"/>
    <n v="56100"/>
    <x v="3"/>
    <x v="36"/>
    <x v="36"/>
    <n v="116"/>
    <n v="116"/>
    <n v="28.56"/>
    <n v="14881331282858"/>
    <s v="Sanisette TER (face 5 Bd E Guillerot)"/>
    <s v="BOULEVARD EMILE GUILLEROT"/>
    <n v="56100"/>
    <s v="C5"/>
    <n v="6"/>
    <n v="116"/>
    <n v="28.56"/>
    <d v="2018-01-08T00:00:00"/>
    <d v="2017-12-30T00:00:00"/>
    <n v="2018"/>
    <m/>
  </r>
  <r>
    <m/>
    <d v="2018-01-08T00:00:00"/>
    <x v="1"/>
    <n v="2018"/>
    <x v="71"/>
    <x v="71"/>
    <x v="64"/>
    <n v="56100"/>
    <x v="3"/>
    <x v="36"/>
    <x v="36"/>
    <n v="204"/>
    <n v="204"/>
    <n v="40.200000000000003"/>
    <n v="14899131654739"/>
    <s v="LGT ARTISTE ESA KERENTRECH - RUE EDGAR Q"/>
    <s v="32 RUE EDGAR QUINET"/>
    <n v="56100"/>
    <s v="C5"/>
    <n v="6"/>
    <n v="204"/>
    <n v="40.200000000000003"/>
    <d v="2018-01-08T00:00:00"/>
    <d v="2017-12-30T00:00:00"/>
    <n v="2018"/>
    <m/>
  </r>
  <r>
    <m/>
    <d v="2018-01-18T00:00:00"/>
    <x v="1"/>
    <n v="2018"/>
    <x v="21"/>
    <x v="21"/>
    <x v="19"/>
    <n v="56100"/>
    <x v="2"/>
    <x v="36"/>
    <x v="36"/>
    <n v="61"/>
    <n v="61"/>
    <n v="17.809999999999999"/>
    <n v="14822865354592"/>
    <s v="MATERNELLE SUZANNE LACORE"/>
    <s v="2 RUE FRANCOIS RENAULT"/>
    <n v="56100"/>
    <s v="C5"/>
    <n v="30"/>
    <n v="61"/>
    <n v="17.809999999999999"/>
    <d v="2018-01-18T00:00:00"/>
    <d v="2017-12-30T00:00:00"/>
    <n v="2018"/>
    <m/>
  </r>
  <r>
    <m/>
    <d v="2018-01-18T00:00:00"/>
    <x v="1"/>
    <n v="2018"/>
    <x v="22"/>
    <x v="22"/>
    <x v="20"/>
    <n v="56100"/>
    <x v="2"/>
    <x v="36"/>
    <x v="36"/>
    <n v="1602"/>
    <n v="1602"/>
    <n v="233.45"/>
    <n v="14823588943559"/>
    <s v="CENTRE SOCIAL DE KERVENANEC"/>
    <s v="2 RUE MAURICE THOREZ"/>
    <n v="56100"/>
    <s v="C5"/>
    <n v="30"/>
    <n v="1602"/>
    <n v="233.45"/>
    <d v="2018-01-18T00:00:00"/>
    <d v="2017-12-30T00:00:00"/>
    <n v="2018"/>
    <m/>
  </r>
  <r>
    <m/>
    <d v="2018-01-18T00:00:00"/>
    <x v="1"/>
    <n v="2018"/>
    <x v="24"/>
    <x v="24"/>
    <x v="22"/>
    <n v="56100"/>
    <x v="0"/>
    <x v="36"/>
    <x v="36"/>
    <n v="2578"/>
    <n v="2578"/>
    <n v="384.86"/>
    <n v="14826338581711"/>
    <s v="BASE NAUTIQUE DU TER"/>
    <s v="45 BD EMILE GUILLEROT"/>
    <n v="56100"/>
    <s v="C5"/>
    <n v="18"/>
    <n v="2578"/>
    <n v="384.86"/>
    <d v="2018-01-18T00:00:00"/>
    <d v="2017-12-30T00:00:00"/>
    <n v="2018"/>
    <m/>
  </r>
  <r>
    <m/>
    <d v="2018-01-18T00:00:00"/>
    <x v="1"/>
    <n v="2018"/>
    <x v="25"/>
    <x v="25"/>
    <x v="23"/>
    <n v="56100"/>
    <x v="1"/>
    <x v="36"/>
    <x v="36"/>
    <n v="389"/>
    <n v="389"/>
    <n v="64.260000000000005"/>
    <n v="14826628017348"/>
    <s v="CENTRE AERE DU TER"/>
    <s v="N1 RUE VICTOR SCHOELCHER"/>
    <n v="56100"/>
    <s v="C5"/>
    <n v="36"/>
    <n v="389"/>
    <n v="64.260000000000005"/>
    <d v="2018-01-18T00:00:00"/>
    <d v="2017-12-30T00:00:00"/>
    <n v="2018"/>
    <m/>
  </r>
  <r>
    <m/>
    <d v="2018-01-18T00:00:00"/>
    <x v="1"/>
    <n v="2018"/>
    <x v="27"/>
    <x v="27"/>
    <x v="25"/>
    <n v="56100"/>
    <x v="3"/>
    <x v="36"/>
    <x v="36"/>
    <n v="470"/>
    <n v="470"/>
    <n v="70.31"/>
    <n v="14829522373357"/>
    <s v="ACCUEIL ENFANTS ST MAUDE"/>
    <s v="1 RUE NICOLAS APPERT"/>
    <n v="56100"/>
    <s v="C5"/>
    <n v="6"/>
    <n v="470"/>
    <n v="70.31"/>
    <d v="2018-01-18T00:00:00"/>
    <d v="2017-12-30T00:00:00"/>
    <n v="2018"/>
    <m/>
  </r>
  <r>
    <m/>
    <d v="2018-01-18T00:00:00"/>
    <x v="1"/>
    <n v="2018"/>
    <x v="41"/>
    <x v="41"/>
    <x v="39"/>
    <n v="56100"/>
    <x v="6"/>
    <x v="36"/>
    <x v="36"/>
    <n v="1388"/>
    <n v="1388"/>
    <n v="207.45"/>
    <n v="14846888509393"/>
    <s v="SALLE DUGUAY TROUIN"/>
    <s v="22A RUE DOCTEUR BENOIT VILLERS"/>
    <n v="56100"/>
    <s v="C5"/>
    <n v="24"/>
    <n v="1388"/>
    <n v="207.45"/>
    <d v="2018-01-18T00:00:00"/>
    <d v="2017-12-30T00:00:00"/>
    <n v="2018"/>
    <m/>
  </r>
  <r>
    <m/>
    <d v="2018-01-18T00:00:00"/>
    <x v="1"/>
    <n v="2018"/>
    <x v="62"/>
    <x v="62"/>
    <x v="56"/>
    <n v="56100"/>
    <x v="1"/>
    <x v="36"/>
    <x v="36"/>
    <n v="489"/>
    <n v="489"/>
    <n v="79.7"/>
    <n v="14858465933343"/>
    <s v="VESTIAIRES RUGBY KEROLAY"/>
    <s v="5 RUE DE L INDUSTRIE"/>
    <n v="56100"/>
    <s v="C5"/>
    <n v="36"/>
    <n v="489"/>
    <n v="79.7"/>
    <d v="2018-01-18T00:00:00"/>
    <d v="2017-12-30T00:00:00"/>
    <n v="2018"/>
    <m/>
  </r>
  <r>
    <m/>
    <d v="2018-01-18T00:00:00"/>
    <x v="1"/>
    <n v="2018"/>
    <x v="38"/>
    <x v="38"/>
    <x v="36"/>
    <n v="56100"/>
    <x v="8"/>
    <x v="36"/>
    <x v="36"/>
    <n v="37"/>
    <n v="37"/>
    <n v="9.1"/>
    <n v="14842981128703"/>
    <s v="LOCAL CARNAVAL"/>
    <s v="8 RUE DE L INDUSTRIE"/>
    <n v="56100"/>
    <s v="C5"/>
    <n v="9"/>
    <n v="37"/>
    <n v="9.1"/>
    <d v="2018-01-18T00:00:00"/>
    <d v="2017-12-30T00:00:00"/>
    <n v="2018"/>
    <m/>
  </r>
  <r>
    <m/>
    <d v="2018-01-18T00:00:00"/>
    <x v="1"/>
    <n v="2018"/>
    <x v="65"/>
    <x v="65"/>
    <x v="58"/>
    <n v="56100"/>
    <x v="3"/>
    <x v="36"/>
    <x v="36"/>
    <n v="224"/>
    <n v="224"/>
    <n v="35.1"/>
    <n v="14860926084261"/>
    <s v="SANISETTE SQUARE ST ANNE D A - RUE DE LA"/>
    <s v="81 RUE DE LA BELLE FONTAINE"/>
    <n v="56100"/>
    <s v="C5"/>
    <n v="6"/>
    <n v="224"/>
    <n v="35.1"/>
    <d v="2018-01-18T00:00:00"/>
    <d v="2017-12-30T00:00:00"/>
    <n v="2018"/>
    <m/>
  </r>
  <r>
    <m/>
    <d v="2018-01-18T00:00:00"/>
    <x v="1"/>
    <n v="2018"/>
    <x v="66"/>
    <x v="66"/>
    <x v="59"/>
    <n v="56100"/>
    <x v="5"/>
    <x v="36"/>
    <x v="36"/>
    <n v="190"/>
    <n v="190"/>
    <n v="30.86"/>
    <n v="14861070802041"/>
    <s v="BORNE WIFI - CIMETIERE - RUE DE CARNE"/>
    <s v="RUE DE CARNEL"/>
    <n v="56100"/>
    <s v="C5"/>
    <n v="3"/>
    <n v="190"/>
    <n v="30.86"/>
    <d v="2018-01-18T00:00:00"/>
    <d v="2017-12-30T00:00:00"/>
    <n v="2018"/>
    <m/>
  </r>
  <r>
    <m/>
    <d v="2018-01-18T00:00:00"/>
    <x v="1"/>
    <n v="2018"/>
    <x v="30"/>
    <x v="30"/>
    <x v="28"/>
    <n v="56100"/>
    <x v="5"/>
    <x v="36"/>
    <x v="36"/>
    <n v="5"/>
    <n v="5"/>
    <n v="2.89"/>
    <n v="14831548422869"/>
    <s v="ADSEA"/>
    <s v="2A RUE COMMANDANT MARCHAND"/>
    <n v="56100"/>
    <s v="C5"/>
    <n v="3"/>
    <n v="5"/>
    <n v="2.89"/>
    <d v="2018-01-18T00:00:00"/>
    <d v="2017-12-30T00:00:00"/>
    <n v="2018"/>
    <m/>
  </r>
  <r>
    <m/>
    <d v="2018-01-18T00:00:00"/>
    <x v="1"/>
    <n v="2018"/>
    <x v="82"/>
    <x v="82"/>
    <x v="26"/>
    <n v="56100"/>
    <x v="8"/>
    <x v="36"/>
    <x v="36"/>
    <n v="3283"/>
    <n v="3283"/>
    <n v="483.98"/>
    <n v="14830101244506"/>
    <s v="PROPRIETE CHEVASSU VESTIAIRES"/>
    <s v="82 RUE DE KERVARIC"/>
    <n v="56100"/>
    <s v="C5"/>
    <n v="9"/>
    <n v="3283"/>
    <n v="483.98"/>
    <d v="2018-01-18T00:00:00"/>
    <d v="2017-12-30T00:00:00"/>
    <n v="2018"/>
    <m/>
  </r>
  <r>
    <m/>
    <d v="2018-02-07T00:00:00"/>
    <x v="1"/>
    <n v="2018"/>
    <x v="91"/>
    <x v="91"/>
    <x v="83"/>
    <n v="56100"/>
    <x v="3"/>
    <x v="36"/>
    <x v="36"/>
    <n v="1586"/>
    <n v="1586"/>
    <n v="258.94"/>
    <n v="14864978218038"/>
    <s v="4 GABRIEL LAURENT"/>
    <s v="16B RUE JULES VALLES"/>
    <n v="56100"/>
    <s v="C5"/>
    <n v="6"/>
    <n v="1586"/>
    <n v="258.94"/>
    <d v="2018-02-07T00:00:00"/>
    <d v="2017-12-30T00:00:00"/>
    <n v="2018"/>
    <m/>
  </r>
  <r>
    <m/>
    <d v="2018-02-07T00:00:00"/>
    <x v="1"/>
    <n v="2018"/>
    <x v="103"/>
    <x v="103"/>
    <x v="93"/>
    <n v="56100"/>
    <x v="3"/>
    <x v="36"/>
    <x v="36"/>
    <n v="1055"/>
    <n v="1055"/>
    <n v="184.19"/>
    <n v="14874384875813"/>
    <s v="2 GABRIEL LAURENT"/>
    <s v="16 RUE JULES VALLES"/>
    <n v="56100"/>
    <s v="C5"/>
    <n v="6"/>
    <n v="1055"/>
    <n v="184.19"/>
    <d v="2018-02-07T00:00:00"/>
    <d v="2017-12-30T00:00:00"/>
    <n v="2018"/>
    <m/>
  </r>
  <r>
    <m/>
    <d v="2018-02-07T00:00:00"/>
    <x v="1"/>
    <n v="2018"/>
    <x v="74"/>
    <x v="74"/>
    <x v="67"/>
    <n v="56100"/>
    <x v="3"/>
    <x v="36"/>
    <x v="36"/>
    <n v="84"/>
    <n v="84"/>
    <n v="24.1"/>
    <n v="14897394978254"/>
    <s v="SANISETTE - BOULEVARD MARECHAL JOFFRE"/>
    <s v="BOULEVARD MARECHAL JOFFRE"/>
    <n v="56100"/>
    <s v="C5"/>
    <n v="6"/>
    <n v="84"/>
    <n v="24.1"/>
    <d v="2018-02-07T00:00:00"/>
    <d v="2017-12-30T00:00:00"/>
    <n v="2018"/>
    <m/>
  </r>
  <r>
    <m/>
    <d v="2018-03-07T00:00:00"/>
    <x v="1"/>
    <n v="2018"/>
    <x v="80"/>
    <x v="80"/>
    <x v="73"/>
    <n v="56100"/>
    <x v="1"/>
    <x v="36"/>
    <x v="36"/>
    <n v="647"/>
    <n v="647"/>
    <n v="136.66"/>
    <n v="14801736507971"/>
    <s v="BUREAU FESTIVAL INTERCELTIQUE"/>
    <s v=" QUAI DES INDES"/>
    <n v="56100"/>
    <s v="C5"/>
    <n v="36"/>
    <n v="647"/>
    <n v="136.66"/>
    <d v="2018-03-07T00:00:00"/>
    <d v="2017-12-30T00:00:00"/>
    <n v="2018"/>
    <m/>
  </r>
  <r>
    <m/>
    <d v="2018-03-07T00:00:00"/>
    <x v="1"/>
    <n v="2018"/>
    <x v="6"/>
    <x v="6"/>
    <x v="6"/>
    <n v="56100"/>
    <x v="3"/>
    <x v="36"/>
    <x v="36"/>
    <n v="7"/>
    <n v="7"/>
    <n v="3.11"/>
    <n v="14807525267709"/>
    <s v="BICROSS CLUB DE LORIENT"/>
    <s v=" RUE AMIRAL FAVEREAU"/>
    <n v="56100"/>
    <s v="C5"/>
    <n v="6"/>
    <n v="7"/>
    <n v="3.11"/>
    <d v="2018-03-07T00:00:00"/>
    <d v="2017-12-30T00:00:00"/>
    <n v="2018"/>
    <m/>
  </r>
  <r>
    <m/>
    <d v="2018-03-07T00:00:00"/>
    <x v="1"/>
    <n v="2018"/>
    <x v="7"/>
    <x v="7"/>
    <x v="7"/>
    <n v="56100"/>
    <x v="3"/>
    <x v="36"/>
    <x v="36"/>
    <n v="93"/>
    <n v="93"/>
    <n v="18.53"/>
    <n v="14807814659972"/>
    <s v="SANISETTE - PLACE DE LA LIBERTE"/>
    <s v="PLACE DE LA LIBERTE"/>
    <n v="56100"/>
    <s v="C5"/>
    <n v="6"/>
    <n v="93"/>
    <n v="18.53"/>
    <d v="2018-03-07T00:00:00"/>
    <d v="2017-12-30T00:00:00"/>
    <n v="2018"/>
    <m/>
  </r>
  <r>
    <m/>
    <d v="2018-03-07T00:00:00"/>
    <x v="1"/>
    <n v="2018"/>
    <x v="8"/>
    <x v="8"/>
    <x v="8"/>
    <n v="56100"/>
    <x v="3"/>
    <x v="36"/>
    <x v="36"/>
    <n v="209"/>
    <n v="209"/>
    <n v="33.14"/>
    <n v="14807959377717"/>
    <s v="SANISETTE - PLACE ALSACE LORRAINE"/>
    <s v="PLACE ALSACE LORRAINE"/>
    <n v="56100"/>
    <s v="C5"/>
    <n v="6"/>
    <n v="209"/>
    <n v="33.14"/>
    <d v="2018-03-07T00:00:00"/>
    <d v="2017-12-30T00:00:00"/>
    <n v="2018"/>
    <m/>
  </r>
  <r>
    <m/>
    <d v="2018-03-07T00:00:00"/>
    <x v="1"/>
    <n v="2018"/>
    <x v="10"/>
    <x v="10"/>
    <x v="10"/>
    <n v="56100"/>
    <x v="4"/>
    <x v="36"/>
    <x v="36"/>
    <n v="473"/>
    <n v="473"/>
    <n v="70.34"/>
    <n v="14808104138930"/>
    <s v="FERME DE KERDUAL"/>
    <s v="33 RUE DU BOIS DU CHATEAU"/>
    <n v="56100"/>
    <s v="C5"/>
    <n v="15"/>
    <n v="473"/>
    <n v="70.34"/>
    <d v="2018-03-07T00:00:00"/>
    <d v="2017-12-30T00:00:00"/>
    <n v="2018"/>
    <m/>
  </r>
  <r>
    <m/>
    <d v="2018-03-07T00:00:00"/>
    <x v="1"/>
    <n v="2018"/>
    <x v="11"/>
    <x v="11"/>
    <x v="11"/>
    <n v="56100"/>
    <x v="5"/>
    <x v="36"/>
    <x v="36"/>
    <n v="30"/>
    <n v="30"/>
    <n v="5.84"/>
    <n v="14808393522019"/>
    <s v="CIMETIERE DE KERENTRECH"/>
    <s v="RUE AUGUSTE RODIN"/>
    <n v="56100"/>
    <s v="C5"/>
    <n v="3"/>
    <n v="30"/>
    <n v="5.84"/>
    <d v="2018-03-07T00:00:00"/>
    <d v="2017-12-30T00:00:00"/>
    <n v="2018"/>
    <m/>
  </r>
  <r>
    <m/>
    <d v="2018-03-07T00:00:00"/>
    <x v="1"/>
    <n v="2018"/>
    <x v="72"/>
    <x v="72"/>
    <x v="65"/>
    <n v="56100"/>
    <x v="3"/>
    <x v="36"/>
    <x v="36"/>
    <n v="29"/>
    <n v="29"/>
    <n v="8.68"/>
    <n v="14808827665559"/>
    <s v="Forage Stade Kersabiec ?"/>
    <s v="1 RUE DES DEUX FRERES LE LAY"/>
    <n v="56100"/>
    <s v="C5"/>
    <n v="6"/>
    <n v="29"/>
    <n v="8.68"/>
    <d v="2018-03-07T00:00:00"/>
    <d v="2017-12-30T00:00:00"/>
    <n v="2018"/>
    <m/>
  </r>
  <r>
    <m/>
    <d v="2018-03-07T00:00:00"/>
    <x v="1"/>
    <n v="2018"/>
    <x v="12"/>
    <x v="12"/>
    <x v="0"/>
    <n v="56100"/>
    <x v="3"/>
    <x v="36"/>
    <x v="36"/>
    <n v="33"/>
    <n v="33"/>
    <n v="6.77"/>
    <n v="14809261881378"/>
    <s v="PERMANENCE CONTRAT EDUCATIF LOC"/>
    <s v="7 RUE JULES MASSENET"/>
    <n v="56100"/>
    <s v="C5"/>
    <n v="6"/>
    <n v="33"/>
    <n v="6.77"/>
    <d v="2018-03-07T00:00:00"/>
    <d v="2017-12-30T00:00:00"/>
    <n v="2018"/>
    <m/>
  </r>
  <r>
    <m/>
    <d v="2018-03-07T00:00:00"/>
    <x v="1"/>
    <n v="2018"/>
    <x v="13"/>
    <x v="13"/>
    <x v="12"/>
    <n v="56100"/>
    <x v="6"/>
    <x v="36"/>
    <x v="36"/>
    <n v="170"/>
    <n v="170"/>
    <n v="29.22"/>
    <n v="14809551292790"/>
    <s v="CENTRE MEDICO-SCOLAIRE"/>
    <s v="5 PLACE LOUIS BONNEAUD"/>
    <n v="56100"/>
    <s v="C5"/>
    <n v="24"/>
    <n v="170"/>
    <n v="29.22"/>
    <d v="2018-03-07T00:00:00"/>
    <d v="2017-12-30T00:00:00"/>
    <n v="2018"/>
    <m/>
  </r>
  <r>
    <m/>
    <d v="2018-03-07T00:00:00"/>
    <x v="1"/>
    <n v="2018"/>
    <x v="85"/>
    <x v="85"/>
    <x v="77"/>
    <n v="56100"/>
    <x v="3"/>
    <x v="36"/>
    <x v="36"/>
    <n v="18"/>
    <n v="18"/>
    <n v="3.31"/>
    <n v="14811143239267"/>
    <s v="logement 4 rue prof Mazé"/>
    <s v="4 RUE PROFESSEUR MAZE"/>
    <n v="56100"/>
    <s v="C5"/>
    <n v="6"/>
    <n v="18"/>
    <n v="3.31"/>
    <d v="2018-03-07T00:00:00"/>
    <d v="2017-12-30T00:00:00"/>
    <n v="2018"/>
    <m/>
  </r>
  <r>
    <m/>
    <d v="2018-03-07T00:00:00"/>
    <x v="1"/>
    <n v="2018"/>
    <x v="93"/>
    <x v="93"/>
    <x v="85"/>
    <n v="56100"/>
    <x v="3"/>
    <x v="36"/>
    <x v="36"/>
    <n v="278"/>
    <n v="278"/>
    <n v="54.84"/>
    <n v="14811432674857"/>
    <s v="logement 6 rue prof Mazé"/>
    <s v="6 RUE PROFESSEUR MAZE"/>
    <n v="56100"/>
    <s v="C5"/>
    <n v="6"/>
    <n v="278"/>
    <n v="54.84"/>
    <d v="2018-03-07T00:00:00"/>
    <d v="2017-12-30T00:00:00"/>
    <n v="2018"/>
    <m/>
  </r>
  <r>
    <m/>
    <d v="2018-03-07T00:00:00"/>
    <x v="1"/>
    <n v="2018"/>
    <x v="14"/>
    <x v="14"/>
    <x v="13"/>
    <n v="56100"/>
    <x v="2"/>
    <x v="36"/>
    <x v="36"/>
    <n v="570"/>
    <n v="570"/>
    <n v="86.11"/>
    <n v="14812735108510"/>
    <s v="ECOLE DIWAN"/>
    <s v="RUE FERDINAND BUISSON"/>
    <n v="56100"/>
    <s v="C5"/>
    <n v="30"/>
    <n v="570"/>
    <n v="86.11"/>
    <d v="2018-03-07T00:00:00"/>
    <d v="2017-12-30T00:00:00"/>
    <n v="2018"/>
    <m/>
  </r>
  <r>
    <m/>
    <d v="2018-03-07T00:00:00"/>
    <x v="1"/>
    <n v="2018"/>
    <x v="15"/>
    <x v="15"/>
    <x v="14"/>
    <n v="56100"/>
    <x v="1"/>
    <x v="36"/>
    <x v="36"/>
    <n v="491"/>
    <n v="491"/>
    <n v="76.59"/>
    <n v="14813892850933"/>
    <s v="LE CITY"/>
    <s v="4 F RUE ROGER SALENGRO"/>
    <n v="56100"/>
    <s v="C5"/>
    <n v="36"/>
    <n v="491"/>
    <n v="76.59"/>
    <d v="2018-03-07T00:00:00"/>
    <d v="2017-12-30T00:00:00"/>
    <n v="2018"/>
    <m/>
  </r>
  <r>
    <m/>
    <d v="2018-03-07T00:00:00"/>
    <x v="1"/>
    <n v="2018"/>
    <x v="77"/>
    <x v="77"/>
    <x v="70"/>
    <n v="56100"/>
    <x v="7"/>
    <x v="36"/>
    <x v="36"/>
    <n v="312"/>
    <n v="312"/>
    <n v="46.9"/>
    <n v="14814616439917"/>
    <s v="BIBLIOTHEQUE DE KERSABIEC"/>
    <s v="24 RUE DE KERSABIEC"/>
    <n v="56100"/>
    <s v="C5"/>
    <n v="12"/>
    <n v="312"/>
    <n v="46.9"/>
    <d v="2018-03-07T00:00:00"/>
    <d v="2017-12-30T00:00:00"/>
    <n v="2018"/>
    <m/>
  </r>
  <r>
    <m/>
    <d v="2018-03-07T00:00:00"/>
    <x v="1"/>
    <n v="2018"/>
    <x v="16"/>
    <x v="16"/>
    <x v="15"/>
    <n v="56100"/>
    <x v="0"/>
    <x v="36"/>
    <x v="36"/>
    <n v="27"/>
    <n v="27"/>
    <n v="9.23"/>
    <n v="14815629464508"/>
    <s v="MATERNELLE PABLO NERUDA"/>
    <s v="11B RUE RAYMOND QUERO"/>
    <n v="56100"/>
    <s v="C5"/>
    <n v="18"/>
    <n v="27"/>
    <n v="9.23"/>
    <d v="2018-03-07T00:00:00"/>
    <d v="2017-12-30T00:00:00"/>
    <n v="2018"/>
    <m/>
  </r>
  <r>
    <m/>
    <d v="2018-03-07T00:00:00"/>
    <x v="1"/>
    <n v="2018"/>
    <x v="88"/>
    <x v="88"/>
    <x v="80"/>
    <n v="56100"/>
    <x v="3"/>
    <x v="36"/>
    <x v="36"/>
    <n v="482"/>
    <n v="482"/>
    <n v="87.75"/>
    <n v="14815774127254"/>
    <s v="logement 21 - 8 rue de kerlero"/>
    <s v="8 RUE DE KERLERO"/>
    <n v="56100"/>
    <s v="C5"/>
    <n v="6"/>
    <n v="482"/>
    <n v="87.75"/>
    <d v="2018-03-07T00:00:00"/>
    <d v="2017-12-30T00:00:00"/>
    <n v="2018"/>
    <m/>
  </r>
  <r>
    <m/>
    <d v="2018-03-07T00:00:00"/>
    <x v="1"/>
    <n v="2018"/>
    <x v="18"/>
    <x v="18"/>
    <x v="7"/>
    <n v="56100"/>
    <x v="7"/>
    <x v="36"/>
    <x v="36"/>
    <n v="48"/>
    <n v="48"/>
    <n v="9.9499999999999993"/>
    <n v="14819536845189"/>
    <s v="MARCHE EXTERIEUR"/>
    <s v="PLACE DE LA LIBERTE"/>
    <n v="56100"/>
    <s v="C5"/>
    <n v="12"/>
    <n v="48"/>
    <n v="9.9499999999999993"/>
    <d v="2018-03-07T00:00:00"/>
    <d v="2017-12-30T00:00:00"/>
    <n v="2018"/>
    <m/>
  </r>
  <r>
    <m/>
    <d v="2018-03-07T00:00:00"/>
    <x v="1"/>
    <n v="2018"/>
    <x v="84"/>
    <x v="84"/>
    <x v="76"/>
    <n v="56100"/>
    <x v="5"/>
    <x v="36"/>
    <x v="36"/>
    <n v="26"/>
    <n v="26"/>
    <n v="4.26"/>
    <n v="14829667091101"/>
    <s v="LOCAL VESTIAIRES"/>
    <s v="3 RUE D ANNABA"/>
    <n v="56100"/>
    <s v="C5"/>
    <n v="3"/>
    <n v="26"/>
    <n v="4.26"/>
    <d v="2018-03-07T00:00:00"/>
    <d v="2017-12-30T00:00:00"/>
    <n v="2018"/>
    <m/>
  </r>
  <r>
    <m/>
    <d v="2018-03-07T00:00:00"/>
    <x v="1"/>
    <n v="2018"/>
    <x v="29"/>
    <x v="29"/>
    <x v="27"/>
    <n v="56270"/>
    <x v="1"/>
    <x v="36"/>
    <x v="36"/>
    <n v="3908"/>
    <n v="3908"/>
    <n v="589.92999999999995"/>
    <n v="14831258977776"/>
    <s v="LOCAUX CENTRE AERE P L L"/>
    <s v="SOYE"/>
    <n v="56270"/>
    <s v="C5"/>
    <n v="36"/>
    <n v="3908"/>
    <n v="589.92999999999995"/>
    <d v="2018-03-07T00:00:00"/>
    <d v="2017-12-30T00:00:00"/>
    <n v="2018"/>
    <m/>
  </r>
  <r>
    <m/>
    <d v="2018-03-07T00:00:00"/>
    <x v="1"/>
    <n v="2018"/>
    <x v="31"/>
    <x v="31"/>
    <x v="29"/>
    <n v="56100"/>
    <x v="0"/>
    <x v="36"/>
    <x v="36"/>
    <n v="190"/>
    <n v="190"/>
    <n v="29.1"/>
    <n v="14832561447120"/>
    <s v="BOULODROME"/>
    <s v="42 RUE LOUIS BRAILLE"/>
    <n v="56100"/>
    <s v="C5"/>
    <n v="18"/>
    <n v="190"/>
    <n v="29.1"/>
    <d v="2018-03-07T00:00:00"/>
    <d v="2017-12-30T00:00:00"/>
    <n v="2018"/>
    <m/>
  </r>
  <r>
    <m/>
    <d v="2018-03-07T00:00:00"/>
    <x v="1"/>
    <n v="2018"/>
    <x v="32"/>
    <x v="32"/>
    <x v="30"/>
    <n v="56100"/>
    <x v="5"/>
    <x v="36"/>
    <x v="36"/>
    <n v="11"/>
    <n v="11"/>
    <n v="2.29"/>
    <n v="14832706164973"/>
    <s v="CENTRE ARTISANAL"/>
    <s v="81 BOULEVARD COSMAO DUMANOIR"/>
    <n v="56100"/>
    <s v="C5"/>
    <n v="3"/>
    <n v="11"/>
    <n v="2.29"/>
    <d v="2018-03-07T00:00:00"/>
    <d v="2017-12-30T00:00:00"/>
    <n v="2018"/>
    <m/>
  </r>
  <r>
    <m/>
    <d v="2018-03-07T00:00:00"/>
    <x v="1"/>
    <n v="2018"/>
    <x v="34"/>
    <x v="34"/>
    <x v="32"/>
    <n v="56100"/>
    <x v="7"/>
    <x v="36"/>
    <x v="36"/>
    <n v="111"/>
    <n v="111"/>
    <n v="17.39"/>
    <n v="14835311085392"/>
    <s v="LOCAUX SERVICES TECHNIQUES"/>
    <s v="39 RUE FRANCOIS LE LEVE"/>
    <n v="56100"/>
    <s v="C5"/>
    <n v="12"/>
    <n v="111"/>
    <n v="17.39"/>
    <d v="2018-03-07T00:00:00"/>
    <d v="2017-12-30T00:00:00"/>
    <n v="2018"/>
    <m/>
  </r>
  <r>
    <m/>
    <d v="2018-03-07T00:00:00"/>
    <x v="1"/>
    <n v="2018"/>
    <x v="98"/>
    <x v="98"/>
    <x v="89"/>
    <n v="56100"/>
    <x v="3"/>
    <x v="36"/>
    <x v="36"/>
    <n v="2690"/>
    <n v="2690"/>
    <n v="422.81"/>
    <n v="14838784345448"/>
    <s v="42 RUE KERSABIEC"/>
    <s v="42 RUE DE KERSABIEC"/>
    <n v="56100"/>
    <s v="C5"/>
    <n v="6"/>
    <n v="2690"/>
    <n v="422.81"/>
    <d v="2018-03-07T00:00:00"/>
    <d v="2017-12-30T00:00:00"/>
    <n v="2018"/>
    <m/>
  </r>
  <r>
    <m/>
    <d v="2018-03-07T00:00:00"/>
    <x v="1"/>
    <n v="2018"/>
    <x v="89"/>
    <x v="89"/>
    <x v="81"/>
    <n v="56100"/>
    <x v="3"/>
    <x v="36"/>
    <x v="36"/>
    <n v="1056"/>
    <n v="1056"/>
    <n v="179.79"/>
    <n v="14840376208873"/>
    <s v="18 RUE DU POULORIO"/>
    <s v="18 RUE DU POULORIO"/>
    <n v="56100"/>
    <s v="C5"/>
    <n v="6"/>
    <n v="1056"/>
    <n v="179.79"/>
    <d v="2018-03-07T00:00:00"/>
    <d v="2017-12-30T00:00:00"/>
    <n v="2018"/>
    <m/>
  </r>
  <r>
    <m/>
    <d v="2018-03-07T00:00:00"/>
    <x v="1"/>
    <n v="2018"/>
    <x v="78"/>
    <x v="78"/>
    <x v="71"/>
    <n v="56100"/>
    <x v="8"/>
    <x v="36"/>
    <x v="36"/>
    <n v="270"/>
    <n v="270"/>
    <n v="42.92"/>
    <n v="14843270564333"/>
    <s v="LOCAL FESTIVAL INTERCELTIQUE"/>
    <s v="5 AVENUE DE KERGROISE"/>
    <n v="56100"/>
    <s v="C5"/>
    <n v="9"/>
    <n v="270"/>
    <n v="42.92"/>
    <d v="2018-03-07T00:00:00"/>
    <d v="2017-12-30T00:00:00"/>
    <n v="2018"/>
    <m/>
  </r>
  <r>
    <m/>
    <d v="2018-03-07T00:00:00"/>
    <x v="1"/>
    <n v="2018"/>
    <x v="40"/>
    <x v="40"/>
    <x v="38"/>
    <n v="56100"/>
    <x v="5"/>
    <x v="36"/>
    <x v="36"/>
    <n v="4"/>
    <n v="4"/>
    <n v="1.48"/>
    <n v="14845296633070"/>
    <s v="EX-LOGEMENT DE FONCTION"/>
    <s v="6 RUE DE L ECOLE"/>
    <n v="56100"/>
    <s v="C5"/>
    <n v="3"/>
    <n v="4"/>
    <n v="1.48"/>
    <d v="2018-03-07T00:00:00"/>
    <d v="2017-12-30T00:00:00"/>
    <n v="2018"/>
    <m/>
  </r>
  <r>
    <m/>
    <d v="2018-03-07T00:00:00"/>
    <x v="1"/>
    <n v="2018"/>
    <x v="102"/>
    <x v="102"/>
    <x v="92"/>
    <n v="56100"/>
    <x v="0"/>
    <x v="36"/>
    <x v="36"/>
    <n v="1771"/>
    <n v="1771"/>
    <n v="297.01"/>
    <n v="14847033269250"/>
    <s v="VILLE DE LORIENT"/>
    <s v="83 BOULEVARD COSMAO DUMANOIR"/>
    <n v="56100"/>
    <s v="C5"/>
    <n v="18"/>
    <n v="1771"/>
    <n v="297.01"/>
    <d v="2018-03-07T00:00:00"/>
    <d v="2017-12-30T00:00:00"/>
    <n v="2018"/>
    <m/>
  </r>
  <r>
    <m/>
    <d v="2018-03-07T00:00:00"/>
    <x v="1"/>
    <n v="2018"/>
    <x v="42"/>
    <x v="42"/>
    <x v="40"/>
    <n v="56100"/>
    <x v="1"/>
    <x v="36"/>
    <x v="36"/>
    <n v="35"/>
    <n v="35"/>
    <n v="26.36"/>
    <n v="14847756790250"/>
    <s v="PLACE POLIG MONJARET"/>
    <s v="24 RUE POISSONNIERE"/>
    <n v="56100"/>
    <s v="C5"/>
    <n v="36"/>
    <n v="35"/>
    <n v="26.36"/>
    <d v="2018-03-07T00:00:00"/>
    <d v="2017-12-30T00:00:00"/>
    <n v="2018"/>
    <m/>
  </r>
  <r>
    <m/>
    <d v="2018-03-07T00:00:00"/>
    <x v="1"/>
    <n v="2018"/>
    <x v="44"/>
    <x v="44"/>
    <x v="41"/>
    <n v="56100"/>
    <x v="1"/>
    <x v="36"/>
    <x v="36"/>
    <n v="5128"/>
    <n v="5128"/>
    <n v="763.48"/>
    <n v="14848190969595"/>
    <s v="POLE ENFANCE REPUBLIQUE"/>
    <s v="2 RUE FRANCOIS LE BRISE"/>
    <n v="56100"/>
    <s v="C5"/>
    <n v="36"/>
    <n v="5128"/>
    <n v="763.48"/>
    <d v="2018-03-07T00:00:00"/>
    <d v="2017-12-30T00:00:00"/>
    <n v="2018"/>
    <m/>
  </r>
  <r>
    <m/>
    <d v="2018-03-07T00:00:00"/>
    <x v="1"/>
    <n v="2018"/>
    <x v="45"/>
    <x v="45"/>
    <x v="3"/>
    <n v="56100"/>
    <x v="0"/>
    <x v="36"/>
    <x v="36"/>
    <n v="89"/>
    <n v="89"/>
    <n v="14.87"/>
    <n v="14848335687353"/>
    <s v="FONTAINE PERAULT"/>
    <s v="RUE ETIENNE PERAULT"/>
    <n v="56100"/>
    <s v="C5"/>
    <n v="18"/>
    <n v="89"/>
    <n v="14.87"/>
    <d v="2018-03-07T00:00:00"/>
    <d v="2017-12-30T00:00:00"/>
    <n v="2018"/>
    <m/>
  </r>
  <r>
    <m/>
    <d v="2018-03-07T00:00:00"/>
    <x v="1"/>
    <n v="2018"/>
    <x v="47"/>
    <x v="47"/>
    <x v="43"/>
    <n v="56100"/>
    <x v="3"/>
    <x v="36"/>
    <x v="36"/>
    <n v="39"/>
    <n v="39"/>
    <n v="6.7"/>
    <n v="14849059318633"/>
    <s v="PAVILLON"/>
    <s v="10 RUE AMIRAL BOUVET"/>
    <n v="56100"/>
    <s v="C5"/>
    <n v="6"/>
    <n v="39"/>
    <n v="6.7"/>
    <d v="2018-03-07T00:00:00"/>
    <d v="2017-12-30T00:00:00"/>
    <n v="2018"/>
    <m/>
  </r>
  <r>
    <m/>
    <d v="2018-03-07T00:00:00"/>
    <x v="1"/>
    <n v="2018"/>
    <x v="48"/>
    <x v="48"/>
    <x v="44"/>
    <n v="56100"/>
    <x v="3"/>
    <x v="36"/>
    <x v="36"/>
    <n v="36"/>
    <n v="36"/>
    <n v="6.25"/>
    <n v="14849204036299"/>
    <s v="IMMEUBLE COSMAO 1ER ETAGE"/>
    <s v="79 BOULEVARD COSMAO DUMANOIR"/>
    <n v="56100"/>
    <s v="C5"/>
    <n v="6"/>
    <n v="36"/>
    <n v="6.25"/>
    <d v="2018-03-07T00:00:00"/>
    <d v="2017-12-30T00:00:00"/>
    <n v="2018"/>
    <m/>
  </r>
  <r>
    <m/>
    <d v="2018-03-07T00:00:00"/>
    <x v="1"/>
    <n v="2018"/>
    <x v="50"/>
    <x v="50"/>
    <x v="44"/>
    <n v="56100"/>
    <x v="3"/>
    <x v="36"/>
    <x v="36"/>
    <n v="121"/>
    <n v="121"/>
    <n v="18.239999999999998"/>
    <n v="14849927625240"/>
    <s v="IMMEUBLE COSMAO CAVE"/>
    <s v="79 BOULEVARD COSMAO DUMANOIR"/>
    <n v="56100"/>
    <s v="C5"/>
    <n v="6"/>
    <n v="121"/>
    <n v="18.239999999999998"/>
    <d v="2018-03-07T00:00:00"/>
    <d v="2017-12-30T00:00:00"/>
    <n v="2018"/>
    <m/>
  </r>
  <r>
    <m/>
    <d v="2018-03-07T00:00:00"/>
    <x v="1"/>
    <n v="2018"/>
    <x v="92"/>
    <x v="92"/>
    <x v="84"/>
    <n v="56100"/>
    <x v="3"/>
    <x v="36"/>
    <x v="36"/>
    <n v="118"/>
    <n v="118"/>
    <n v="25.25"/>
    <n v="14850361736887"/>
    <s v="1 AVE DE LA MARNE"/>
    <s v="1 AVENUE DE LA MARNE"/>
    <n v="56100"/>
    <s v="C5"/>
    <n v="6"/>
    <n v="118"/>
    <n v="25.25"/>
    <d v="2018-03-07T00:00:00"/>
    <d v="2017-12-30T00:00:00"/>
    <n v="2018"/>
    <m/>
  </r>
  <r>
    <m/>
    <d v="2018-03-07T00:00:00"/>
    <x v="1"/>
    <n v="2018"/>
    <x v="54"/>
    <x v="54"/>
    <x v="49"/>
    <n v="56100"/>
    <x v="7"/>
    <x v="36"/>
    <x v="36"/>
    <n v="66"/>
    <n v="66"/>
    <n v="11.07"/>
    <n v="14852387785702"/>
    <s v="POLICE MUNICIPALE"/>
    <s v="1 PASSAGE DU BLAVET"/>
    <n v="56100"/>
    <s v="C5"/>
    <n v="12"/>
    <n v="66"/>
    <n v="11.07"/>
    <d v="2018-03-07T00:00:00"/>
    <d v="2017-12-30T00:00:00"/>
    <n v="2018"/>
    <m/>
  </r>
  <r>
    <m/>
    <d v="2018-03-07T00:00:00"/>
    <x v="1"/>
    <n v="2018"/>
    <x v="55"/>
    <x v="55"/>
    <x v="50"/>
    <n v="56100"/>
    <x v="3"/>
    <x v="36"/>
    <x v="36"/>
    <n v="1"/>
    <n v="1"/>
    <n v="0.92"/>
    <n v="14852821939199"/>
    <s v="BORNE DE MARCHE - PLACE ARISTIDE BRIAND"/>
    <s v="PLACE ARISTIDE BRIAND"/>
    <n v="56100"/>
    <s v="C5"/>
    <n v="6"/>
    <n v="1"/>
    <n v="0.92"/>
    <d v="2018-03-07T00:00:00"/>
    <d v="2017-12-30T00:00:00"/>
    <n v="2018"/>
    <m/>
  </r>
  <r>
    <m/>
    <d v="2018-03-07T00:00:00"/>
    <x v="1"/>
    <n v="2018"/>
    <x v="56"/>
    <x v="56"/>
    <x v="51"/>
    <n v="56100"/>
    <x v="3"/>
    <x v="36"/>
    <x v="36"/>
    <n v="52"/>
    <n v="52"/>
    <n v="8.52"/>
    <n v="14853111374714"/>
    <s v="PERMANENCE DES ELUS"/>
    <s v="25 RUE MARIE DORVAL"/>
    <n v="56100"/>
    <s v="C5"/>
    <n v="6"/>
    <n v="52"/>
    <n v="8.52"/>
    <d v="2018-03-07T00:00:00"/>
    <d v="2017-12-30T00:00:00"/>
    <n v="2018"/>
    <m/>
  </r>
  <r>
    <m/>
    <d v="2018-03-07T00:00:00"/>
    <x v="1"/>
    <n v="2018"/>
    <x v="57"/>
    <x v="57"/>
    <x v="8"/>
    <n v="56100"/>
    <x v="7"/>
    <x v="36"/>
    <x v="36"/>
    <n v="71"/>
    <n v="71"/>
    <n v="11.77"/>
    <n v="14853834963765"/>
    <s v="ABRI ANTI BOMBES"/>
    <s v="PLACE ALSACE LORRAINE"/>
    <n v="56100"/>
    <s v="C5"/>
    <n v="12"/>
    <n v="71"/>
    <n v="11.77"/>
    <d v="2018-03-07T00:00:00"/>
    <d v="2017-12-30T00:00:00"/>
    <n v="2018"/>
    <m/>
  </r>
  <r>
    <m/>
    <d v="2018-03-07T00:00:00"/>
    <x v="1"/>
    <n v="2018"/>
    <x v="58"/>
    <x v="58"/>
    <x v="52"/>
    <n v="56100"/>
    <x v="8"/>
    <x v="36"/>
    <x v="36"/>
    <n v="4"/>
    <n v="4"/>
    <n v="2.06"/>
    <n v="14855426859571"/>
    <s v="MARCHE EXTERIEUR"/>
    <s v="6X COURS DE CHAZELLES"/>
    <n v="56100"/>
    <s v="C5"/>
    <n v="9"/>
    <n v="4"/>
    <n v="2.06"/>
    <d v="2018-03-07T00:00:00"/>
    <d v="2017-12-30T00:00:00"/>
    <n v="2018"/>
    <m/>
  </r>
  <r>
    <m/>
    <d v="2018-03-07T00:00:00"/>
    <x v="1"/>
    <n v="2018"/>
    <x v="59"/>
    <x v="59"/>
    <x v="53"/>
    <n v="56100"/>
    <x v="3"/>
    <x v="36"/>
    <x v="36"/>
    <n v="36"/>
    <n v="36"/>
    <n v="6.25"/>
    <n v="14855716295106"/>
    <s v="LOCAUX DIVERS"/>
    <s v="RESIDENCE L ORIENTIS"/>
    <n v="56100"/>
    <s v="C5"/>
    <n v="6"/>
    <n v="36"/>
    <n v="6.25"/>
    <d v="2018-03-07T00:00:00"/>
    <d v="2017-12-30T00:00:00"/>
    <n v="2018"/>
    <m/>
  </r>
  <r>
    <m/>
    <d v="2018-03-07T00:00:00"/>
    <x v="1"/>
    <n v="2018"/>
    <x v="61"/>
    <x v="61"/>
    <x v="55"/>
    <n v="56100"/>
    <x v="1"/>
    <x v="36"/>
    <x v="36"/>
    <n v="4261"/>
    <n v="4261"/>
    <n v="628.96"/>
    <n v="14857018736288"/>
    <s v="LORIENTIS DUMANOIR 1 - BOULEVARD COSMAO"/>
    <s v="3 BOULEVARD COSMAO DUMANOIR"/>
    <n v="56100"/>
    <s v="C5"/>
    <n v="36"/>
    <n v="4261"/>
    <n v="628.96"/>
    <d v="2018-03-07T00:00:00"/>
    <d v="2017-12-30T00:00:00"/>
    <n v="2018"/>
    <m/>
  </r>
  <r>
    <m/>
    <d v="2018-03-07T00:00:00"/>
    <x v="1"/>
    <n v="2018"/>
    <x v="63"/>
    <x v="63"/>
    <x v="57"/>
    <n v="56100"/>
    <x v="1"/>
    <x v="36"/>
    <x v="36"/>
    <n v="347"/>
    <n v="347"/>
    <n v="52.95"/>
    <n v="14860347264787"/>
    <s v="GROUPE SCOLAIRE KERENTRECH"/>
    <s v="11 PLACE DE L YSER"/>
    <n v="56100"/>
    <s v="C5"/>
    <n v="36"/>
    <n v="347"/>
    <n v="52.95"/>
    <d v="2018-03-07T00:00:00"/>
    <d v="2017-12-30T00:00:00"/>
    <n v="2018"/>
    <m/>
  </r>
  <r>
    <m/>
    <d v="2018-03-07T00:00:00"/>
    <x v="1"/>
    <n v="2018"/>
    <x v="64"/>
    <x v="64"/>
    <x v="38"/>
    <n v="56100"/>
    <x v="0"/>
    <x v="36"/>
    <x v="36"/>
    <n v="297"/>
    <n v="297"/>
    <n v="44.19"/>
    <n v="14860636700389"/>
    <s v="GROUPE SCOLAIRE KERENTRECH"/>
    <s v="6 RUE DE L ECOLE"/>
    <n v="56100"/>
    <s v="C5"/>
    <n v="18"/>
    <n v="297"/>
    <n v="44.19"/>
    <d v="2018-03-07T00:00:00"/>
    <d v="2017-12-30T00:00:00"/>
    <n v="2018"/>
    <m/>
  </r>
  <r>
    <m/>
    <d v="2018-03-07T00:00:00"/>
    <x v="1"/>
    <n v="2018"/>
    <x v="67"/>
    <x v="67"/>
    <x v="60"/>
    <n v="56100"/>
    <x v="8"/>
    <x v="36"/>
    <x v="36"/>
    <n v="116"/>
    <n v="116"/>
    <n v="17.850000000000001"/>
    <n v="14861215571523"/>
    <s v="GYMNASEE KERENTRECH"/>
    <s v="29 RUE JULES SIMON"/>
    <n v="56100"/>
    <s v="C5"/>
    <n v="9"/>
    <n v="116"/>
    <n v="17.850000000000001"/>
    <d v="2018-03-07T00:00:00"/>
    <d v="2017-12-30T00:00:00"/>
    <n v="2018"/>
    <m/>
  </r>
  <r>
    <m/>
    <d v="2018-03-07T00:00:00"/>
    <x v="1"/>
    <n v="2018"/>
    <x v="70"/>
    <x v="70"/>
    <x v="63"/>
    <n v="56100"/>
    <x v="3"/>
    <x v="36"/>
    <x v="36"/>
    <n v="77"/>
    <n v="77"/>
    <n v="16.11"/>
    <n v="14876410890702"/>
    <s v="LOGT DE FONCTION 2 - RUE DE KERULVE"/>
    <s v="2 RUE DE KERULVE"/>
    <n v="56100"/>
    <s v="C5"/>
    <n v="6"/>
    <n v="77"/>
    <n v="16.11"/>
    <d v="2018-03-07T00:00:00"/>
    <d v="2017-12-30T00:00:00"/>
    <n v="2018"/>
    <m/>
  </r>
  <r>
    <m/>
    <d v="2018-03-07T00:00:00"/>
    <x v="1"/>
    <n v="2018"/>
    <x v="107"/>
    <x v="107"/>
    <x v="95"/>
    <n v="56100"/>
    <x v="3"/>
    <x v="36"/>
    <x v="36"/>
    <n v="47"/>
    <n v="47"/>
    <n v="13.06"/>
    <n v="14881331282858"/>
    <s v="Sanisette TER (face 5 Bd E Guillerot)"/>
    <s v="BOULEVARD EMILE GUILLEROT"/>
    <n v="56100"/>
    <s v="C5"/>
    <n v="6"/>
    <n v="47"/>
    <n v="13.06"/>
    <d v="2018-03-07T00:00:00"/>
    <d v="2017-12-30T00:00:00"/>
    <n v="2018"/>
    <m/>
  </r>
  <r>
    <m/>
    <d v="2018-03-07T00:00:00"/>
    <x v="1"/>
    <n v="2018"/>
    <x v="108"/>
    <x v="108"/>
    <x v="96"/>
    <n v="56100"/>
    <x v="3"/>
    <x v="36"/>
    <x v="36"/>
    <n v="830"/>
    <n v="830"/>
    <n v="133.12"/>
    <n v="14884081026425"/>
    <s v="76 BLD COSMAO DUMANOIR"/>
    <s v="76 BOULEVARD COSMAO DUMANOIR"/>
    <n v="56100"/>
    <s v="C5"/>
    <n v="6"/>
    <n v="830"/>
    <n v="133.12"/>
    <d v="2018-03-07T00:00:00"/>
    <d v="2017-12-30T00:00:00"/>
    <n v="2018"/>
    <m/>
  </r>
  <r>
    <m/>
    <d v="2018-03-07T00:00:00"/>
    <x v="1"/>
    <n v="2018"/>
    <x v="73"/>
    <x v="73"/>
    <x v="66"/>
    <n v="56100"/>
    <x v="7"/>
    <x v="36"/>
    <x v="36"/>
    <n v="94"/>
    <n v="94"/>
    <n v="19.329999999999998"/>
    <n v="14890593252047"/>
    <s v="IMMEUBLE DES IMPRIMEURS"/>
    <s v="RUE RAMPE DE L AMIRAL"/>
    <n v="56100"/>
    <s v="C5"/>
    <n v="12"/>
    <n v="94"/>
    <n v="19.329999999999998"/>
    <d v="2018-03-07T00:00:00"/>
    <d v="2017-12-30T00:00:00"/>
    <n v="2018"/>
    <m/>
  </r>
  <r>
    <m/>
    <d v="2018-03-07T00:00:00"/>
    <x v="1"/>
    <n v="2018"/>
    <x v="74"/>
    <x v="74"/>
    <x v="67"/>
    <n v="56100"/>
    <x v="3"/>
    <x v="36"/>
    <x v="36"/>
    <n v="68"/>
    <n v="68"/>
    <n v="21.43"/>
    <n v="14897394978254"/>
    <s v="SANISETTE - BOULEVARD MARECHAL JOFFRE"/>
    <s v="BOULEVARD MARECHAL JOFFRE"/>
    <n v="56100"/>
    <s v="C5"/>
    <n v="6"/>
    <n v="68"/>
    <n v="21.43"/>
    <d v="2018-03-07T00:00:00"/>
    <d v="2017-12-30T00:00:00"/>
    <n v="2018"/>
    <m/>
  </r>
  <r>
    <m/>
    <d v="2018-03-07T00:00:00"/>
    <x v="1"/>
    <n v="2018"/>
    <x v="83"/>
    <x v="83"/>
    <x v="75"/>
    <n v="56290"/>
    <x v="6"/>
    <x v="36"/>
    <x v="36"/>
    <n v="7944"/>
    <n v="7944"/>
    <n v="1144.99"/>
    <n v="14897829230103"/>
    <s v="MUSEE DE PORT LOUIS"/>
    <s v="LA CITADELLE"/>
    <n v="56290"/>
    <s v="C5"/>
    <n v="24"/>
    <n v="7944"/>
    <n v="1144.99"/>
    <d v="2018-03-07T00:00:00"/>
    <d v="2017-12-30T00:00:00"/>
    <n v="2018"/>
    <m/>
  </r>
  <r>
    <m/>
    <d v="2018-03-07T00:00:00"/>
    <x v="1"/>
    <n v="2018"/>
    <x v="71"/>
    <x v="71"/>
    <x v="64"/>
    <n v="56100"/>
    <x v="3"/>
    <x v="36"/>
    <x v="36"/>
    <n v="56"/>
    <n v="56"/>
    <n v="11.23"/>
    <n v="14899131654739"/>
    <s v="LGT ARTISTE ESA KERENTRECH - RUE EDGAR Q"/>
    <s v="32 RUE EDGAR QUINET"/>
    <n v="56100"/>
    <s v="C5"/>
    <n v="6"/>
    <n v="56"/>
    <n v="11.23"/>
    <d v="2018-03-07T00:00:00"/>
    <d v="2017-12-30T00:00:00"/>
    <n v="2018"/>
    <m/>
  </r>
  <r>
    <m/>
    <d v="2018-03-18T00:00:00"/>
    <x v="1"/>
    <n v="2018"/>
    <x v="90"/>
    <x v="90"/>
    <x v="82"/>
    <n v="56100"/>
    <x v="3"/>
    <x v="36"/>
    <x v="36"/>
    <n v="165"/>
    <n v="165"/>
    <n v="32.01"/>
    <n v="14856729330593"/>
    <s v="4 AVE JEAN JAURES"/>
    <s v="4 AVENUE JEAN JAURES"/>
    <n v="56100"/>
    <s v="C5"/>
    <n v="6"/>
    <n v="165"/>
    <n v="32.01"/>
    <d v="2018-03-18T00:00:00"/>
    <d v="2017-12-30T00:00:00"/>
    <n v="2018"/>
    <m/>
  </r>
  <r>
    <m/>
    <d v="2018-03-18T00:00:00"/>
    <x v="1"/>
    <n v="2018"/>
    <x v="101"/>
    <x v="101"/>
    <x v="78"/>
    <n v="56100"/>
    <x v="3"/>
    <x v="36"/>
    <x v="36"/>
    <n v="373"/>
    <n v="373"/>
    <n v="62.87"/>
    <n v="14853545552699"/>
    <s v="COMMUNE DE LORIENT"/>
    <s v="20 RUE JEAN MOULIN"/>
    <n v="56100"/>
    <s v="C5"/>
    <n v="6"/>
    <n v="373"/>
    <n v="62.87"/>
    <d v="2018-03-18T00:00:00"/>
    <d v="2017-12-30T00:00:00"/>
    <n v="2018"/>
    <m/>
  </r>
  <r>
    <m/>
    <d v="2018-03-18T00:00:00"/>
    <x v="1"/>
    <n v="2018"/>
    <x v="100"/>
    <x v="100"/>
    <x v="91"/>
    <n v="56100"/>
    <x v="3"/>
    <x v="36"/>
    <x v="36"/>
    <n v="255"/>
    <n v="255"/>
    <n v="41.21"/>
    <n v="14888422540020"/>
    <s v="RUE RENE LOTE"/>
    <s v="RUE RENE LOTE"/>
    <n v="56100"/>
    <s v="C5"/>
    <n v="6"/>
    <n v="255"/>
    <n v="41.21"/>
    <d v="2018-03-18T00:00:00"/>
    <d v="2017-12-30T00:00:00"/>
    <n v="2018"/>
    <m/>
  </r>
  <r>
    <m/>
    <d v="2018-03-18T00:00:00"/>
    <x v="1"/>
    <n v="2018"/>
    <x v="94"/>
    <x v="94"/>
    <x v="86"/>
    <n v="56100"/>
    <x v="3"/>
    <x v="36"/>
    <x v="36"/>
    <n v="485"/>
    <n v="485"/>
    <n v="86.59"/>
    <n v="14812590435421"/>
    <s v="29 BIS RUE DE KEROMAN"/>
    <s v="29B RUE DE KEROMAN"/>
    <n v="56100"/>
    <s v="C5"/>
    <n v="6"/>
    <n v="485"/>
    <n v="86.59"/>
    <d v="2018-03-18T00:00:00"/>
    <d v="2017-12-30T00:00:00"/>
    <n v="2018"/>
    <m/>
  </r>
  <r>
    <m/>
    <d v="2018-03-18T00:00:00"/>
    <x v="1"/>
    <n v="2018"/>
    <x v="95"/>
    <x v="95"/>
    <x v="13"/>
    <n v="56100"/>
    <x v="3"/>
    <x v="36"/>
    <x v="36"/>
    <n v="289"/>
    <n v="289"/>
    <n v="63.79"/>
    <n v="14818089684573"/>
    <s v="ECOLE DU MANIO"/>
    <s v="RUE FERDINAND BUISSON"/>
    <n v="56100"/>
    <s v="C5"/>
    <n v="6"/>
    <n v="289"/>
    <n v="63.79"/>
    <d v="2018-03-18T00:00:00"/>
    <d v="2017-12-30T00:00:00"/>
    <n v="2018"/>
    <m/>
  </r>
  <r>
    <m/>
    <d v="2018-03-18T00:00:00"/>
    <x v="1"/>
    <n v="2018"/>
    <x v="23"/>
    <x v="23"/>
    <x v="21"/>
    <n v="56100"/>
    <x v="0"/>
    <x v="36"/>
    <x v="36"/>
    <n v="1080"/>
    <n v="1080"/>
    <n v="169.97"/>
    <n v="14825325557145"/>
    <s v="LOCAL CYBER CENTRE"/>
    <s v=" N1 CCAL KERVENANEC"/>
    <n v="56100"/>
    <s v="C5"/>
    <n v="18"/>
    <n v="1080"/>
    <n v="169.97"/>
    <d v="2018-03-18T00:00:00"/>
    <d v="2017-12-30T00:00:00"/>
    <n v="2018"/>
    <m/>
  </r>
  <r>
    <m/>
    <d v="2018-03-18T00:00:00"/>
    <x v="1"/>
    <n v="2018"/>
    <x v="97"/>
    <x v="97"/>
    <x v="88"/>
    <n v="56100"/>
    <x v="3"/>
    <x v="36"/>
    <x v="36"/>
    <n v="229"/>
    <n v="229"/>
    <n v="39.840000000000003"/>
    <n v="14831259040485"/>
    <s v="10 RUE FRANCOIS RENAULT"/>
    <s v="10 RUE FRANCOIS RENAULT"/>
    <n v="56100"/>
    <s v="C5"/>
    <n v="6"/>
    <n v="229"/>
    <n v="39.840000000000003"/>
    <d v="2018-03-18T00:00:00"/>
    <d v="2017-12-30T00:00:00"/>
    <n v="2018"/>
    <m/>
  </r>
  <r>
    <m/>
    <d v="2018-03-18T00:00:00"/>
    <x v="1"/>
    <n v="2018"/>
    <x v="96"/>
    <x v="96"/>
    <x v="87"/>
    <n v="56100"/>
    <x v="3"/>
    <x v="36"/>
    <x v="36"/>
    <n v="187"/>
    <n v="187"/>
    <n v="43.21"/>
    <n v="14830680111778"/>
    <s v="STADE DE KERFICHANT"/>
    <s v="PLACE BATAILLE DE QUIBERON"/>
    <n v="56100"/>
    <s v="C5"/>
    <n v="6"/>
    <n v="187"/>
    <n v="43.21"/>
    <d v="2018-03-18T00:00:00"/>
    <d v="2017-12-30T00:00:00"/>
    <n v="2018"/>
    <m/>
  </r>
  <r>
    <m/>
    <d v="2018-03-18T00:00:00"/>
    <x v="1"/>
    <n v="2018"/>
    <x v="106"/>
    <x v="106"/>
    <x v="63"/>
    <n v="56100"/>
    <x v="3"/>
    <x v="36"/>
    <x v="36"/>
    <n v="322"/>
    <n v="322"/>
    <n v="61.68"/>
    <n v="14876266172942"/>
    <s v="205 RUE DE BELGIQUE"/>
    <s v="2 RUE DE KERULVE"/>
    <n v="56100"/>
    <s v="C5"/>
    <n v="6"/>
    <n v="322"/>
    <n v="61.68"/>
    <d v="2018-03-18T00:00:00"/>
    <d v="2017-12-30T00:00:00"/>
    <n v="2018"/>
    <m/>
  </r>
  <r>
    <m/>
    <d v="2018-03-18T00:00:00"/>
    <x v="1"/>
    <n v="2018"/>
    <x v="86"/>
    <x v="86"/>
    <x v="78"/>
    <n v="56100"/>
    <x v="3"/>
    <x v="36"/>
    <x v="36"/>
    <n v="559"/>
    <n v="559"/>
    <n v="89.1"/>
    <n v="14854124423820"/>
    <s v="LOGEMENT 101 GS KERMELO"/>
    <s v="20 RUE JEAN MOULIN"/>
    <n v="56100"/>
    <s v="C5"/>
    <n v="6"/>
    <n v="559"/>
    <n v="89.1"/>
    <d v="2018-03-18T00:00:00"/>
    <d v="2017-12-30T00:00:00"/>
    <n v="2018"/>
    <m/>
  </r>
  <r>
    <m/>
    <d v="2018-03-18T00:00:00"/>
    <x v="1"/>
    <n v="2018"/>
    <x v="104"/>
    <x v="104"/>
    <x v="19"/>
    <n v="56100"/>
    <x v="5"/>
    <x v="36"/>
    <x v="36"/>
    <n v="80"/>
    <n v="80"/>
    <n v="16.100000000000001"/>
    <n v="14895658461352"/>
    <s v="2 RUE FRANCOIS RENAULT"/>
    <s v="2 RUE FRANCOIS RENAULT"/>
    <n v="56100"/>
    <s v="C5"/>
    <n v="3"/>
    <n v="80"/>
    <n v="16.100000000000001"/>
    <d v="2018-03-18T00:00:00"/>
    <d v="2017-12-30T00:00:00"/>
    <n v="2018"/>
    <m/>
  </r>
  <r>
    <m/>
    <d v="2018-03-18T00:00:00"/>
    <x v="1"/>
    <n v="2018"/>
    <x v="105"/>
    <x v="105"/>
    <x v="94"/>
    <n v="56100"/>
    <x v="3"/>
    <x v="36"/>
    <x v="36"/>
    <n v="538"/>
    <n v="538"/>
    <n v="91.72"/>
    <n v="14819392140869"/>
    <s v="60 RUE DE CARNEL"/>
    <s v="60 RUE DE CARNEL"/>
    <n v="56100"/>
    <s v="C5"/>
    <n v="6"/>
    <n v="538"/>
    <n v="91.72"/>
    <d v="2018-03-18T00:00:00"/>
    <d v="2017-12-30T00:00:00"/>
    <n v="2018"/>
    <m/>
  </r>
  <r>
    <m/>
    <d v="2018-03-18T00:00:00"/>
    <x v="1"/>
    <n v="2018"/>
    <x v="87"/>
    <x v="87"/>
    <x v="79"/>
    <n v="56100"/>
    <x v="3"/>
    <x v="36"/>
    <x v="36"/>
    <n v="750"/>
    <n v="750"/>
    <n v="110.62"/>
    <n v="14836179395569"/>
    <s v="Logement 2 rue Mozart"/>
    <s v="2 RUE MOZART"/>
    <n v="56100"/>
    <s v="C5"/>
    <n v="6"/>
    <n v="750"/>
    <n v="110.62"/>
    <d v="2018-03-18T00:00:00"/>
    <d v="2017-12-30T00:00:00"/>
    <n v="2018"/>
    <m/>
  </r>
  <r>
    <m/>
    <d v="2018-03-18T00:00:00"/>
    <x v="1"/>
    <n v="2018"/>
    <x v="99"/>
    <x v="99"/>
    <x v="90"/>
    <n v="56100"/>
    <x v="3"/>
    <x v="36"/>
    <x v="36"/>
    <n v="511"/>
    <n v="511"/>
    <n v="89.46"/>
    <n v="14890014442703"/>
    <s v="1 RUE LESAGE"/>
    <s v="1 RUE LESAGE"/>
    <n v="56100"/>
    <s v="C5"/>
    <n v="6"/>
    <n v="511"/>
    <n v="89.46"/>
    <d v="2018-03-18T00:00:00"/>
    <d v="2017-12-30T00:00:00"/>
    <n v="2018"/>
    <m/>
  </r>
  <r>
    <m/>
    <d v="2017-01-09T00:00:00"/>
    <x v="1"/>
    <s v="?"/>
    <x v="7"/>
    <x v="7"/>
    <x v="7"/>
    <n v="56100"/>
    <x v="3"/>
    <x v="6"/>
    <x v="6"/>
    <n v="269"/>
    <n v="269"/>
    <n v="81.569999999999993"/>
    <n v="14807814659972"/>
    <s v="SANISETTE - PLACE DE LA LIBERTE"/>
    <s v="PLACE DE LA LIBERTE"/>
    <n v="56100"/>
    <s v="C5"/>
    <n v="6"/>
    <n v="269"/>
    <n v="81.569999999999993"/>
    <d v="2017-01-09T00:00:00"/>
    <d v="2016-12-30T00:00:00"/>
    <s v="?"/>
    <m/>
  </r>
  <r>
    <m/>
    <d v="2017-01-09T00:00:00"/>
    <x v="1"/>
    <s v="?"/>
    <x v="8"/>
    <x v="8"/>
    <x v="8"/>
    <n v="56100"/>
    <x v="3"/>
    <x v="6"/>
    <x v="6"/>
    <n v="461"/>
    <n v="461"/>
    <n v="74.03"/>
    <n v="14807959377717"/>
    <s v="SANISETTE - PLACE ALSACE LORRAINE"/>
    <s v="PLACE ALSACE LORRAINE"/>
    <n v="56100"/>
    <s v="C5"/>
    <n v="6"/>
    <n v="461"/>
    <n v="74.03"/>
    <d v="2017-01-09T00:00:00"/>
    <d v="2016-12-30T00:00:00"/>
    <s v="?"/>
    <m/>
  </r>
  <r>
    <m/>
    <d v="2017-01-09T00:00:00"/>
    <x v="1"/>
    <s v="?"/>
    <x v="11"/>
    <x v="11"/>
    <x v="11"/>
    <n v="56100"/>
    <x v="5"/>
    <x v="6"/>
    <x v="6"/>
    <n v="142"/>
    <n v="142"/>
    <n v="27.63"/>
    <n v="14808393522019"/>
    <s v="CIMETIERE DE KERENTRECH"/>
    <s v="RUE AUGUSTE RODIN"/>
    <n v="56100"/>
    <s v="C5"/>
    <n v="3"/>
    <n v="142"/>
    <n v="27.63"/>
    <d v="2017-01-09T00:00:00"/>
    <d v="2016-12-30T00:00:00"/>
    <s v="?"/>
    <m/>
  </r>
  <r>
    <m/>
    <d v="2017-01-09T00:00:00"/>
    <x v="1"/>
    <s v="?"/>
    <x v="12"/>
    <x v="12"/>
    <x v="0"/>
    <n v="56100"/>
    <x v="3"/>
    <x v="6"/>
    <x v="6"/>
    <n v="226"/>
    <n v="226"/>
    <n v="42.25"/>
    <n v="14809261881378"/>
    <s v="PERMANENCE CONTRAT EDUCATIF LOC"/>
    <s v="7 RUE JULES MASSENET"/>
    <n v="56100"/>
    <s v="C5"/>
    <n v="6"/>
    <n v="226"/>
    <n v="42.25"/>
    <d v="2017-01-09T00:00:00"/>
    <d v="2016-12-30T00:00:00"/>
    <s v="?"/>
    <m/>
  </r>
  <r>
    <m/>
    <d v="2017-01-09T00:00:00"/>
    <x v="1"/>
    <s v="?"/>
    <x v="13"/>
    <x v="13"/>
    <x v="12"/>
    <n v="56100"/>
    <x v="6"/>
    <x v="6"/>
    <x v="6"/>
    <n v="1050"/>
    <n v="1050"/>
    <n v="212.2"/>
    <n v="14809551292790"/>
    <s v="CENTRE MEDICO-SCOLAIRE"/>
    <s v="5 PLACE LOUIS BONNEAUD"/>
    <n v="56100"/>
    <s v="C5"/>
    <n v="24"/>
    <n v="1050"/>
    <n v="212.2"/>
    <d v="2017-01-09T00:00:00"/>
    <d v="2016-12-30T00:00:00"/>
    <s v="?"/>
    <m/>
  </r>
  <r>
    <m/>
    <d v="2017-01-09T00:00:00"/>
    <x v="1"/>
    <s v="?"/>
    <x v="14"/>
    <x v="14"/>
    <x v="13"/>
    <n v="56100"/>
    <x v="2"/>
    <x v="6"/>
    <x v="6"/>
    <n v="4477"/>
    <n v="4477"/>
    <n v="659.85"/>
    <n v="14812735108510"/>
    <s v="ECOLE DIWAN"/>
    <s v="RUE FERDINAND BUISSON"/>
    <n v="56100"/>
    <s v="C5"/>
    <n v="30"/>
    <n v="4477"/>
    <n v="659.85"/>
    <d v="2017-01-09T00:00:00"/>
    <d v="2016-12-30T00:00:00"/>
    <s v="?"/>
    <m/>
  </r>
  <r>
    <m/>
    <d v="2017-01-09T00:00:00"/>
    <x v="1"/>
    <s v="?"/>
    <x v="15"/>
    <x v="15"/>
    <x v="14"/>
    <n v="56100"/>
    <x v="1"/>
    <x v="6"/>
    <x v="6"/>
    <n v="2251"/>
    <n v="2251"/>
    <n v="397.38"/>
    <n v="14813892850933"/>
    <s v="LE CITY"/>
    <s v="4 F RUE ROGER SALENGRO"/>
    <n v="56100"/>
    <s v="C5"/>
    <n v="36"/>
    <n v="2251"/>
    <n v="397.38"/>
    <d v="2017-01-09T00:00:00"/>
    <d v="2016-12-30T00:00:00"/>
    <s v="?"/>
    <m/>
  </r>
  <r>
    <m/>
    <d v="2017-01-09T00:00:00"/>
    <x v="1"/>
    <s v="?"/>
    <x v="77"/>
    <x v="77"/>
    <x v="70"/>
    <n v="56100"/>
    <x v="7"/>
    <x v="6"/>
    <x v="6"/>
    <n v="1721"/>
    <n v="1721"/>
    <n v="253.74"/>
    <n v="14814616439917"/>
    <s v="BIBLIOTHEQUE DE KERSABIEC"/>
    <s v="24 RUE DE KERSABIEC"/>
    <n v="56100"/>
    <s v="C5"/>
    <n v="12"/>
    <n v="1721"/>
    <n v="253.74"/>
    <d v="2017-01-09T00:00:00"/>
    <d v="2016-12-30T00:00:00"/>
    <s v="?"/>
    <m/>
  </r>
  <r>
    <m/>
    <d v="2017-01-09T00:00:00"/>
    <x v="1"/>
    <s v="?"/>
    <x v="16"/>
    <x v="16"/>
    <x v="15"/>
    <n v="56100"/>
    <x v="0"/>
    <x v="6"/>
    <x v="6"/>
    <n v="282"/>
    <n v="282"/>
    <n v="74.47"/>
    <n v="14815629464508"/>
    <s v="MATERNELLE PABLO NERUDA"/>
    <s v="11B RUE RAYMOND QUERO"/>
    <n v="56100"/>
    <s v="C5"/>
    <n v="18"/>
    <n v="282"/>
    <n v="74.47"/>
    <d v="2017-01-09T00:00:00"/>
    <d v="2016-12-30T00:00:00"/>
    <s v="?"/>
    <m/>
  </r>
  <r>
    <m/>
    <d v="2017-01-09T00:00:00"/>
    <x v="1"/>
    <s v="?"/>
    <x v="17"/>
    <x v="17"/>
    <x v="16"/>
    <n v="56100"/>
    <x v="0"/>
    <x v="6"/>
    <x v="6"/>
    <n v="4794"/>
    <n v="4794"/>
    <n v="673.77"/>
    <n v="14819247409505"/>
    <s v="CENTRE CULTUREL ET SPORTIF ( EX ECOLE DI"/>
    <s v="205 RUE DE BELGIQUE"/>
    <n v="56100"/>
    <s v="C5"/>
    <n v="18"/>
    <n v="4794"/>
    <n v="673.77"/>
    <d v="2017-01-09T00:00:00"/>
    <d v="2016-12-30T00:00:00"/>
    <s v="?"/>
    <m/>
  </r>
  <r>
    <m/>
    <d v="2017-01-09T00:00:00"/>
    <x v="1"/>
    <s v="?"/>
    <x v="18"/>
    <x v="18"/>
    <x v="7"/>
    <n v="56100"/>
    <x v="7"/>
    <x v="6"/>
    <x v="6"/>
    <n v="268"/>
    <n v="268"/>
    <n v="60.14"/>
    <n v="14819536845189"/>
    <s v="MARCHE EXTERIEUR"/>
    <s v="PLACE DE LA LIBERTE"/>
    <n v="56100"/>
    <s v="C5"/>
    <n v="12"/>
    <n v="268"/>
    <n v="60.14"/>
    <d v="2017-01-09T00:00:00"/>
    <d v="2016-12-30T00:00:00"/>
    <s v="?"/>
    <m/>
  </r>
  <r>
    <m/>
    <d v="2017-01-09T00:00:00"/>
    <x v="1"/>
    <s v="?"/>
    <x v="21"/>
    <x v="21"/>
    <x v="19"/>
    <n v="56100"/>
    <x v="2"/>
    <x v="6"/>
    <x v="6"/>
    <n v="245"/>
    <n v="245"/>
    <n v="121.86"/>
    <n v="14822865354592"/>
    <s v="MATERNELLE SUZANNE LACORE"/>
    <s v="2 RUE FRANCOIS RENAULT"/>
    <n v="56100"/>
    <s v="C5"/>
    <n v="30"/>
    <n v="245"/>
    <n v="121.86"/>
    <d v="2017-01-09T00:00:00"/>
    <d v="2016-12-30T00:00:00"/>
    <s v="?"/>
    <m/>
  </r>
  <r>
    <m/>
    <d v="2017-01-09T00:00:00"/>
    <x v="1"/>
    <s v="?"/>
    <x v="22"/>
    <x v="22"/>
    <x v="20"/>
    <n v="56100"/>
    <x v="2"/>
    <x v="6"/>
    <x v="6"/>
    <n v="8672"/>
    <n v="8672"/>
    <n v="1191.22"/>
    <n v="14823588943559"/>
    <s v="CENTRE SOCIAL DE KERVENANEC"/>
    <s v="2 RUE MAURICE THOREZ"/>
    <n v="56100"/>
    <s v="C5"/>
    <n v="30"/>
    <n v="8672"/>
    <n v="1191.22"/>
    <d v="2017-01-09T00:00:00"/>
    <d v="2016-12-30T00:00:00"/>
    <s v="?"/>
    <m/>
  </r>
  <r>
    <m/>
    <d v="2017-01-09T00:00:00"/>
    <x v="1"/>
    <s v="?"/>
    <x v="25"/>
    <x v="25"/>
    <x v="23"/>
    <n v="56100"/>
    <x v="1"/>
    <x v="6"/>
    <x v="6"/>
    <n v="1390"/>
    <n v="1390"/>
    <n v="285.85000000000002"/>
    <n v="14826628017348"/>
    <s v="CENTRE AERE DU TER"/>
    <s v="N1 RUE VICTOR SCHOELCHER"/>
    <n v="56100"/>
    <s v="C5"/>
    <n v="36"/>
    <n v="1390"/>
    <n v="285.85000000000002"/>
    <d v="2017-01-09T00:00:00"/>
    <d v="2016-12-30T00:00:00"/>
    <s v="?"/>
    <m/>
  </r>
  <r>
    <m/>
    <d v="2017-01-09T00:00:00"/>
    <x v="1"/>
    <s v="?"/>
    <x v="26"/>
    <x v="26"/>
    <x v="24"/>
    <n v="56100"/>
    <x v="0"/>
    <x v="6"/>
    <x v="6"/>
    <n v="-36"/>
    <n v="-36"/>
    <n v="28.71"/>
    <n v="14827062170710"/>
    <s v="GYMNASE DE KEROLAY"/>
    <s v="38 RUE MONISTROL"/>
    <n v="56100"/>
    <s v="C5"/>
    <n v="18"/>
    <n v="-36"/>
    <n v="28.71"/>
    <d v="2017-01-09T00:00:00"/>
    <d v="2016-12-30T00:00:00"/>
    <s v="?"/>
    <m/>
  </r>
  <r>
    <m/>
    <d v="2017-01-09T00:00:00"/>
    <x v="1"/>
    <s v="?"/>
    <x v="27"/>
    <x v="27"/>
    <x v="25"/>
    <n v="56100"/>
    <x v="3"/>
    <x v="6"/>
    <x v="6"/>
    <n v="1967"/>
    <n v="1967"/>
    <n v="284.89"/>
    <n v="14829522373357"/>
    <s v="ACCUEIL ENFANTS ST MAUDE"/>
    <s v="1 RUE NICOLAS APPERT"/>
    <n v="56100"/>
    <s v="C5"/>
    <n v="6"/>
    <n v="1967"/>
    <n v="284.89"/>
    <d v="2017-01-09T00:00:00"/>
    <d v="2016-12-30T00:00:00"/>
    <s v="?"/>
    <m/>
  </r>
  <r>
    <m/>
    <d v="2017-01-09T00:00:00"/>
    <x v="1"/>
    <s v="?"/>
    <x v="84"/>
    <x v="84"/>
    <x v="76"/>
    <n v="56100"/>
    <x v="5"/>
    <x v="6"/>
    <x v="6"/>
    <n v="1643"/>
    <n v="1643"/>
    <n v="234.17"/>
    <n v="14829667091101"/>
    <s v="LOCAL VESTIAIRES"/>
    <s v="3 RUE D ANNABA"/>
    <n v="56100"/>
    <s v="C5"/>
    <n v="3"/>
    <n v="1643"/>
    <n v="234.17"/>
    <d v="2017-01-09T00:00:00"/>
    <d v="2016-12-30T00:00:00"/>
    <s v="?"/>
    <m/>
  </r>
  <r>
    <m/>
    <d v="2017-01-09T00:00:00"/>
    <x v="1"/>
    <s v="?"/>
    <x v="31"/>
    <x v="31"/>
    <x v="29"/>
    <n v="56100"/>
    <x v="0"/>
    <x v="6"/>
    <x v="6"/>
    <n v="950"/>
    <n v="950"/>
    <n v="159.85"/>
    <n v="14832561447120"/>
    <s v="BOULODROME"/>
    <s v="42 RUE LOUIS BRAILLE"/>
    <n v="56100"/>
    <s v="C5"/>
    <n v="18"/>
    <n v="950"/>
    <n v="159.85"/>
    <d v="2017-01-09T00:00:00"/>
    <d v="2016-12-30T00:00:00"/>
    <s v="?"/>
    <m/>
  </r>
  <r>
    <m/>
    <d v="2017-01-09T00:00:00"/>
    <x v="1"/>
    <s v="?"/>
    <x v="32"/>
    <x v="32"/>
    <x v="30"/>
    <n v="56100"/>
    <x v="5"/>
    <x v="6"/>
    <x v="6"/>
    <n v="155"/>
    <n v="155"/>
    <n v="30.11"/>
    <n v="14832706164973"/>
    <s v="CENTRE ARTISANAL"/>
    <s v="81 BOULEVARD COSMAO DUMANOIR"/>
    <n v="56100"/>
    <s v="C5"/>
    <n v="3"/>
    <n v="155"/>
    <n v="30.11"/>
    <d v="2017-01-09T00:00:00"/>
    <d v="2016-12-30T00:00:00"/>
    <s v="?"/>
    <m/>
  </r>
  <r>
    <m/>
    <d v="2017-01-09T00:00:00"/>
    <x v="1"/>
    <s v="?"/>
    <x v="34"/>
    <x v="34"/>
    <x v="32"/>
    <n v="56100"/>
    <x v="7"/>
    <x v="6"/>
    <x v="6"/>
    <n v="638"/>
    <n v="638"/>
    <n v="109.35"/>
    <n v="14835311085392"/>
    <s v="LOCAUX SERVICES TECHNIQUES"/>
    <s v="39 RUE FRANCOIS LE LEVE"/>
    <n v="56100"/>
    <s v="C5"/>
    <n v="12"/>
    <n v="638"/>
    <n v="109.35"/>
    <d v="2017-01-09T00:00:00"/>
    <d v="2016-12-30T00:00:00"/>
    <s v="?"/>
    <m/>
  </r>
  <r>
    <m/>
    <d v="2017-01-09T00:00:00"/>
    <x v="1"/>
    <s v="?"/>
    <x v="37"/>
    <x v="37"/>
    <x v="35"/>
    <n v="56100"/>
    <x v="1"/>
    <x v="6"/>
    <x v="6"/>
    <n v="6480"/>
    <n v="6480"/>
    <n v="921.86"/>
    <n v="14838784312598"/>
    <s v="HALLES DE MERVILLE"/>
    <s v="HALLES CHANZY"/>
    <n v="56100"/>
    <s v="C5"/>
    <n v="36"/>
    <n v="6480"/>
    <n v="921.86"/>
    <d v="2017-01-09T00:00:00"/>
    <d v="2016-12-30T00:00:00"/>
    <s v="?"/>
    <m/>
  </r>
  <r>
    <m/>
    <d v="2017-01-09T00:00:00"/>
    <x v="1"/>
    <s v="?"/>
    <x v="38"/>
    <x v="38"/>
    <x v="36"/>
    <n v="56100"/>
    <x v="8"/>
    <x v="6"/>
    <x v="6"/>
    <n v="-2"/>
    <n v="-2"/>
    <n v="13.96"/>
    <n v="14842981128703"/>
    <s v="LOCAL CARNAVAL"/>
    <s v="8 RUE DE L INDUSTRIE"/>
    <n v="56100"/>
    <s v="C5"/>
    <n v="9"/>
    <n v="-2"/>
    <n v="13.96"/>
    <d v="2017-01-09T00:00:00"/>
    <d v="2016-12-30T00:00:00"/>
    <s v="?"/>
    <m/>
  </r>
  <r>
    <m/>
    <d v="2017-01-09T00:00:00"/>
    <x v="1"/>
    <s v="?"/>
    <x v="39"/>
    <x v="39"/>
    <x v="37"/>
    <n v="56100"/>
    <x v="5"/>
    <x v="6"/>
    <x v="6"/>
    <n v="987"/>
    <n v="987"/>
    <n v="170.92"/>
    <n v="14844717728537"/>
    <s v="OFFICE DE TOURISME"/>
    <s v="BASE DES SOUS MARINS"/>
    <n v="56100"/>
    <s v="C5"/>
    <n v="3"/>
    <n v="987"/>
    <n v="170.92"/>
    <d v="2017-01-09T00:00:00"/>
    <d v="2016-12-30T00:00:00"/>
    <s v="?"/>
    <m/>
  </r>
  <r>
    <m/>
    <d v="2017-01-09T00:00:00"/>
    <x v="1"/>
    <s v="?"/>
    <x v="40"/>
    <x v="40"/>
    <x v="38"/>
    <n v="56100"/>
    <x v="5"/>
    <x v="6"/>
    <x v="6"/>
    <n v="0"/>
    <n v="0"/>
    <n v="10.02"/>
    <n v="14845296633070"/>
    <s v="EX-LOGEMENT DE FONCTION"/>
    <s v="6 RUE DE L ECOLE"/>
    <n v="56100"/>
    <s v="C5"/>
    <n v="3"/>
    <n v="0"/>
    <n v="10.02"/>
    <d v="2017-01-09T00:00:00"/>
    <d v="2016-12-30T00:00:00"/>
    <s v="?"/>
    <m/>
  </r>
  <r>
    <m/>
    <d v="2017-01-09T00:00:00"/>
    <x v="1"/>
    <s v="?"/>
    <x v="41"/>
    <x v="41"/>
    <x v="39"/>
    <n v="56100"/>
    <x v="6"/>
    <x v="6"/>
    <x v="6"/>
    <n v="8965"/>
    <n v="8965"/>
    <n v="1232.03"/>
    <n v="14846888509393"/>
    <s v="SALLE DUGUAY TROUIN"/>
    <s v="22A RUE DOCTEUR BENOIT VILLERS"/>
    <n v="56100"/>
    <s v="C5"/>
    <n v="24"/>
    <n v="8965"/>
    <n v="1232.03"/>
    <d v="2017-01-09T00:00:00"/>
    <d v="2016-12-30T00:00:00"/>
    <s v="?"/>
    <m/>
  </r>
  <r>
    <m/>
    <d v="2017-01-09T00:00:00"/>
    <x v="1"/>
    <s v="?"/>
    <x v="42"/>
    <x v="42"/>
    <x v="40"/>
    <n v="56100"/>
    <x v="1"/>
    <x v="6"/>
    <x v="6"/>
    <n v="245"/>
    <n v="245"/>
    <n v="147.88"/>
    <n v="14847756790250"/>
    <s v="PLACE POLIG MONJARET"/>
    <s v="24 RUE POISSONNIERE"/>
    <n v="56100"/>
    <s v="C5"/>
    <n v="36"/>
    <n v="245"/>
    <n v="147.88"/>
    <d v="2017-01-09T00:00:00"/>
    <d v="2016-12-30T00:00:00"/>
    <s v="?"/>
    <m/>
  </r>
  <r>
    <m/>
    <d v="2017-01-09T00:00:00"/>
    <x v="1"/>
    <s v="?"/>
    <x v="43"/>
    <x v="43"/>
    <x v="30"/>
    <n v="56100"/>
    <x v="7"/>
    <x v="6"/>
    <x v="6"/>
    <n v="5531"/>
    <n v="5531"/>
    <n v="759.63"/>
    <n v="14848046293827"/>
    <s v="BUREAUX SYNDICATS"/>
    <s v="81 BOULEVARD COSMAO DUMANOIR"/>
    <n v="56100"/>
    <s v="C5"/>
    <n v="12"/>
    <n v="5531"/>
    <n v="759.63"/>
    <d v="2017-01-09T00:00:00"/>
    <d v="2016-12-30T00:00:00"/>
    <s v="?"/>
    <m/>
  </r>
  <r>
    <m/>
    <d v="2017-01-09T00:00:00"/>
    <x v="1"/>
    <s v="?"/>
    <x v="45"/>
    <x v="45"/>
    <x v="3"/>
    <n v="56100"/>
    <x v="0"/>
    <x v="6"/>
    <x v="6"/>
    <n v="-750"/>
    <n v="-750"/>
    <n v="-35.97"/>
    <n v="14848335687353"/>
    <s v="FONTAINE PERAULT"/>
    <s v="RUE ETIENNE PERAULT"/>
    <n v="56100"/>
    <s v="C5"/>
    <n v="18"/>
    <n v="-750"/>
    <n v="-35.97"/>
    <d v="2017-01-09T00:00:00"/>
    <d v="2016-12-30T00:00:00"/>
    <s v="?"/>
    <m/>
  </r>
  <r>
    <m/>
    <d v="2017-01-09T00:00:00"/>
    <x v="1"/>
    <s v="?"/>
    <x v="47"/>
    <x v="47"/>
    <x v="43"/>
    <n v="56100"/>
    <x v="3"/>
    <x v="6"/>
    <x v="6"/>
    <n v="360"/>
    <n v="360"/>
    <n v="60.3"/>
    <n v="14849059318633"/>
    <s v="PAVILLON"/>
    <s v="10 RUE AMIRAL BOUVET"/>
    <n v="56100"/>
    <s v="C5"/>
    <n v="6"/>
    <n v="360"/>
    <n v="60.3"/>
    <d v="2017-01-09T00:00:00"/>
    <d v="2016-12-30T00:00:00"/>
    <s v="?"/>
    <m/>
  </r>
  <r>
    <m/>
    <d v="2017-01-09T00:00:00"/>
    <x v="1"/>
    <s v="?"/>
    <x v="49"/>
    <x v="49"/>
    <x v="45"/>
    <n v="56100"/>
    <x v="8"/>
    <x v="6"/>
    <x v="6"/>
    <n v="177"/>
    <n v="177"/>
    <n v="37.86"/>
    <n v="14849348754024"/>
    <s v="BUREAUX SYNDICATS"/>
    <s v="79C BOULEVARD COSMAO DUMANOIR"/>
    <n v="56100"/>
    <s v="C5"/>
    <n v="9"/>
    <n v="177"/>
    <n v="37.86"/>
    <d v="2017-01-09T00:00:00"/>
    <d v="2016-12-30T00:00:00"/>
    <s v="?"/>
    <m/>
  </r>
  <r>
    <m/>
    <d v="2017-01-09T00:00:00"/>
    <x v="1"/>
    <s v="?"/>
    <x v="58"/>
    <x v="58"/>
    <x v="52"/>
    <n v="56100"/>
    <x v="8"/>
    <x v="6"/>
    <x v="6"/>
    <n v="-64"/>
    <n v="-64"/>
    <n v="8.2100000000000009"/>
    <n v="14855426859571"/>
    <s v="MARCHE EXTERIEUR"/>
    <s v="6X COURS DE CHAZELLES"/>
    <n v="56100"/>
    <s v="C5"/>
    <n v="9"/>
    <n v="-64"/>
    <n v="8.2100000000000009"/>
    <d v="2017-01-09T00:00:00"/>
    <d v="2016-12-30T00:00:00"/>
    <s v="?"/>
    <m/>
  </r>
  <r>
    <m/>
    <d v="2017-01-09T00:00:00"/>
    <x v="1"/>
    <s v="?"/>
    <x v="59"/>
    <x v="59"/>
    <x v="53"/>
    <n v="56100"/>
    <x v="3"/>
    <x v="6"/>
    <x v="6"/>
    <n v="-594"/>
    <n v="-594"/>
    <n v="-69.069999999999993"/>
    <n v="14855716295106"/>
    <s v="LOCAUX DIVERS"/>
    <s v="RESIDENCE L ORIENTIS"/>
    <n v="56100"/>
    <s v="C5"/>
    <n v="6"/>
    <n v="-594"/>
    <n v="-69.069999999999993"/>
    <d v="2017-01-09T00:00:00"/>
    <d v="2016-12-30T00:00:00"/>
    <s v="?"/>
    <m/>
  </r>
  <r>
    <m/>
    <d v="2017-01-09T00:00:00"/>
    <x v="1"/>
    <s v="?"/>
    <x v="62"/>
    <x v="62"/>
    <x v="56"/>
    <n v="56100"/>
    <x v="1"/>
    <x v="6"/>
    <x v="6"/>
    <n v="3947"/>
    <n v="3947"/>
    <n v="611.74"/>
    <n v="14858465933343"/>
    <s v="VESTIAIRES RUGBY KEROLAY"/>
    <s v="5 RUE DE L INDUSTRIE"/>
    <n v="56100"/>
    <s v="C5"/>
    <n v="36"/>
    <n v="3947"/>
    <n v="611.74"/>
    <d v="2017-01-09T00:00:00"/>
    <d v="2016-12-30T00:00:00"/>
    <s v="?"/>
    <m/>
  </r>
  <r>
    <m/>
    <d v="2017-01-09T00:00:00"/>
    <x v="1"/>
    <s v="?"/>
    <x v="63"/>
    <x v="63"/>
    <x v="57"/>
    <n v="56100"/>
    <x v="1"/>
    <x v="6"/>
    <x v="6"/>
    <n v="4359"/>
    <n v="4359"/>
    <n v="674.35"/>
    <n v="14860347264787"/>
    <s v="GROUPE SCOLAIRE KERENTRECH"/>
    <s v="11 PLACE DE L YSER"/>
    <n v="56100"/>
    <s v="C5"/>
    <n v="36"/>
    <n v="4359"/>
    <n v="674.35"/>
    <d v="2017-01-09T00:00:00"/>
    <d v="2016-12-30T00:00:00"/>
    <s v="?"/>
    <m/>
  </r>
  <r>
    <m/>
    <d v="2017-01-09T00:00:00"/>
    <x v="1"/>
    <s v="?"/>
    <x v="64"/>
    <x v="64"/>
    <x v="38"/>
    <n v="56100"/>
    <x v="0"/>
    <x v="6"/>
    <x v="6"/>
    <n v="4214"/>
    <n v="4214"/>
    <n v="597.61"/>
    <n v="14860636700389"/>
    <s v="GROUPE SCOLAIRE KERENTRECH"/>
    <s v="6 RUE DE L ECOLE"/>
    <n v="56100"/>
    <s v="C5"/>
    <n v="18"/>
    <n v="4214"/>
    <n v="597.61"/>
    <d v="2017-01-09T00:00:00"/>
    <d v="2016-12-30T00:00:00"/>
    <s v="?"/>
    <m/>
  </r>
  <r>
    <m/>
    <d v="2017-01-09T00:00:00"/>
    <x v="1"/>
    <s v="?"/>
    <x v="65"/>
    <x v="65"/>
    <x v="58"/>
    <n v="56100"/>
    <x v="3"/>
    <x v="6"/>
    <x v="6"/>
    <n v="185"/>
    <n v="185"/>
    <n v="36.869999999999997"/>
    <n v="14860926084261"/>
    <s v="SANISETTE SQUARE ST ANNE D A - RUE DE LA"/>
    <s v="81 RUE DE LA BELLE FONTAINE"/>
    <n v="56100"/>
    <s v="C5"/>
    <n v="6"/>
    <n v="185"/>
    <n v="36.869999999999997"/>
    <d v="2017-01-09T00:00:00"/>
    <d v="2016-12-30T00:00:00"/>
    <s v="?"/>
    <m/>
  </r>
  <r>
    <m/>
    <d v="2017-01-09T00:00:00"/>
    <x v="1"/>
    <s v="?"/>
    <x v="67"/>
    <x v="67"/>
    <x v="60"/>
    <n v="56100"/>
    <x v="8"/>
    <x v="6"/>
    <x v="6"/>
    <n v="1140"/>
    <n v="1140"/>
    <n v="170.59"/>
    <n v="14861215571523"/>
    <s v="GYMNASEE KERENTRECH"/>
    <s v="29 RUE JULES SIMON"/>
    <n v="56100"/>
    <s v="C5"/>
    <n v="9"/>
    <n v="1140"/>
    <n v="170.59"/>
    <d v="2017-01-09T00:00:00"/>
    <d v="2016-12-30T00:00:00"/>
    <s v="?"/>
    <m/>
  </r>
  <r>
    <m/>
    <d v="2017-01-09T00:00:00"/>
    <x v="1"/>
    <s v="?"/>
    <x v="70"/>
    <x v="70"/>
    <x v="63"/>
    <n v="56100"/>
    <x v="3"/>
    <x v="6"/>
    <x v="6"/>
    <n v="192"/>
    <n v="192"/>
    <n v="36.35"/>
    <n v="14876410890702"/>
    <s v="LOGT DE FONCTION 2 - RUE DE KERULVE"/>
    <s v="2 RUE DE KERULVE"/>
    <n v="56100"/>
    <s v="C5"/>
    <n v="6"/>
    <n v="192"/>
    <n v="36.35"/>
    <d v="2017-01-09T00:00:00"/>
    <d v="2016-12-30T00:00:00"/>
    <s v="?"/>
    <m/>
  </r>
  <r>
    <m/>
    <d v="2017-01-09T00:00:00"/>
    <x v="1"/>
    <s v="?"/>
    <x v="73"/>
    <x v="73"/>
    <x v="66"/>
    <n v="56100"/>
    <x v="7"/>
    <x v="6"/>
    <x v="6"/>
    <n v="286"/>
    <n v="286"/>
    <n v="60.61"/>
    <n v="14890593252047"/>
    <s v="IMMEUBLE DES IMPRIMEURS"/>
    <s v="RUE RAMPE DE L AMIRAL"/>
    <n v="56100"/>
    <s v="C5"/>
    <n v="12"/>
    <n v="286"/>
    <n v="60.61"/>
    <d v="2017-01-09T00:00:00"/>
    <d v="2016-12-30T00:00:00"/>
    <s v="?"/>
    <m/>
  </r>
  <r>
    <m/>
    <d v="2017-01-09T00:00:00"/>
    <x v="1"/>
    <s v="?"/>
    <x v="75"/>
    <x v="75"/>
    <x v="68"/>
    <n v="56100"/>
    <x v="3"/>
    <x v="6"/>
    <x v="6"/>
    <n v="281"/>
    <n v="281"/>
    <n v="48.98"/>
    <n v="14896960824806"/>
    <s v="SANISETTE - PLACE DE L YSER"/>
    <s v="PLACE DE L YSER"/>
    <n v="56100"/>
    <s v="C5"/>
    <n v="6"/>
    <n v="281"/>
    <n v="48.98"/>
    <d v="2017-01-09T00:00:00"/>
    <d v="2016-12-30T00:00:00"/>
    <s v="?"/>
    <m/>
  </r>
  <r>
    <m/>
    <d v="2017-01-09T00:00:00"/>
    <x v="1"/>
    <s v="?"/>
    <x v="74"/>
    <x v="74"/>
    <x v="67"/>
    <n v="56100"/>
    <x v="3"/>
    <x v="6"/>
    <x v="6"/>
    <n v="66"/>
    <n v="66"/>
    <n v="20.14"/>
    <n v="14897394978254"/>
    <s v="SANISETTE - BOULEVARD MARECHAL JOFFRE"/>
    <s v="BOULEVARD MARECHAL JOFFRE"/>
    <n v="56100"/>
    <s v="C5"/>
    <n v="6"/>
    <n v="66"/>
    <n v="20.14"/>
    <d v="2017-01-09T00:00:00"/>
    <d v="2016-12-30T00:00:00"/>
    <s v="?"/>
    <m/>
  </r>
  <r>
    <m/>
    <d v="2017-01-09T00:00:00"/>
    <x v="1"/>
    <s v="?"/>
    <x v="71"/>
    <x v="71"/>
    <x v="64"/>
    <n v="56100"/>
    <x v="3"/>
    <x v="6"/>
    <x v="6"/>
    <n v="177"/>
    <n v="177"/>
    <n v="34.840000000000003"/>
    <n v="14899131654739"/>
    <s v="LGT ARTISTE ESA KERENTRECH - RUE EDGAR Q"/>
    <s v="32 RUE EDGAR QUINET"/>
    <n v="56100"/>
    <s v="C5"/>
    <n v="6"/>
    <n v="177"/>
    <n v="34.840000000000003"/>
    <d v="2017-01-09T00:00:00"/>
    <d v="2016-12-30T00:00:00"/>
    <s v="?"/>
    <m/>
  </r>
  <r>
    <m/>
    <d v="2017-01-09T00:00:00"/>
    <x v="1"/>
    <s v="?"/>
    <x v="46"/>
    <x v="46"/>
    <x v="42"/>
    <n v="56100"/>
    <x v="3"/>
    <x v="6"/>
    <x v="6"/>
    <n v="232"/>
    <n v="232"/>
    <n v="43.79"/>
    <n v="14848625122981"/>
    <s v="LOGEMENT D'ARTISTE"/>
    <s v="9A QUAI CHARLES DE ROHAN"/>
    <n v="56100"/>
    <s v="C5"/>
    <n v="6"/>
    <n v="232"/>
    <n v="43.79"/>
    <d v="2017-01-09T00:00:00"/>
    <d v="2016-12-30T00:00:00"/>
    <s v="?"/>
    <m/>
  </r>
  <r>
    <m/>
    <d v="2016-01-01T00:00:00"/>
    <x v="1"/>
    <s v="pour 12 mois dans croisé"/>
    <x v="46"/>
    <x v="46"/>
    <x v="42"/>
    <n v="56100"/>
    <x v="3"/>
    <x v="37"/>
    <x v="37"/>
    <n v="0"/>
    <n v="0"/>
    <n v="0"/>
    <n v="14848625122981"/>
    <s v="LOGEMENT D'ARTISTE"/>
    <s v="9A QUAI CHARLES DE ROHAN"/>
    <n v="56100"/>
    <s v="C5"/>
    <n v="6"/>
    <m/>
    <m/>
    <d v="2016-01-01T00:00:00"/>
    <d v="2016-01-01T00:00:00"/>
    <s v="pour 12 mois dans croisé"/>
    <m/>
  </r>
  <r>
    <m/>
    <d v="2016-02-01T00:00:00"/>
    <x v="1"/>
    <s v="pour 12 mois dans croisé"/>
    <x v="46"/>
    <x v="46"/>
    <x v="42"/>
    <n v="56100"/>
    <x v="3"/>
    <x v="38"/>
    <x v="38"/>
    <n v="0"/>
    <n v="0"/>
    <n v="0"/>
    <n v="14848625122981"/>
    <s v="LOGEMENT D'ARTISTE"/>
    <s v="9A QUAI CHARLES DE ROHAN"/>
    <n v="56100"/>
    <s v="C5"/>
    <n v="6"/>
    <m/>
    <m/>
    <d v="2016-02-01T00:00:00"/>
    <d v="2016-02-01T00:00:00"/>
    <s v="pour 12 mois dans croisé"/>
    <m/>
  </r>
  <r>
    <m/>
    <d v="2016-03-01T00:00:00"/>
    <x v="1"/>
    <s v="pour 12 mois dans croisé"/>
    <x v="46"/>
    <x v="46"/>
    <x v="42"/>
    <n v="56100"/>
    <x v="3"/>
    <x v="39"/>
    <x v="39"/>
    <n v="0"/>
    <n v="0"/>
    <n v="0"/>
    <n v="14848625122981"/>
    <s v="LOGEMENT D'ARTISTE"/>
    <s v="9A QUAI CHARLES DE ROHAN"/>
    <n v="56100"/>
    <s v="C5"/>
    <n v="6"/>
    <m/>
    <m/>
    <d v="2016-03-01T00:00:00"/>
    <d v="2016-03-01T00:00:00"/>
    <s v="pour 12 mois dans croisé"/>
    <m/>
  </r>
  <r>
    <m/>
    <d v="2016-04-01T00:00:00"/>
    <x v="1"/>
    <s v="pour 12 mois dans croisé"/>
    <x v="46"/>
    <x v="46"/>
    <x v="42"/>
    <n v="56100"/>
    <x v="3"/>
    <x v="40"/>
    <x v="40"/>
    <n v="0"/>
    <n v="0"/>
    <n v="0"/>
    <n v="14848625122981"/>
    <s v="LOGEMENT D'ARTISTE"/>
    <s v="9A QUAI CHARLES DE ROHAN"/>
    <n v="56100"/>
    <s v="C5"/>
    <n v="6"/>
    <m/>
    <m/>
    <d v="2016-04-01T00:00:00"/>
    <d v="2016-04-01T00:00:00"/>
    <s v="pour 12 mois dans croisé"/>
    <m/>
  </r>
  <r>
    <m/>
    <d v="2016-05-01T00:00:00"/>
    <x v="1"/>
    <s v="pour 12 mois dans croisé"/>
    <x v="46"/>
    <x v="46"/>
    <x v="42"/>
    <n v="56100"/>
    <x v="3"/>
    <x v="41"/>
    <x v="41"/>
    <n v="0"/>
    <n v="0"/>
    <n v="0"/>
    <n v="14848625122981"/>
    <s v="LOGEMENT D'ARTISTE"/>
    <s v="9A QUAI CHARLES DE ROHAN"/>
    <n v="56100"/>
    <s v="C5"/>
    <n v="6"/>
    <m/>
    <m/>
    <d v="2016-05-01T00:00:00"/>
    <d v="2016-05-01T00:00:00"/>
    <s v="pour 12 mois dans croisé"/>
    <m/>
  </r>
  <r>
    <m/>
    <d v="2016-06-01T00:00:00"/>
    <x v="1"/>
    <s v="pour 12 mois dans croisé"/>
    <x v="46"/>
    <x v="46"/>
    <x v="42"/>
    <n v="56100"/>
    <x v="3"/>
    <x v="42"/>
    <x v="42"/>
    <n v="0"/>
    <n v="0"/>
    <n v="0"/>
    <n v="14848625122981"/>
    <s v="LOGEMENT D'ARTISTE"/>
    <s v="9A QUAI CHARLES DE ROHAN"/>
    <n v="56100"/>
    <s v="C5"/>
    <n v="6"/>
    <m/>
    <m/>
    <d v="2016-06-01T00:00:00"/>
    <d v="2016-06-01T00:00:00"/>
    <s v="pour 12 mois dans croisé"/>
    <m/>
  </r>
  <r>
    <m/>
    <d v="2016-07-01T00:00:00"/>
    <x v="1"/>
    <s v="pour 12 mois dans croisé"/>
    <x v="46"/>
    <x v="46"/>
    <x v="42"/>
    <n v="56100"/>
    <x v="3"/>
    <x v="43"/>
    <x v="43"/>
    <n v="0"/>
    <n v="0"/>
    <n v="0"/>
    <n v="14848625122981"/>
    <s v="LOGEMENT D'ARTISTE"/>
    <s v="9A QUAI CHARLES DE ROHAN"/>
    <n v="56100"/>
    <s v="C5"/>
    <n v="6"/>
    <m/>
    <m/>
    <d v="2016-07-01T00:00:00"/>
    <d v="2016-07-01T00:00:00"/>
    <s v="pour 12 mois dans croisé"/>
    <m/>
  </r>
  <r>
    <m/>
    <d v="2016-08-01T00:00:00"/>
    <x v="1"/>
    <s v="pour 12 mois dans croisé"/>
    <x v="46"/>
    <x v="46"/>
    <x v="42"/>
    <n v="56100"/>
    <x v="3"/>
    <x v="44"/>
    <x v="44"/>
    <n v="0"/>
    <n v="0"/>
    <n v="0"/>
    <n v="14848625122981"/>
    <s v="LOGEMENT D'ARTISTE"/>
    <s v="9A QUAI CHARLES DE ROHAN"/>
    <n v="56100"/>
    <s v="C5"/>
    <n v="6"/>
    <m/>
    <m/>
    <d v="2016-08-01T00:00:00"/>
    <d v="2016-08-01T00:00:00"/>
    <s v="pour 12 mois dans croisé"/>
    <m/>
  </r>
  <r>
    <m/>
    <d v="2016-09-01T00:00:00"/>
    <x v="1"/>
    <s v="pour 12 mois dans croisé"/>
    <x v="46"/>
    <x v="46"/>
    <x v="42"/>
    <n v="56100"/>
    <x v="3"/>
    <x v="45"/>
    <x v="45"/>
    <n v="0"/>
    <n v="0"/>
    <n v="0"/>
    <n v="14848625122981"/>
    <s v="LOGEMENT D'ARTISTE"/>
    <s v="9A QUAI CHARLES DE ROHAN"/>
    <n v="56100"/>
    <s v="C5"/>
    <n v="6"/>
    <m/>
    <m/>
    <d v="2016-09-01T00:00:00"/>
    <d v="2016-09-01T00:00:00"/>
    <s v="pour 12 mois dans croisé"/>
    <m/>
  </r>
  <r>
    <m/>
    <d v="2016-10-01T00:00:00"/>
    <x v="1"/>
    <s v="pour 12 mois dans croisé"/>
    <x v="46"/>
    <x v="46"/>
    <x v="42"/>
    <n v="56100"/>
    <x v="3"/>
    <x v="46"/>
    <x v="46"/>
    <n v="0"/>
    <n v="0"/>
    <n v="0"/>
    <n v="14848625122981"/>
    <s v="LOGEMENT D'ARTISTE"/>
    <s v="9A QUAI CHARLES DE ROHAN"/>
    <n v="56100"/>
    <s v="C5"/>
    <n v="6"/>
    <m/>
    <m/>
    <d v="2016-10-01T00:00:00"/>
    <d v="2016-10-01T00:00:00"/>
    <s v="pour 12 mois dans croisé"/>
    <m/>
  </r>
  <r>
    <m/>
    <d v="2016-11-01T00:00:00"/>
    <x v="1"/>
    <s v="pour 12 mois dans croisé"/>
    <x v="46"/>
    <x v="46"/>
    <x v="42"/>
    <n v="56100"/>
    <x v="3"/>
    <x v="47"/>
    <x v="47"/>
    <n v="0"/>
    <n v="0"/>
    <n v="0"/>
    <n v="14848625122981"/>
    <s v="LOGEMENT D'ARTISTE"/>
    <s v="9A QUAI CHARLES DE ROHAN"/>
    <n v="56100"/>
    <s v="C5"/>
    <n v="6"/>
    <m/>
    <m/>
    <d v="2016-11-01T00:00:00"/>
    <d v="2016-11-01T00:00:00"/>
    <s v="pour 12 mois dans croisé"/>
    <m/>
  </r>
  <r>
    <m/>
    <d v="2016-12-01T00:00:00"/>
    <x v="1"/>
    <s v="pour 12 mois dans croisé"/>
    <x v="46"/>
    <x v="46"/>
    <x v="42"/>
    <n v="56100"/>
    <x v="3"/>
    <x v="48"/>
    <x v="48"/>
    <n v="0"/>
    <n v="0"/>
    <n v="0"/>
    <n v="14848625122981"/>
    <s v="LOGEMENT D'ARTISTE"/>
    <s v="9A QUAI CHARLES DE ROHAN"/>
    <n v="56100"/>
    <s v="C5"/>
    <n v="6"/>
    <m/>
    <m/>
    <d v="2016-12-01T00:00:00"/>
    <d v="2016-12-01T00:00:00"/>
    <s v="pour 12 mois dans croisé"/>
    <m/>
  </r>
  <r>
    <m/>
    <d v="2017-01-01T00:00:00"/>
    <x v="1"/>
    <s v="pour 12 mois dans croisé"/>
    <x v="46"/>
    <x v="46"/>
    <x v="42"/>
    <n v="56100"/>
    <x v="3"/>
    <x v="49"/>
    <x v="49"/>
    <n v="0"/>
    <n v="0"/>
    <n v="0"/>
    <n v="14848625122981"/>
    <s v="LOGEMENT D'ARTISTE"/>
    <s v="9A QUAI CHARLES DE ROHAN"/>
    <n v="56100"/>
    <s v="C5"/>
    <n v="6"/>
    <m/>
    <m/>
    <d v="2017-01-01T00:00:00"/>
    <d v="2017-01-01T00:00:00"/>
    <s v="pour 12 mois dans croisé"/>
    <m/>
  </r>
  <r>
    <m/>
    <d v="2017-02-01T00:00:00"/>
    <x v="1"/>
    <s v="pour 12 mois dans croisé"/>
    <x v="46"/>
    <x v="46"/>
    <x v="42"/>
    <n v="56100"/>
    <x v="3"/>
    <x v="50"/>
    <x v="50"/>
    <n v="0"/>
    <n v="0"/>
    <n v="0"/>
    <n v="14848625122981"/>
    <s v="LOGEMENT D'ARTISTE"/>
    <s v="9A QUAI CHARLES DE ROHAN"/>
    <n v="56100"/>
    <s v="C5"/>
    <n v="6"/>
    <m/>
    <m/>
    <d v="2017-02-01T00:00:00"/>
    <d v="2017-02-01T00:00:00"/>
    <s v="pour 12 mois dans croisé"/>
    <m/>
  </r>
  <r>
    <m/>
    <d v="2017-03-01T00:00:00"/>
    <x v="1"/>
    <s v="pour 12 mois dans croisé"/>
    <x v="46"/>
    <x v="46"/>
    <x v="42"/>
    <n v="56100"/>
    <x v="3"/>
    <x v="51"/>
    <x v="51"/>
    <n v="0"/>
    <n v="0"/>
    <n v="0"/>
    <n v="14848625122981"/>
    <s v="LOGEMENT D'ARTISTE"/>
    <s v="9A QUAI CHARLES DE ROHAN"/>
    <n v="56100"/>
    <s v="C5"/>
    <n v="6"/>
    <m/>
    <m/>
    <d v="2017-03-01T00:00:00"/>
    <d v="2017-03-01T00:00:00"/>
    <s v="pour 12 mois dans croisé"/>
    <m/>
  </r>
  <r>
    <m/>
    <d v="2017-04-01T00:00:00"/>
    <x v="1"/>
    <s v="pour 12 mois dans croisé"/>
    <x v="46"/>
    <x v="46"/>
    <x v="42"/>
    <n v="56100"/>
    <x v="3"/>
    <x v="52"/>
    <x v="52"/>
    <n v="0"/>
    <n v="0"/>
    <n v="0"/>
    <n v="14848625122981"/>
    <s v="LOGEMENT D'ARTISTE"/>
    <s v="9A QUAI CHARLES DE ROHAN"/>
    <n v="56100"/>
    <s v="C5"/>
    <n v="6"/>
    <m/>
    <m/>
    <d v="2017-04-01T00:00:00"/>
    <d v="2017-04-01T00:00:00"/>
    <s v="pour 12 mois dans croisé"/>
    <m/>
  </r>
  <r>
    <m/>
    <d v="2017-05-01T00:00:00"/>
    <x v="1"/>
    <s v="pour 12 mois dans croisé"/>
    <x v="46"/>
    <x v="46"/>
    <x v="42"/>
    <n v="56100"/>
    <x v="3"/>
    <x v="53"/>
    <x v="53"/>
    <n v="0"/>
    <n v="0"/>
    <n v="0"/>
    <n v="14848625122981"/>
    <s v="LOGEMENT D'ARTISTE"/>
    <s v="9A QUAI CHARLES DE ROHAN"/>
    <n v="56100"/>
    <s v="C5"/>
    <n v="6"/>
    <m/>
    <m/>
    <d v="2017-05-01T00:00:00"/>
    <d v="2017-05-01T00:00:00"/>
    <s v="pour 12 mois dans croisé"/>
    <m/>
  </r>
  <r>
    <m/>
    <d v="2017-06-01T00:00:00"/>
    <x v="1"/>
    <s v="pour 12 mois dans croisé"/>
    <x v="46"/>
    <x v="46"/>
    <x v="42"/>
    <n v="56100"/>
    <x v="3"/>
    <x v="54"/>
    <x v="54"/>
    <n v="0"/>
    <n v="0"/>
    <n v="0"/>
    <n v="14848625122981"/>
    <s v="LOGEMENT D'ARTISTE"/>
    <s v="9A QUAI CHARLES DE ROHAN"/>
    <n v="56100"/>
    <s v="C5"/>
    <n v="6"/>
    <m/>
    <m/>
    <d v="2017-06-01T00:00:00"/>
    <d v="2017-06-01T00:00:00"/>
    <s v="pour 12 mois dans croisé"/>
    <m/>
  </r>
  <r>
    <m/>
    <d v="2017-07-01T00:00:00"/>
    <x v="1"/>
    <s v="pour 12 mois dans croisé"/>
    <x v="46"/>
    <x v="46"/>
    <x v="42"/>
    <n v="56100"/>
    <x v="3"/>
    <x v="55"/>
    <x v="55"/>
    <n v="0"/>
    <n v="0"/>
    <n v="0"/>
    <n v="14848625122981"/>
    <s v="LOGEMENT D'ARTISTE"/>
    <s v="9A QUAI CHARLES DE ROHAN"/>
    <n v="56100"/>
    <s v="C5"/>
    <n v="6"/>
    <m/>
    <m/>
    <d v="2017-07-01T00:00:00"/>
    <d v="2017-07-01T00:00:00"/>
    <s v="pour 12 mois dans croisé"/>
    <m/>
  </r>
  <r>
    <m/>
    <d v="2017-08-01T00:00:00"/>
    <x v="1"/>
    <s v="pour 12 mois dans croisé"/>
    <x v="46"/>
    <x v="46"/>
    <x v="42"/>
    <n v="56100"/>
    <x v="3"/>
    <x v="56"/>
    <x v="56"/>
    <n v="0"/>
    <n v="0"/>
    <n v="0"/>
    <n v="14848625122981"/>
    <s v="LOGEMENT D'ARTISTE"/>
    <s v="9A QUAI CHARLES DE ROHAN"/>
    <n v="56100"/>
    <s v="C5"/>
    <n v="6"/>
    <m/>
    <m/>
    <d v="2017-08-01T00:00:00"/>
    <d v="2017-08-01T00:00:00"/>
    <s v="pour 12 mois dans croisé"/>
    <m/>
  </r>
  <r>
    <m/>
    <d v="2017-09-01T00:00:00"/>
    <x v="1"/>
    <s v="pour 12 mois dans croisé"/>
    <x v="46"/>
    <x v="46"/>
    <x v="42"/>
    <n v="56100"/>
    <x v="3"/>
    <x v="57"/>
    <x v="57"/>
    <n v="0"/>
    <n v="0"/>
    <n v="0"/>
    <n v="14848625122981"/>
    <s v="LOGEMENT D'ARTISTE"/>
    <s v="9A QUAI CHARLES DE ROHAN"/>
    <n v="56100"/>
    <s v="C5"/>
    <n v="6"/>
    <m/>
    <m/>
    <d v="2017-09-01T00:00:00"/>
    <d v="2017-09-01T00:00:00"/>
    <s v="pour 12 mois dans croisé"/>
    <m/>
  </r>
  <r>
    <m/>
    <d v="2017-10-01T00:00:00"/>
    <x v="1"/>
    <s v="pour 12 mois dans croisé"/>
    <x v="46"/>
    <x v="46"/>
    <x v="42"/>
    <n v="56100"/>
    <x v="3"/>
    <x v="58"/>
    <x v="58"/>
    <n v="0"/>
    <n v="0"/>
    <n v="0"/>
    <n v="14848625122981"/>
    <s v="LOGEMENT D'ARTISTE"/>
    <s v="9A QUAI CHARLES DE ROHAN"/>
    <n v="56100"/>
    <s v="C5"/>
    <n v="6"/>
    <m/>
    <m/>
    <d v="2017-10-01T00:00:00"/>
    <d v="2017-10-01T00:00:00"/>
    <s v="pour 12 mois dans croisé"/>
    <m/>
  </r>
  <r>
    <m/>
    <d v="2017-11-01T00:00:00"/>
    <x v="1"/>
    <s v="pour 12 mois dans croisé"/>
    <x v="46"/>
    <x v="46"/>
    <x v="42"/>
    <n v="56100"/>
    <x v="3"/>
    <x v="59"/>
    <x v="59"/>
    <n v="0"/>
    <n v="0"/>
    <n v="0"/>
    <n v="14848625122981"/>
    <s v="LOGEMENT D'ARTISTE"/>
    <s v="9A QUAI CHARLES DE ROHAN"/>
    <n v="56100"/>
    <s v="C5"/>
    <n v="6"/>
    <m/>
    <m/>
    <d v="2017-11-01T00:00:00"/>
    <d v="2017-11-01T00:00:00"/>
    <s v="pour 12 mois dans croisé"/>
    <m/>
  </r>
  <r>
    <m/>
    <d v="2017-12-01T00:00:00"/>
    <x v="1"/>
    <s v="pour 12 mois dans croisé"/>
    <x v="46"/>
    <x v="46"/>
    <x v="42"/>
    <n v="56100"/>
    <x v="3"/>
    <x v="60"/>
    <x v="60"/>
    <n v="0"/>
    <n v="0"/>
    <n v="0"/>
    <n v="14848625122981"/>
    <s v="LOGEMENT D'ARTISTE"/>
    <s v="9A QUAI CHARLES DE ROHAN"/>
    <n v="56100"/>
    <s v="C5"/>
    <n v="6"/>
    <m/>
    <m/>
    <d v="2017-12-01T00:00:00"/>
    <d v="2017-12-01T00:00:00"/>
    <s v="pour 12 mois dans croisé"/>
    <m/>
  </r>
  <r>
    <m/>
    <d v="2018-01-01T00:00:00"/>
    <x v="1"/>
    <s v="pour 12 mois dans croisé"/>
    <x v="46"/>
    <x v="46"/>
    <x v="42"/>
    <n v="56100"/>
    <x v="3"/>
    <x v="61"/>
    <x v="61"/>
    <n v="0"/>
    <n v="0"/>
    <n v="0"/>
    <n v="14848625122981"/>
    <s v="LOGEMENT D'ARTISTE"/>
    <s v="9A QUAI CHARLES DE ROHAN"/>
    <n v="56100"/>
    <s v="C5"/>
    <n v="6"/>
    <m/>
    <m/>
    <d v="2018-01-01T00:00:00"/>
    <d v="2018-01-01T00:00:00"/>
    <s v="pour 12 mois dans croisé"/>
    <m/>
  </r>
  <r>
    <m/>
    <d v="2018-02-01T00:00:00"/>
    <x v="1"/>
    <s v="pour 12 mois dans croisé"/>
    <x v="46"/>
    <x v="46"/>
    <x v="42"/>
    <n v="56100"/>
    <x v="3"/>
    <x v="62"/>
    <x v="62"/>
    <n v="0"/>
    <n v="0"/>
    <n v="0"/>
    <n v="14848625122981"/>
    <s v="LOGEMENT D'ARTISTE"/>
    <s v="9A QUAI CHARLES DE ROHAN"/>
    <n v="56100"/>
    <s v="C5"/>
    <n v="6"/>
    <m/>
    <m/>
    <d v="2018-02-01T00:00:00"/>
    <d v="2018-02-01T00:00:00"/>
    <s v="pour 12 mois dans croisé"/>
    <m/>
  </r>
  <r>
    <m/>
    <d v="2018-03-01T00:00:00"/>
    <x v="1"/>
    <s v="pour 12 mois dans croisé"/>
    <x v="46"/>
    <x v="46"/>
    <x v="42"/>
    <n v="56100"/>
    <x v="3"/>
    <x v="63"/>
    <x v="63"/>
    <n v="0"/>
    <n v="0"/>
    <n v="0"/>
    <n v="14848625122981"/>
    <s v="LOGEMENT D'ARTISTE"/>
    <s v="9A QUAI CHARLES DE ROHAN"/>
    <n v="56100"/>
    <s v="C5"/>
    <n v="6"/>
    <m/>
    <m/>
    <d v="2018-03-01T00:00:00"/>
    <d v="2018-03-01T00:00:00"/>
    <s v="pour 12 mois dans croisé"/>
    <m/>
  </r>
  <r>
    <m/>
    <d v="2018-04-01T00:00:00"/>
    <x v="1"/>
    <s v="pour 12 mois dans croisé"/>
    <x v="46"/>
    <x v="46"/>
    <x v="42"/>
    <n v="56100"/>
    <x v="3"/>
    <x v="64"/>
    <x v="64"/>
    <n v="0"/>
    <n v="0"/>
    <n v="0"/>
    <n v="14848625122981"/>
    <s v="LOGEMENT D'ARTISTE"/>
    <s v="9A QUAI CHARLES DE ROHAN"/>
    <n v="56100"/>
    <s v="C5"/>
    <n v="6"/>
    <m/>
    <m/>
    <d v="2018-04-01T00:00:00"/>
    <d v="2018-04-01T00:00:00"/>
    <s v="pour 12 mois dans croisé"/>
    <m/>
  </r>
  <r>
    <m/>
    <d v="2018-05-01T00:00:00"/>
    <x v="1"/>
    <s v="pour 12 mois dans croisé"/>
    <x v="46"/>
    <x v="46"/>
    <x v="42"/>
    <n v="56100"/>
    <x v="3"/>
    <x v="65"/>
    <x v="65"/>
    <n v="0"/>
    <n v="0"/>
    <n v="0"/>
    <n v="14848625122981"/>
    <s v="LOGEMENT D'ARTISTE"/>
    <s v="9A QUAI CHARLES DE ROHAN"/>
    <n v="56100"/>
    <s v="C5"/>
    <n v="6"/>
    <m/>
    <m/>
    <d v="2018-05-01T00:00:00"/>
    <d v="2018-05-01T00:00:00"/>
    <s v="pour 12 mois dans croisé"/>
    <m/>
  </r>
  <r>
    <m/>
    <d v="2018-06-01T00:00:00"/>
    <x v="1"/>
    <s v="pour 12 mois dans croisé"/>
    <x v="46"/>
    <x v="46"/>
    <x v="42"/>
    <n v="56100"/>
    <x v="3"/>
    <x v="66"/>
    <x v="66"/>
    <n v="0"/>
    <n v="0"/>
    <n v="0"/>
    <n v="14848625122981"/>
    <s v="LOGEMENT D'ARTISTE"/>
    <s v="9A QUAI CHARLES DE ROHAN"/>
    <n v="56100"/>
    <s v="C5"/>
    <n v="6"/>
    <m/>
    <m/>
    <d v="2018-06-01T00:00:00"/>
    <d v="2018-06-01T00:00:00"/>
    <s v="pour 12 mois dans croisé"/>
    <m/>
  </r>
  <r>
    <m/>
    <d v="2018-07-01T00:00:00"/>
    <x v="1"/>
    <s v="pour 12 mois dans croisé"/>
    <x v="46"/>
    <x v="46"/>
    <x v="42"/>
    <n v="56100"/>
    <x v="3"/>
    <x v="67"/>
    <x v="67"/>
    <n v="0"/>
    <n v="0"/>
    <n v="0"/>
    <n v="14848625122981"/>
    <s v="LOGEMENT D'ARTISTE"/>
    <s v="9A QUAI CHARLES DE ROHAN"/>
    <n v="56100"/>
    <s v="C5"/>
    <n v="6"/>
    <m/>
    <m/>
    <d v="2018-07-01T00:00:00"/>
    <d v="2018-07-01T00:00:00"/>
    <s v="pour 12 mois dans croisé"/>
    <m/>
  </r>
  <r>
    <m/>
    <d v="2018-08-01T00:00:00"/>
    <x v="1"/>
    <s v="pour 12 mois dans croisé"/>
    <x v="46"/>
    <x v="46"/>
    <x v="42"/>
    <n v="56100"/>
    <x v="3"/>
    <x v="68"/>
    <x v="68"/>
    <n v="0"/>
    <n v="0"/>
    <n v="0"/>
    <n v="14848625122981"/>
    <s v="LOGEMENT D'ARTISTE"/>
    <s v="9A QUAI CHARLES DE ROHAN"/>
    <n v="56100"/>
    <s v="C5"/>
    <n v="6"/>
    <m/>
    <m/>
    <d v="2018-08-01T00:00:00"/>
    <d v="2018-08-01T00:00:00"/>
    <s v="pour 12 mois dans croisé"/>
    <m/>
  </r>
  <r>
    <m/>
    <d v="2018-09-01T00:00:00"/>
    <x v="1"/>
    <s v="pour 12 mois dans croisé"/>
    <x v="46"/>
    <x v="46"/>
    <x v="42"/>
    <n v="56100"/>
    <x v="3"/>
    <x v="69"/>
    <x v="69"/>
    <n v="0"/>
    <n v="0"/>
    <n v="0"/>
    <n v="14848625122981"/>
    <s v="LOGEMENT D'ARTISTE"/>
    <s v="9A QUAI CHARLES DE ROHAN"/>
    <n v="56100"/>
    <s v="C5"/>
    <n v="6"/>
    <m/>
    <m/>
    <d v="2018-09-01T00:00:00"/>
    <d v="2018-09-01T00:00:00"/>
    <s v="pour 12 mois dans croisé"/>
    <m/>
  </r>
  <r>
    <m/>
    <d v="2018-10-01T00:00:00"/>
    <x v="1"/>
    <s v="pour 12 mois dans croisé"/>
    <x v="46"/>
    <x v="46"/>
    <x v="42"/>
    <n v="56100"/>
    <x v="3"/>
    <x v="70"/>
    <x v="70"/>
    <n v="0"/>
    <n v="0"/>
    <n v="0"/>
    <n v="14848625122981"/>
    <s v="LOGEMENT D'ARTISTE"/>
    <s v="9A QUAI CHARLES DE ROHAN"/>
    <n v="56100"/>
    <s v="C5"/>
    <n v="6"/>
    <m/>
    <m/>
    <d v="2018-10-01T00:00:00"/>
    <d v="2018-10-01T00:00:00"/>
    <s v="pour 12 mois dans croisé"/>
    <m/>
  </r>
  <r>
    <m/>
    <d v="2018-11-01T00:00:00"/>
    <x v="1"/>
    <s v="pour 12 mois dans croisé"/>
    <x v="46"/>
    <x v="46"/>
    <x v="42"/>
    <n v="56100"/>
    <x v="3"/>
    <x v="71"/>
    <x v="71"/>
    <n v="0"/>
    <n v="0"/>
    <n v="0"/>
    <n v="14848625122981"/>
    <s v="LOGEMENT D'ARTISTE"/>
    <s v="9A QUAI CHARLES DE ROHAN"/>
    <n v="56100"/>
    <s v="C5"/>
    <n v="6"/>
    <m/>
    <m/>
    <d v="2018-11-01T00:00:00"/>
    <d v="2018-11-01T00:00:00"/>
    <s v="pour 12 mois dans croisé"/>
    <m/>
  </r>
  <r>
    <m/>
    <d v="2018-12-01T00:00:00"/>
    <x v="1"/>
    <s v="pour 12 mois dans croisé"/>
    <x v="46"/>
    <x v="46"/>
    <x v="42"/>
    <n v="56100"/>
    <x v="3"/>
    <x v="72"/>
    <x v="72"/>
    <n v="0"/>
    <n v="0"/>
    <n v="0"/>
    <n v="14848625122981"/>
    <s v="LOGEMENT D'ARTISTE"/>
    <s v="9A QUAI CHARLES DE ROHAN"/>
    <n v="56100"/>
    <s v="C5"/>
    <n v="6"/>
    <m/>
    <m/>
    <d v="2018-12-01T00:00:00"/>
    <d v="2018-12-01T00:00:00"/>
    <s v="pour 12 mois dans croisé"/>
    <m/>
  </r>
  <r>
    <m/>
    <d v="2017-12-31T00:00:00"/>
    <x v="0"/>
    <n v="2018"/>
    <x v="0"/>
    <x v="0"/>
    <x v="0"/>
    <s v="56100"/>
    <x v="0"/>
    <x v="73"/>
    <x v="0"/>
    <n v="3628"/>
    <n v="3628"/>
    <n v="648.45000000000005"/>
    <m/>
    <s v="N/A"/>
    <n v="14809551316980"/>
    <s v="GL0000993520"/>
    <m/>
    <s v="Compteur électricité électronique"/>
    <s v="Pôle enfance Elsa Triolet"/>
    <s v="7 RUE JULES MASSENET"/>
    <s v="56100"/>
    <s v="LORIENT"/>
    <s v="Relevé"/>
    <d v="2017-10-21T00:00:00"/>
  </r>
  <r>
    <m/>
    <d v="2017-12-31T00:00:00"/>
    <x v="0"/>
    <n v="2018"/>
    <x v="1"/>
    <x v="1"/>
    <x v="1"/>
    <s v="56100"/>
    <x v="0"/>
    <x v="73"/>
    <x v="0"/>
    <n v="1514"/>
    <n v="1514"/>
    <n v="289.19"/>
    <m/>
    <s v="N/A"/>
    <n v="14829088219962"/>
    <s v="GL0000993519"/>
    <m/>
    <s v="Compteur électricité électronique"/>
    <s v="Mat JP Sartre"/>
    <s v="2 RUE DE GALWAY"/>
    <s v="56100"/>
    <s v="LORIENT"/>
    <s v="Relevé"/>
    <d v="2017-10-19T00:00:00"/>
  </r>
  <r>
    <m/>
    <d v="2017-12-31T00:00:00"/>
    <x v="0"/>
    <n v="2018"/>
    <x v="2"/>
    <x v="2"/>
    <x v="2"/>
    <s v="56100"/>
    <x v="1"/>
    <x v="73"/>
    <x v="0"/>
    <n v="7390"/>
    <n v="7390"/>
    <n v="1332.44"/>
    <m/>
    <s v="N/A"/>
    <n v="14833284986679"/>
    <s v="GL0001000970"/>
    <m/>
    <s v="Compteur électricité électronique"/>
    <s v="Gymnase Marie le franc"/>
    <s v="128 BOULEVARD LEON BLUM"/>
    <s v="56100"/>
    <s v="LORIENT"/>
    <s v="Relevé"/>
    <d v="2017-10-21T00:00:00"/>
  </r>
  <r>
    <m/>
    <d v="2017-12-31T00:00:00"/>
    <x v="0"/>
    <n v="2018"/>
    <x v="3"/>
    <x v="3"/>
    <x v="3"/>
    <s v="56100"/>
    <x v="0"/>
    <x v="73"/>
    <x v="0"/>
    <n v="4263"/>
    <n v="4263"/>
    <n v="771.87"/>
    <m/>
    <s v="N/A"/>
    <n v="14847756816130"/>
    <s v="GL0000993518"/>
    <m/>
    <s v="Compteur électricité électronique"/>
    <s v="Gymnase Nouvelle Ville"/>
    <s v="RUE ETIENNE PERAULT"/>
    <s v="56100"/>
    <s v="LORIENT"/>
    <s v="Relevé"/>
    <d v="2017-10-18T00:00:00"/>
  </r>
  <r>
    <m/>
    <d v="2017-12-31T00:00:00"/>
    <x v="0"/>
    <n v="2018"/>
    <x v="5"/>
    <x v="5"/>
    <x v="5"/>
    <s v="56100"/>
    <x v="2"/>
    <x v="73"/>
    <x v="0"/>
    <n v="3675"/>
    <n v="3675"/>
    <n v="673.54"/>
    <m/>
    <s v="N/A"/>
    <n v="14868451447631"/>
    <s v="GL0000993517"/>
    <m/>
    <s v="Compteur électricité électronique"/>
    <s v="Serres de kerdroual"/>
    <s v="KERDROUAL"/>
    <s v="56100"/>
    <s v="LORIENT"/>
    <s v="Estimé"/>
    <d v="2017-10-07T00:00:00"/>
  </r>
  <r>
    <m/>
    <d v="2017-10-31T00:00:00"/>
    <x v="0"/>
    <n v="2017"/>
    <x v="0"/>
    <x v="0"/>
    <x v="0"/>
    <s v="56100"/>
    <x v="0"/>
    <x v="74"/>
    <x v="1"/>
    <n v="2993"/>
    <n v="2993"/>
    <n v="539.04"/>
    <m/>
    <s v="N/A"/>
    <n v="14809551316980"/>
    <s v="GL0000967280"/>
    <s v="Pôle enfance Elsa Triolet"/>
    <s v="Compteur électricité électronique"/>
    <s v="Pôle enfance Elsa Triolet"/>
    <s v="7 RUE JULES MASSENET"/>
    <s v="56100"/>
    <s v="LORIENT"/>
    <s v="Estimé"/>
    <d v="2017-08-23T00:00:00"/>
  </r>
  <r>
    <m/>
    <d v="2017-10-31T00:00:00"/>
    <x v="0"/>
    <n v="2017"/>
    <x v="1"/>
    <x v="1"/>
    <x v="1"/>
    <s v="56100"/>
    <x v="0"/>
    <x v="74"/>
    <x v="1"/>
    <n v="58"/>
    <n v="58"/>
    <n v="43.28"/>
    <m/>
    <s v="N/A"/>
    <n v="14829088219962"/>
    <s v="GL0000967279"/>
    <s v="Mat JP Sartre"/>
    <s v="Compteur électricité électronique"/>
    <s v="Mat JP Sartre"/>
    <s v="2 RUE DE GALWAY"/>
    <s v="56100"/>
    <s v="LORIENT"/>
    <s v="Relevé"/>
    <d v="2017-08-19T00:00:00"/>
  </r>
  <r>
    <m/>
    <d v="2017-10-31T00:00:00"/>
    <x v="0"/>
    <n v="2017"/>
    <x v="2"/>
    <x v="2"/>
    <x v="2"/>
    <s v="56100"/>
    <x v="1"/>
    <x v="74"/>
    <x v="1"/>
    <n v="3267"/>
    <n v="3267"/>
    <n v="619.1"/>
    <m/>
    <s v="N/A"/>
    <n v="14833284986679"/>
    <s v="GL0000967276"/>
    <s v="Gymnase Marie le franc"/>
    <s v="Compteur électricité électronique"/>
    <s v="Gymnase Marie le franc"/>
    <s v="128 BOULEVARD LEON BLUM"/>
    <s v="56100"/>
    <s v="LORIENT"/>
    <s v="Estimé"/>
    <d v="2017-08-23T00:00:00"/>
  </r>
  <r>
    <m/>
    <d v="2017-10-31T00:00:00"/>
    <x v="0"/>
    <n v="2017"/>
    <x v="3"/>
    <x v="3"/>
    <x v="3"/>
    <s v="56100"/>
    <x v="0"/>
    <x v="74"/>
    <x v="1"/>
    <n v="4365"/>
    <n v="4365"/>
    <n v="788.97"/>
    <m/>
    <s v="N/A"/>
    <n v="14847756816130"/>
    <s v="GL0000967278"/>
    <s v="Gymnase Nouvelle Ville"/>
    <s v="Compteur électricité électronique"/>
    <s v="Gymnase Nouvelle Ville"/>
    <s v="RUE ETIENNE PERAULT"/>
    <s v="56100"/>
    <s v="LORIENT"/>
    <s v="Relevé"/>
    <d v="2017-08-18T00:00:00"/>
  </r>
  <r>
    <m/>
    <d v="2017-10-31T00:00:00"/>
    <x v="0"/>
    <n v="2017"/>
    <x v="4"/>
    <x v="4"/>
    <x v="4"/>
    <s v="56100"/>
    <x v="2"/>
    <x v="74"/>
    <x v="1"/>
    <n v="2961"/>
    <n v="2961"/>
    <n v="545.09"/>
    <m/>
    <s v="N/A"/>
    <n v="14861794442726"/>
    <s v="GL0000967281"/>
    <s v="Mat Kerentrech"/>
    <s v="Compteur électricité électronique"/>
    <s v="Mat Kerentrech"/>
    <s v="32 RUE EDGARD QUINET"/>
    <s v="56100"/>
    <s v="LORIENT"/>
    <s v="Estimé"/>
    <d v="2017-08-23T00:00:00"/>
  </r>
  <r>
    <m/>
    <d v="2017-10-31T00:00:00"/>
    <x v="0"/>
    <n v="2017"/>
    <x v="5"/>
    <x v="5"/>
    <x v="5"/>
    <s v="56100"/>
    <x v="2"/>
    <x v="74"/>
    <x v="1"/>
    <n v="1475"/>
    <n v="1475"/>
    <n v="301.36"/>
    <m/>
    <s v="N/A"/>
    <n v="14868451447631"/>
    <s v="GL0000967277"/>
    <s v="Serres de kerdroual"/>
    <s v="Compteur électricité électronique"/>
    <s v="Serres de kerdroual"/>
    <s v="KERDROUAL"/>
    <s v="56100"/>
    <s v="LORIENT"/>
    <s v="Estimé"/>
    <d v="2017-08-25T00:00:00"/>
  </r>
  <r>
    <m/>
    <d v="2017-08-31T00:00:00"/>
    <x v="0"/>
    <n v="2017"/>
    <x v="0"/>
    <x v="0"/>
    <x v="0"/>
    <s v="56100"/>
    <x v="0"/>
    <x v="75"/>
    <x v="2"/>
    <n v="1759"/>
    <n v="1759"/>
    <n v="493.14"/>
    <m/>
    <s v="N/A"/>
    <n v="14809551316980"/>
    <s v="GL0000920165"/>
    <s v="Pôle enfance Elsa Triolet"/>
    <s v="Compteur électricité électronique"/>
    <s v="Pôle enfance Elsa Triolet"/>
    <s v="7 RUE JULES MASSENET"/>
    <s v="56100"/>
    <s v="LORIENT"/>
    <s v="Estimé"/>
    <d v="2017-06-23T00:00:00"/>
  </r>
  <r>
    <m/>
    <d v="2017-08-31T00:00:00"/>
    <x v="0"/>
    <n v="2017"/>
    <x v="1"/>
    <x v="1"/>
    <x v="1"/>
    <s v="56100"/>
    <x v="0"/>
    <x v="75"/>
    <x v="2"/>
    <n v="88"/>
    <n v="88"/>
    <n v="54.17"/>
    <m/>
    <s v="N/A"/>
    <n v="14829088219962"/>
    <s v="GL0000920164"/>
    <s v="Mat JP Sartre"/>
    <s v="Compteur électricité électronique"/>
    <s v="Mat JP Sartre"/>
    <s v="2 RUE DE GALWAY"/>
    <s v="56100"/>
    <s v="LORIENT"/>
    <s v="Relevé"/>
    <d v="2017-06-19T00:00:00"/>
  </r>
  <r>
    <m/>
    <d v="2017-08-31T00:00:00"/>
    <x v="0"/>
    <n v="2017"/>
    <x v="2"/>
    <x v="2"/>
    <x v="2"/>
    <s v="56100"/>
    <x v="1"/>
    <x v="75"/>
    <x v="2"/>
    <n v="1804"/>
    <n v="1804"/>
    <n v="558.4"/>
    <m/>
    <s v="N/A"/>
    <n v="14833284986679"/>
    <s v="GL0000920161"/>
    <s v="Gymnase Marie le franc"/>
    <s v="Compteur électricité électronique"/>
    <s v="Gymnase Marie le franc"/>
    <s v="128 BOULEVARD LEON BLUM"/>
    <s v="56100"/>
    <s v="LORIENT"/>
    <s v="Estimé"/>
    <d v="2017-06-24T00:00:00"/>
  </r>
  <r>
    <m/>
    <d v="2017-08-31T00:00:00"/>
    <x v="0"/>
    <n v="2017"/>
    <x v="3"/>
    <x v="3"/>
    <x v="3"/>
    <s v="56100"/>
    <x v="0"/>
    <x v="75"/>
    <x v="2"/>
    <n v="1268"/>
    <n v="1268"/>
    <n v="377.95"/>
    <m/>
    <s v="N/A"/>
    <n v="14847756816130"/>
    <s v="GL0000920163"/>
    <s v="Gymnase Nouvelle Ville"/>
    <s v="Compteur électricité électronique"/>
    <s v="Gymnase Nouvelle Ville"/>
    <s v="RUE ETIENNE PERAULT"/>
    <s v="56100"/>
    <s v="LORIENT"/>
    <s v="Relevé"/>
    <d v="2017-06-28T00:00:00"/>
  </r>
  <r>
    <m/>
    <d v="2017-08-31T00:00:00"/>
    <x v="0"/>
    <n v="2017"/>
    <x v="4"/>
    <x v="4"/>
    <x v="4"/>
    <s v="56100"/>
    <x v="2"/>
    <x v="75"/>
    <x v="2"/>
    <n v="5036"/>
    <n v="5036"/>
    <n v="1160.1400000000001"/>
    <m/>
    <s v="N/A"/>
    <n v="14861794442726"/>
    <s v="GL0000920166"/>
    <s v="Mat Kerentrech"/>
    <s v="Compteur électricité électronique"/>
    <s v="Mat Kerentrech"/>
    <s v="32 RUE EDGARD QUINET"/>
    <s v="56100"/>
    <s v="LORIENT"/>
    <s v="Estimé"/>
    <d v="2017-04-20T00:00:00"/>
  </r>
  <r>
    <m/>
    <d v="2017-08-31T00:00:00"/>
    <x v="0"/>
    <n v="2017"/>
    <x v="5"/>
    <x v="5"/>
    <x v="5"/>
    <s v="56100"/>
    <x v="2"/>
    <x v="75"/>
    <x v="2"/>
    <n v="1837"/>
    <n v="1837"/>
    <n v="510.13"/>
    <m/>
    <s v="N/A"/>
    <n v="14868451447631"/>
    <s v="GL0000920162"/>
    <s v="Serres de kerdroual"/>
    <s v="Compteur électricité électronique"/>
    <s v="Serres de kerdroual"/>
    <s v="KERDROUAL"/>
    <s v="56100"/>
    <s v="LORIENT"/>
    <s v="Estimé"/>
    <d v="2017-06-09T00:00:00"/>
  </r>
  <r>
    <m/>
    <d v="2017-06-30T00:00:00"/>
    <x v="0"/>
    <n v="2017"/>
    <x v="0"/>
    <x v="0"/>
    <x v="0"/>
    <s v="56100"/>
    <x v="0"/>
    <x v="30"/>
    <x v="3"/>
    <n v="2857"/>
    <n v="2857"/>
    <n v="510.22"/>
    <m/>
    <s v="N/A"/>
    <n v="14809551316980"/>
    <s v="GL0000872655"/>
    <s v="Pôle enfance Elsa Triolet"/>
    <s v="Compteur électricité électronique"/>
    <s v="Pôle enfance Elsa Triolet"/>
    <s v="7 RUE JULES MASSENET"/>
    <s v="56100"/>
    <s v="LORIENT"/>
    <s v="Relevé"/>
    <d v="2017-04-20T00:00:00"/>
  </r>
  <r>
    <m/>
    <d v="2017-06-30T00:00:00"/>
    <x v="0"/>
    <n v="2017"/>
    <x v="1"/>
    <x v="1"/>
    <x v="1"/>
    <s v="56100"/>
    <x v="0"/>
    <x v="30"/>
    <x v="3"/>
    <n v="109"/>
    <n v="109"/>
    <n v="53.8"/>
    <m/>
    <s v="N/A"/>
    <n v="14829088219962"/>
    <s v="GL0000872654"/>
    <s v="Mat JP Sartre"/>
    <s v="Compteur électricité électronique"/>
    <s v="Mat JP Sartre"/>
    <s v="2 RUE DE GALWAY"/>
    <s v="56100"/>
    <s v="LORIENT"/>
    <s v="Relevé/Relevé/Relevé/Relevé"/>
    <d v="2017-04-19T00:00:00"/>
  </r>
  <r>
    <m/>
    <d v="2017-06-30T00:00:00"/>
    <x v="0"/>
    <n v="2017"/>
    <x v="2"/>
    <x v="2"/>
    <x v="2"/>
    <s v="56100"/>
    <x v="1"/>
    <x v="30"/>
    <x v="3"/>
    <n v="2583"/>
    <n v="2583"/>
    <n v="533.71"/>
    <m/>
    <s v="N/A"/>
    <n v="14833284986679"/>
    <s v="GL0000872651"/>
    <s v="Gymnase Marie le franc"/>
    <s v="Compteur électricité électronique"/>
    <s v="Gymnase Marie le franc"/>
    <s v="128 BOULEVARD LEON BLUM"/>
    <s v="56100"/>
    <s v="LORIENT"/>
    <s v="Relevé/Relevé"/>
    <d v="2017-04-20T00:00:00"/>
  </r>
  <r>
    <m/>
    <d v="2017-06-30T00:00:00"/>
    <x v="0"/>
    <n v="2017"/>
    <x v="3"/>
    <x v="3"/>
    <x v="3"/>
    <s v="56100"/>
    <x v="0"/>
    <x v="30"/>
    <x v="3"/>
    <n v="3015"/>
    <n v="3015"/>
    <n v="549.6"/>
    <m/>
    <s v="N/A"/>
    <n v="14847756816130"/>
    <s v="GL0000872653"/>
    <s v="Gymnase Nouvelle Ville"/>
    <s v="Compteur électricité électronique"/>
    <s v="Gymnase Nouvelle Ville"/>
    <s v="RUE ETIENNE PERAULT"/>
    <s v="56100"/>
    <s v="LORIENT"/>
    <s v="Relevé/Relevé"/>
    <d v="2017-04-20T00:00:00"/>
  </r>
  <r>
    <m/>
    <d v="2017-06-30T00:00:00"/>
    <x v="0"/>
    <n v="2017"/>
    <x v="5"/>
    <x v="5"/>
    <x v="5"/>
    <s v="56100"/>
    <x v="2"/>
    <x v="30"/>
    <x v="3"/>
    <n v="2450"/>
    <n v="2450"/>
    <n v="491.33"/>
    <m/>
    <s v="N/A"/>
    <n v="14868451447631"/>
    <s v="GL0000872652"/>
    <s v="Serres de kerdroual"/>
    <s v="Compteur électricité électronique"/>
    <s v="Serres de kerdroual"/>
    <s v="KERDROUAL"/>
    <s v="56100"/>
    <s v="LORIENT"/>
    <s v="Estimé/Estimé"/>
    <d v="2017-04-08T00:00:00"/>
  </r>
  <r>
    <m/>
    <d v="2017-04-30T00:00:00"/>
    <x v="0"/>
    <n v="2017"/>
    <x v="0"/>
    <x v="0"/>
    <x v="0"/>
    <s v="56100"/>
    <x v="0"/>
    <x v="76"/>
    <x v="4"/>
    <n v="3990"/>
    <n v="3990"/>
    <n v="699.73"/>
    <m/>
    <s v="N/A"/>
    <n v="14809551316980"/>
    <s v="GL0000827138"/>
    <s v="Pôle enfance Elsa Triolet"/>
    <s v="Compteur électricité électronique"/>
    <s v="Pôle enfance Elsa Triolet"/>
    <s v="7 RUE JULES MASSENET"/>
    <s v="56100"/>
    <s v="LORIENT"/>
    <s v="Estimé"/>
    <d v="2017-02-18T00:00:00"/>
  </r>
  <r>
    <m/>
    <d v="2017-04-30T00:00:00"/>
    <x v="0"/>
    <n v="2017"/>
    <x v="1"/>
    <x v="1"/>
    <x v="1"/>
    <s v="56100"/>
    <x v="0"/>
    <x v="76"/>
    <x v="4"/>
    <n v="125"/>
    <n v="125"/>
    <n v="56.39"/>
    <m/>
    <s v="N/A"/>
    <n v="14829088219962"/>
    <s v="GL0000827137"/>
    <s v="Mat JP Sartre"/>
    <s v="Compteur électricité électronique"/>
    <s v="Mat JP Sartre"/>
    <s v="2 RUE DE GALWAY"/>
    <s v="56100"/>
    <s v="LORIENT"/>
    <s v="Relevé/Relevé/Relevé/Relevé"/>
    <d v="2017-02-19T00:00:00"/>
  </r>
  <r>
    <m/>
    <d v="2017-04-30T00:00:00"/>
    <x v="0"/>
    <n v="2017"/>
    <x v="2"/>
    <x v="2"/>
    <x v="2"/>
    <s v="56100"/>
    <x v="1"/>
    <x v="76"/>
    <x v="4"/>
    <n v="6423"/>
    <n v="6423"/>
    <n v="1151.68"/>
    <m/>
    <s v="N/A"/>
    <n v="14833284986679"/>
    <s v="GL0000827134"/>
    <s v="Gymnase Marie le franc"/>
    <s v="Compteur électricité électronique"/>
    <s v="Gymnase Marie le franc"/>
    <s v="128 BOULEVARD LEON BLUM"/>
    <s v="56100"/>
    <s v="LORIENT"/>
    <s v="Estimé/Estimé"/>
    <d v="2017-02-18T00:00:00"/>
  </r>
  <r>
    <m/>
    <d v="2017-04-30T00:00:00"/>
    <x v="0"/>
    <n v="2017"/>
    <x v="3"/>
    <x v="3"/>
    <x v="3"/>
    <s v="56100"/>
    <x v="0"/>
    <x v="76"/>
    <x v="4"/>
    <n v="5551"/>
    <n v="5551"/>
    <n v="973.2"/>
    <m/>
    <s v="N/A"/>
    <n v="14847756816130"/>
    <s v="GL0000827136"/>
    <s v="Gymnase Nouvelle Ville"/>
    <s v="Compteur électricité électronique"/>
    <s v="Gymnase Nouvelle Ville"/>
    <s v="RUE ETIENNE PERAULT"/>
    <s v="56100"/>
    <s v="LORIENT"/>
    <s v="Estimé/Estimé"/>
    <d v="2017-02-18T00:00:00"/>
  </r>
  <r>
    <m/>
    <d v="2017-04-30T00:00:00"/>
    <x v="0"/>
    <n v="2017"/>
    <x v="4"/>
    <x v="4"/>
    <x v="4"/>
    <s v="56100"/>
    <x v="2"/>
    <x v="76"/>
    <x v="4"/>
    <n v="3869"/>
    <n v="3869"/>
    <n v="711.41"/>
    <m/>
    <s v="N/A"/>
    <n v="14861794442726"/>
    <s v="GL0000827139"/>
    <s v="Mat Kerentrech"/>
    <s v="Compteur électricité électronique"/>
    <s v="Mat Kerentrech"/>
    <s v="32 RUE EDGARD QUINET"/>
    <s v="56100"/>
    <s v="LORIENT"/>
    <s v="Estimé"/>
    <d v="2017-02-18T00:00:00"/>
  </r>
  <r>
    <m/>
    <d v="2017-04-30T00:00:00"/>
    <x v="0"/>
    <n v="2017"/>
    <x v="5"/>
    <x v="5"/>
    <x v="5"/>
    <s v="56100"/>
    <x v="2"/>
    <x v="76"/>
    <x v="4"/>
    <n v="3002"/>
    <n v="3002"/>
    <n v="579.37"/>
    <m/>
    <s v="N/A"/>
    <n v="14868451447631"/>
    <s v="GL0000827135"/>
    <s v="Serres de kerdroual"/>
    <s v="Compteur électricité électronique"/>
    <s v="Serres de kerdroual"/>
    <s v="KERDROUAL"/>
    <s v="56100"/>
    <s v="LORIENT"/>
    <s v="Estimé/Estimé"/>
    <d v="2017-02-22T00:00:00"/>
  </r>
  <r>
    <m/>
    <d v="2017-02-28T00:00:00"/>
    <x v="0"/>
    <n v="2017"/>
    <x v="0"/>
    <x v="0"/>
    <x v="0"/>
    <s v="56100"/>
    <x v="0"/>
    <x v="26"/>
    <x v="5"/>
    <n v="3861"/>
    <n v="3861"/>
    <n v="678.13"/>
    <m/>
    <s v="N/A"/>
    <n v="14809551316980"/>
    <s v="GL0000784747"/>
    <s v="Pôle enfance Elsa Triolet"/>
    <s v="Compteur électricité électronique"/>
    <s v="Pôle enfance Elsa Triolet"/>
    <s v="7 RUE JULES MASSENET"/>
    <s v="56100"/>
    <s v="LORIENT"/>
    <s v="Estimé"/>
    <d v="2016-12-23T00:00:00"/>
  </r>
  <r>
    <m/>
    <d v="2017-02-28T00:00:00"/>
    <x v="0"/>
    <n v="2017"/>
    <x v="1"/>
    <x v="1"/>
    <x v="1"/>
    <s v="56100"/>
    <x v="0"/>
    <x v="26"/>
    <x v="5"/>
    <n v="202"/>
    <n v="202"/>
    <n v="69.17"/>
    <m/>
    <s v="N/A"/>
    <n v="14829088219962"/>
    <s v="GL0000784746"/>
    <s v="Mat JP Sartre"/>
    <s v="Compteur électricité électronique"/>
    <s v="Mat JP Sartre"/>
    <s v="2 RUE DE GALWAY"/>
    <s v="56100"/>
    <s v="LORIENT"/>
    <s v="Relevé/Relevé"/>
    <d v="2016-12-19T00:00:00"/>
  </r>
  <r>
    <m/>
    <d v="2017-02-28T00:00:00"/>
    <x v="0"/>
    <n v="2017"/>
    <x v="2"/>
    <x v="2"/>
    <x v="2"/>
    <s v="56100"/>
    <x v="1"/>
    <x v="26"/>
    <x v="5"/>
    <n v="6137"/>
    <n v="6137"/>
    <n v="1105.68"/>
    <m/>
    <s v="N/A"/>
    <n v="14833284986679"/>
    <s v="GL0000784743"/>
    <s v="Gymnase Marie le franc"/>
    <s v="Compteur électricité électronique"/>
    <s v="Gymnase Marie le franc"/>
    <s v="128 BOULEVARD LEON BLUM"/>
    <s v="56100"/>
    <s v="LORIENT"/>
    <s v="Estimé/Estimé"/>
    <d v="2016-12-23T00:00:00"/>
  </r>
  <r>
    <m/>
    <d v="2017-02-28T00:00:00"/>
    <x v="0"/>
    <n v="2017"/>
    <x v="3"/>
    <x v="3"/>
    <x v="3"/>
    <s v="56100"/>
    <x v="0"/>
    <x v="26"/>
    <x v="5"/>
    <n v="5206"/>
    <n v="5206"/>
    <n v="914.95"/>
    <m/>
    <s v="N/A"/>
    <n v="14847756816130"/>
    <s v="GL0000784745"/>
    <s v="Gymnase Nouvelle Ville"/>
    <s v="Compteur électricité électronique"/>
    <s v="Gymnase Nouvelle Ville"/>
    <s v="RUE ETIENNE PERAULT"/>
    <s v="56100"/>
    <s v="LORIENT"/>
    <s v="Relevé/Relevé"/>
    <d v="2016-12-24T00:00:00"/>
  </r>
  <r>
    <m/>
    <d v="2017-02-28T00:00:00"/>
    <x v="0"/>
    <n v="2017"/>
    <x v="4"/>
    <x v="4"/>
    <x v="4"/>
    <s v="56100"/>
    <x v="2"/>
    <x v="26"/>
    <x v="5"/>
    <n v="7540"/>
    <n v="7540"/>
    <n v="1297.23"/>
    <m/>
    <s v="N/A"/>
    <n v="14861794442726"/>
    <s v="GL0000784748"/>
    <s v="Mat Kerentrech"/>
    <s v="Compteur électricité électronique"/>
    <s v="Mat Kerentrech"/>
    <s v="32 RUE EDGARD QUINET"/>
    <s v="56100"/>
    <s v="LORIENT"/>
    <s v="Estimé/Relevé"/>
    <d v="2016-10-21T00:00:00"/>
  </r>
  <r>
    <m/>
    <d v="2017-02-28T00:00:00"/>
    <x v="0"/>
    <n v="2017"/>
    <x v="5"/>
    <x v="5"/>
    <x v="5"/>
    <s v="56100"/>
    <x v="2"/>
    <x v="26"/>
    <x v="5"/>
    <n v="4829"/>
    <n v="4829"/>
    <n v="870.86"/>
    <m/>
    <s v="N/A"/>
    <n v="14868451447631"/>
    <s v="GL0000784744"/>
    <s v="Serres de kerdroual"/>
    <s v="Compteur électricité électronique"/>
    <s v="Serres de kerdroual"/>
    <s v="KERDROUAL"/>
    <s v="56100"/>
    <s v="LORIENT"/>
    <s v="Relevé/Relevé"/>
    <d v="2016-12-08T00:00:00"/>
  </r>
  <r>
    <m/>
    <d v="2017-01-01T00:00:00"/>
    <x v="0"/>
    <n v="2016"/>
    <x v="0"/>
    <x v="0"/>
    <x v="0"/>
    <s v="56100"/>
    <x v="0"/>
    <x v="49"/>
    <x v="6"/>
    <n v="4513"/>
    <n v="4513"/>
    <n v="328.20000000000005"/>
    <m/>
    <s v="N/A"/>
    <n v="14809551316980"/>
    <s v="GL0000698910"/>
    <s v="Pôle enfance Elsa Triolet"/>
    <s v="Compteur électricité électronique"/>
    <s v="Pôle enfance Elsa Triolet"/>
    <s v="7 RUE JULES MASSENET"/>
    <s v="56100"/>
    <s v="LORIENT"/>
    <m/>
    <m/>
  </r>
  <r>
    <m/>
    <d v="2017-01-01T00:00:00"/>
    <x v="0"/>
    <n v="2016"/>
    <x v="1"/>
    <x v="1"/>
    <x v="1"/>
    <s v="56100"/>
    <x v="0"/>
    <x v="49"/>
    <x v="6"/>
    <n v="783"/>
    <n v="783"/>
    <n v="165.37"/>
    <m/>
    <s v="N/A"/>
    <n v="14829088219962"/>
    <s v="GL0000698912"/>
    <s v="Mat JP Sartre"/>
    <s v="Compteur électricité électronique"/>
    <s v="Mat JP Sartre"/>
    <s v="2 RUE DE GALWAY"/>
    <s v="56100"/>
    <s v="LORIENT"/>
    <m/>
    <m/>
  </r>
  <r>
    <m/>
    <d v="2017-01-01T00:00:00"/>
    <x v="0"/>
    <n v="2016"/>
    <x v="2"/>
    <x v="2"/>
    <x v="2"/>
    <s v="56100"/>
    <x v="1"/>
    <x v="49"/>
    <x v="6"/>
    <n v="7769"/>
    <n v="7769"/>
    <n v="1368.73"/>
    <m/>
    <s v="N/A"/>
    <n v="14833284986679"/>
    <s v="GL0000698915"/>
    <s v="Gymnase Marie le franc"/>
    <s v="Compteur électricité électronique"/>
    <s v="Gymnase Marie le franc"/>
    <s v="128 BOULEVARD LEON BLUM"/>
    <s v="56100"/>
    <s v="LORIENT"/>
    <m/>
    <m/>
  </r>
  <r>
    <m/>
    <d v="2017-01-01T00:00:00"/>
    <x v="0"/>
    <n v="2016"/>
    <x v="3"/>
    <x v="3"/>
    <x v="3"/>
    <s v="56100"/>
    <x v="0"/>
    <x v="49"/>
    <x v="6"/>
    <n v="7093"/>
    <n v="7093"/>
    <n v="1231.1500000000001"/>
    <m/>
    <s v="N/A"/>
    <n v="14847756816130"/>
    <s v="GL0000698911"/>
    <s v="Gymnase Nouvelle Ville"/>
    <s v="Compteur électricité électronique"/>
    <s v="Gymnase Nouvelle Ville"/>
    <s v="RUE ETIENNE PERAULT"/>
    <s v="56100"/>
    <s v="LORIENT"/>
    <m/>
    <m/>
  </r>
  <r>
    <m/>
    <d v="2017-01-01T00:00:00"/>
    <x v="0"/>
    <n v="2016"/>
    <x v="4"/>
    <x v="4"/>
    <x v="4"/>
    <s v="56100"/>
    <x v="2"/>
    <x v="49"/>
    <x v="6"/>
    <n v="0"/>
    <n v="0"/>
    <n v="94.01"/>
    <m/>
    <s v="N/A"/>
    <n v="14861794442726"/>
    <s v="GL0000739122"/>
    <s v="Mat Kerentrech"/>
    <s v="Compteur électricité électronique"/>
    <s v="Mat Kerentrech"/>
    <s v="32 RUE EDGARD QUINET"/>
    <s v="56100"/>
    <s v="LORIENT"/>
    <m/>
    <m/>
  </r>
  <r>
    <m/>
    <d v="2017-01-01T00:00:00"/>
    <x v="0"/>
    <n v="2016"/>
    <x v="5"/>
    <x v="5"/>
    <x v="5"/>
    <s v="56100"/>
    <x v="2"/>
    <x v="49"/>
    <x v="6"/>
    <n v="3617"/>
    <n v="3617"/>
    <n v="677.18"/>
    <m/>
    <s v="N/A"/>
    <n v="14868451447631"/>
    <s v="GL0000698914"/>
    <s v="Serres de kerdroual"/>
    <s v="Compteur électricité électronique"/>
    <s v="Serres de kerdroual"/>
    <s v="KERDROUAL"/>
    <s v="56100"/>
    <s v="LORIENT"/>
    <m/>
    <m/>
  </r>
  <r>
    <m/>
    <d v="2016-11-01T00:00:00"/>
    <x v="0"/>
    <n v="2016"/>
    <x v="0"/>
    <x v="0"/>
    <x v="0"/>
    <s v="56100"/>
    <x v="0"/>
    <x v="47"/>
    <x v="7"/>
    <n v="2976"/>
    <n v="2976"/>
    <n v="530.12"/>
    <m/>
    <s v="N/A"/>
    <n v="14809551316980"/>
    <s v="GL0000698910"/>
    <s v="Pôle enfance Elsa Triolet"/>
    <s v="Compteur électricité électronique"/>
    <s v="Pôle enfance Elsa Triolet"/>
    <s v="7 RUE JULES MASSENET"/>
    <s v="56100"/>
    <s v="LORIENT"/>
    <s v="Estimé"/>
    <d v="2016-08-20T00:00:00"/>
  </r>
  <r>
    <m/>
    <d v="2016-11-01T00:00:00"/>
    <x v="0"/>
    <n v="2016"/>
    <x v="1"/>
    <x v="1"/>
    <x v="1"/>
    <s v="56100"/>
    <x v="0"/>
    <x v="47"/>
    <x v="7"/>
    <n v="391"/>
    <n v="391"/>
    <n v="100.66"/>
    <m/>
    <s v="N/A"/>
    <n v="14829088219962"/>
    <s v="GL0000698912"/>
    <s v="Mat JP Sartre"/>
    <s v="Compteur électricité électronique"/>
    <s v="Mat JP Sartre"/>
    <s v="2 RUE DE GALWAY"/>
    <s v="56100"/>
    <s v="LORIENT"/>
    <s v="Relevé"/>
    <d v="2016-08-17T00:00:00"/>
  </r>
  <r>
    <m/>
    <d v="2016-11-01T00:00:00"/>
    <x v="0"/>
    <n v="2016"/>
    <x v="2"/>
    <x v="2"/>
    <x v="2"/>
    <s v="56100"/>
    <x v="1"/>
    <x v="47"/>
    <x v="7"/>
    <n v="3429"/>
    <n v="3429"/>
    <n v="670.45"/>
    <m/>
    <s v="N/A"/>
    <n v="14833284986679"/>
    <s v="GL0000698915"/>
    <s v="Gymnase Marie le franc"/>
    <s v="Compteur électricité électronique"/>
    <s v="Gymnase Marie le franc"/>
    <s v="128 BOULEVARD LEON BLUM"/>
    <s v="56100"/>
    <s v="LORIENT"/>
    <s v="Estimé"/>
    <d v="2016-08-20T00:00:00"/>
  </r>
  <r>
    <m/>
    <d v="2016-11-01T00:00:00"/>
    <x v="0"/>
    <n v="2016"/>
    <x v="3"/>
    <x v="3"/>
    <x v="3"/>
    <s v="56100"/>
    <x v="0"/>
    <x v="47"/>
    <x v="7"/>
    <n v="2753"/>
    <n v="2753"/>
    <n v="500.52"/>
    <m/>
    <s v="N/A"/>
    <n v="14847756816130"/>
    <s v="GL0000698911"/>
    <s v="Gymnase Nouvelle Ville"/>
    <s v="Compteur électricité électronique"/>
    <s v="Gymnase Nouvelle Ville"/>
    <s v="RUE ETIENNE PERAULT"/>
    <s v="56100"/>
    <s v="LORIENT"/>
    <s v="Estimé"/>
    <d v="2016-08-20T00:00:00"/>
  </r>
  <r>
    <m/>
    <d v="2016-11-01T00:00:00"/>
    <x v="0"/>
    <n v="2016"/>
    <x v="4"/>
    <x v="4"/>
    <x v="4"/>
    <s v="56100"/>
    <x v="2"/>
    <x v="47"/>
    <x v="7"/>
    <n v="3173"/>
    <n v="3173"/>
    <n v="600.35"/>
    <m/>
    <s v="N/A"/>
    <n v="14861794442726"/>
    <s v="GL0000698913"/>
    <s v="Mat Kerentrech"/>
    <s v="Compteur électricité électronique"/>
    <s v="Mat Kerentrech"/>
    <s v="32 RUE EDGARD QUINET"/>
    <s v="56100"/>
    <s v="LORIENT"/>
    <s v="Relevé"/>
    <d v="2016-08-20T00:00:00"/>
  </r>
  <r>
    <m/>
    <d v="2016-11-01T00:00:00"/>
    <x v="0"/>
    <n v="2016"/>
    <x v="5"/>
    <x v="5"/>
    <x v="5"/>
    <s v="56100"/>
    <x v="2"/>
    <x v="47"/>
    <x v="7"/>
    <n v="1511"/>
    <n v="1511"/>
    <n v="341.49"/>
    <m/>
    <s v="N/A"/>
    <n v="14868451447631"/>
    <s v="GL0000698914"/>
    <s v="Serres de kerdroual"/>
    <s v="Compteur électricité électronique"/>
    <s v="Serres de kerdroual"/>
    <s v="KERDROUAL"/>
    <s v="56100"/>
    <s v="LORIENT"/>
    <s v="Estimé"/>
    <d v="2016-08-25T00:00:00"/>
  </r>
  <r>
    <m/>
    <d v="2016-08-31T00:00:00"/>
    <x v="0"/>
    <n v="2016"/>
    <x v="0"/>
    <x v="0"/>
    <x v="0"/>
    <s v="56100"/>
    <x v="0"/>
    <x v="77"/>
    <x v="8"/>
    <n v="1748"/>
    <n v="1748"/>
    <n v="458.99"/>
    <m/>
    <s v="N/A"/>
    <n v="14809551316980"/>
    <s v="GL0000661331"/>
    <s v="Pôle enfance Elsa Triolet"/>
    <s v="Compteur électricité électronique"/>
    <s v="Pôle enfance Elsa Triolet"/>
    <s v="7 RUE JULES MASSENET"/>
    <s v="56100"/>
    <s v="LORIENT"/>
    <s v="Estimé"/>
    <d v="2016-06-21T00:00:00"/>
  </r>
  <r>
    <m/>
    <d v="2016-08-31T00:00:00"/>
    <x v="0"/>
    <n v="2016"/>
    <x v="1"/>
    <x v="1"/>
    <x v="1"/>
    <s v="56100"/>
    <x v="0"/>
    <x v="77"/>
    <x v="8"/>
    <n v="0"/>
    <n v="0"/>
    <n v="385.41"/>
    <m/>
    <s v="N/A"/>
    <n v="14829088219962"/>
    <s v="GL0000661333"/>
    <s v="Mat JP Sartre"/>
    <s v="Compteur électricité électronique"/>
    <s v="Mat JP Sartre"/>
    <s v="2 RUE DE GALWAY"/>
    <s v="56100"/>
    <s v="LORIENT"/>
    <m/>
    <m/>
  </r>
  <r>
    <m/>
    <d v="2016-08-31T00:00:00"/>
    <x v="0"/>
    <n v="2016"/>
    <x v="2"/>
    <x v="2"/>
    <x v="2"/>
    <s v="56100"/>
    <x v="1"/>
    <x v="77"/>
    <x v="8"/>
    <n v="900"/>
    <n v="900"/>
    <n v="560.72"/>
    <m/>
    <s v="N/A"/>
    <n v="14833284986679"/>
    <s v="GL0000661336"/>
    <s v="Gymnase Marie le franc"/>
    <s v="Compteur électricité électronique"/>
    <s v="Gymnase Marie le franc"/>
    <s v="128 BOULEVARD LEON BLUM"/>
    <s v="56100"/>
    <s v="LORIENT"/>
    <s v="Estimé"/>
    <d v="2016-08-01T00:00:00"/>
  </r>
  <r>
    <m/>
    <d v="2016-08-31T00:00:00"/>
    <x v="0"/>
    <n v="2016"/>
    <x v="3"/>
    <x v="3"/>
    <x v="3"/>
    <s v="56100"/>
    <x v="0"/>
    <x v="77"/>
    <x v="8"/>
    <n v="722"/>
    <n v="722"/>
    <n v="402.88"/>
    <m/>
    <s v="N/A"/>
    <n v="14847756816130"/>
    <s v="GL0000661332"/>
    <s v="Gymnase Nouvelle Ville"/>
    <s v="Compteur électricité électronique"/>
    <s v="Gymnase Nouvelle Ville"/>
    <s v="RUE ETIENNE PERAULT"/>
    <s v="56100"/>
    <s v="LORIENT"/>
    <s v="Estimé"/>
    <d v="2016-08-01T00:00:00"/>
  </r>
  <r>
    <m/>
    <d v="2016-08-31T00:00:00"/>
    <x v="0"/>
    <n v="2016"/>
    <x v="4"/>
    <x v="4"/>
    <x v="4"/>
    <s v="56100"/>
    <x v="2"/>
    <x v="77"/>
    <x v="8"/>
    <n v="936"/>
    <n v="936"/>
    <n v="1043.0999999999999"/>
    <m/>
    <s v="N/A"/>
    <n v="14861794442726"/>
    <s v="GL0000661334"/>
    <s v="Mat Kerentrech"/>
    <s v="Compteur électricité électronique"/>
    <s v="Mat Kerentrech"/>
    <s v="32 RUE EDGARD QUINET"/>
    <s v="56100"/>
    <s v="LORIENT"/>
    <s v="Estimé"/>
    <d v="2016-08-01T00:00:00"/>
  </r>
  <r>
    <m/>
    <d v="2016-08-31T00:00:00"/>
    <x v="0"/>
    <n v="2016"/>
    <x v="5"/>
    <x v="5"/>
    <x v="5"/>
    <s v="56100"/>
    <x v="2"/>
    <x v="77"/>
    <x v="8"/>
    <n v="706"/>
    <n v="706"/>
    <n v="594.21"/>
    <m/>
    <s v="N/A"/>
    <n v="14868451447631"/>
    <s v="GL0000661335"/>
    <s v="Serres de kerdroual"/>
    <s v="Compteur électricité électronique"/>
    <s v="Serres de kerdroual"/>
    <s v="KERDROUAL"/>
    <s v="56100"/>
    <s v="LORIENT"/>
    <s v="Estimé"/>
    <d v="2016-08-01T00:00:00"/>
  </r>
  <r>
    <m/>
    <d v="2016-06-29T00:00:00"/>
    <x v="0"/>
    <n v="2016"/>
    <x v="0"/>
    <x v="0"/>
    <x v="0"/>
    <s v="56100"/>
    <x v="0"/>
    <x v="78"/>
    <x v="9"/>
    <n v="363"/>
    <n v="363"/>
    <n v="92.2"/>
    <m/>
    <s v="N/A"/>
    <n v="14809551316980"/>
    <s v="GL0000613251"/>
    <s v="Pôle enfance Elsa Triolet"/>
    <s v="Compteur électricité électronique"/>
    <s v="Pôle enfance Elsa Triolet"/>
    <s v="7 RUE JULES MASSENET"/>
    <s v="56100"/>
    <s v="LORIENT"/>
    <s v="Relevé"/>
    <d v="2016-04-21T00:00:00"/>
  </r>
  <r>
    <m/>
    <d v="2016-06-29T00:00:00"/>
    <x v="0"/>
    <n v="2016"/>
    <x v="1"/>
    <x v="1"/>
    <x v="1"/>
    <s v="56100"/>
    <x v="0"/>
    <x v="78"/>
    <x v="9"/>
    <n v="3428"/>
    <n v="3428"/>
    <n v="603.35"/>
    <m/>
    <s v="N/A"/>
    <n v="14829088219962"/>
    <s v="GL0000613249"/>
    <s v="Mat JP Sartre"/>
    <s v="Compteur électricité électronique"/>
    <s v="Mat JP Sartre"/>
    <s v="2 RUE DE GALWAY"/>
    <s v="56100"/>
    <s v="LORIENT"/>
    <s v="Relevé"/>
    <d v="2016-04-19T00:00:00"/>
  </r>
  <r>
    <m/>
    <d v="2016-06-29T00:00:00"/>
    <x v="0"/>
    <n v="2016"/>
    <x v="2"/>
    <x v="2"/>
    <x v="2"/>
    <s v="56100"/>
    <x v="1"/>
    <x v="78"/>
    <x v="9"/>
    <n v="1571"/>
    <n v="1571"/>
    <n v="359.58"/>
    <m/>
    <s v="N/A"/>
    <n v="14833284986679"/>
    <s v="GL0000613244"/>
    <s v="Gymnase Marie le franc"/>
    <s v="Compteur électricité électronique"/>
    <s v="Gymnase Marie le franc"/>
    <s v="128 BOULEVARD LEON BLUM"/>
    <s v="56100"/>
    <s v="LORIENT"/>
    <s v="Relevé"/>
    <d v="2016-04-21T00:00:00"/>
  </r>
  <r>
    <m/>
    <d v="2016-06-29T00:00:00"/>
    <x v="0"/>
    <n v="2016"/>
    <x v="3"/>
    <x v="3"/>
    <x v="3"/>
    <s v="56100"/>
    <x v="0"/>
    <x v="78"/>
    <x v="9"/>
    <n v="2708"/>
    <n v="2708"/>
    <n v="483.29"/>
    <m/>
    <s v="N/A"/>
    <n v="14847756816130"/>
    <s v="GL0000613248"/>
    <s v="Gymnase Nouvelle Ville"/>
    <s v="Compteur électricité électronique"/>
    <s v="Gymnase Nouvelle Ville"/>
    <s v="RUE ETIENNE PERAULT"/>
    <s v="56100"/>
    <s v="LORIENT"/>
    <s v="Relevé"/>
    <d v="2016-04-21T00:00:00"/>
  </r>
  <r>
    <m/>
    <d v="2016-06-29T00:00:00"/>
    <x v="0"/>
    <n v="2016"/>
    <x v="4"/>
    <x v="4"/>
    <x v="4"/>
    <s v="56100"/>
    <x v="2"/>
    <x v="78"/>
    <x v="9"/>
    <n v="0"/>
    <n v="0"/>
    <n v="92.4"/>
    <m/>
    <s v="N/A"/>
    <n v="14861794442726"/>
    <s v="GL0000613252"/>
    <s v="Mat Kerentrech"/>
    <s v="Compteur électricité électronique"/>
    <s v="Mat Kerentrech"/>
    <s v="32 RUE EDGARD QUINET"/>
    <s v="56100"/>
    <s v="LORIENT"/>
    <m/>
    <m/>
  </r>
  <r>
    <m/>
    <d v="2016-06-29T00:00:00"/>
    <x v="0"/>
    <n v="2016"/>
    <x v="5"/>
    <x v="5"/>
    <x v="5"/>
    <s v="56100"/>
    <x v="2"/>
    <x v="78"/>
    <x v="9"/>
    <n v="2885"/>
    <n v="2885"/>
    <n v="551.74"/>
    <m/>
    <s v="N/A"/>
    <n v="14868451447631"/>
    <s v="GL0000613246"/>
    <s v="Serres de kerdroual"/>
    <s v="Compteur électricité électronique"/>
    <s v="Serres de kerdroual"/>
    <s v="KERDROUAL"/>
    <s v="56100"/>
    <s v="LORIENT"/>
    <s v="Estimé"/>
    <d v="2016-04-08T00:00:00"/>
  </r>
  <r>
    <m/>
    <d v="2016-04-30T00:00:00"/>
    <x v="0"/>
    <n v="2016"/>
    <x v="0"/>
    <x v="0"/>
    <x v="0"/>
    <s v="56100"/>
    <x v="0"/>
    <x v="12"/>
    <x v="10"/>
    <n v="5295"/>
    <n v="5295"/>
    <n v="914.74"/>
    <m/>
    <s v="N/A"/>
    <n v="14809551316980"/>
    <s v="GL0000579815"/>
    <s v="Pôle enfance Elsa Triolet"/>
    <s v="Compteur électricité électronique"/>
    <s v="Pôle enfance Elsa Triolet"/>
    <s v="7 RUE JULES MASSENET"/>
    <s v="56100"/>
    <s v="LORIENT"/>
    <s v="Estimé"/>
    <d v="2016-02-19T00:00:00"/>
  </r>
  <r>
    <m/>
    <d v="2016-04-30T00:00:00"/>
    <x v="0"/>
    <n v="2016"/>
    <x v="1"/>
    <x v="1"/>
    <x v="1"/>
    <s v="56100"/>
    <x v="0"/>
    <x v="12"/>
    <x v="10"/>
    <n v="3997"/>
    <n v="3997"/>
    <n v="698.26"/>
    <m/>
    <s v="N/A"/>
    <n v="14829088219962"/>
    <s v="GL0000579813"/>
    <s v="Mat JP Sartre"/>
    <s v="Compteur électricité électronique"/>
    <s v="Mat JP Sartre"/>
    <s v="2 RUE DE GALWAY"/>
    <s v="56100"/>
    <s v="LORIENT"/>
    <s v="Relevé"/>
    <d v="2016-02-17T00:00:00"/>
  </r>
  <r>
    <m/>
    <d v="2016-04-30T00:00:00"/>
    <x v="0"/>
    <n v="2016"/>
    <x v="2"/>
    <x v="2"/>
    <x v="2"/>
    <s v="56100"/>
    <x v="1"/>
    <x v="12"/>
    <x v="10"/>
    <n v="6641"/>
    <n v="6641"/>
    <n v="1166.8"/>
    <m/>
    <s v="N/A"/>
    <n v="14833284986679"/>
    <s v="GL0000579808"/>
    <s v="Gymnase Marie le franc"/>
    <s v="Compteur électricité électronique"/>
    <s v="Gymnase Marie le franc"/>
    <s v="128 BOULEVARD LEON BLUM"/>
    <s v="56100"/>
    <s v="LORIENT"/>
    <s v="Estimé"/>
    <d v="2016-02-19T00:00:00"/>
  </r>
  <r>
    <m/>
    <d v="2016-04-30T00:00:00"/>
    <x v="0"/>
    <n v="2016"/>
    <x v="3"/>
    <x v="3"/>
    <x v="3"/>
    <s v="56100"/>
    <x v="0"/>
    <x v="12"/>
    <x v="10"/>
    <n v="5124"/>
    <n v="5124"/>
    <n v="886.2"/>
    <m/>
    <s v="N/A"/>
    <n v="14847756816130"/>
    <s v="GL0000579812"/>
    <s v="Gymnase Nouvelle Ville"/>
    <s v="Compteur électricité électronique"/>
    <s v="Gymnase Nouvelle Ville"/>
    <s v="RUE ETIENNE PERAULT"/>
    <s v="56100"/>
    <s v="LORIENT"/>
    <s v="Estimé"/>
    <d v="2016-02-19T00:00:00"/>
  </r>
  <r>
    <m/>
    <d v="2016-04-30T00:00:00"/>
    <x v="0"/>
    <n v="2016"/>
    <x v="4"/>
    <x v="4"/>
    <x v="4"/>
    <s v="56100"/>
    <x v="2"/>
    <x v="12"/>
    <x v="10"/>
    <n v="3960"/>
    <n v="3960"/>
    <n v="722.89"/>
    <m/>
    <s v="N/A"/>
    <n v="14861794442726"/>
    <s v="GL0000579816"/>
    <s v="Mat Kerentrech"/>
    <s v="Compteur électricité électronique"/>
    <s v="Mat Kerentrech"/>
    <s v="32 RUE EDGARD QUINET"/>
    <s v="56100"/>
    <s v="LORIENT"/>
    <s v="Estimé"/>
    <d v="2016-02-19T00:00:00"/>
  </r>
  <r>
    <m/>
    <d v="2016-04-30T00:00:00"/>
    <x v="0"/>
    <n v="2016"/>
    <x v="5"/>
    <x v="5"/>
    <x v="5"/>
    <s v="56100"/>
    <x v="2"/>
    <x v="12"/>
    <x v="10"/>
    <n v="4532"/>
    <n v="4532"/>
    <n v="813.95"/>
    <m/>
    <s v="N/A"/>
    <n v="14868451447631"/>
    <s v="GL0000579810"/>
    <s v="Serres de kerdroual"/>
    <s v="Compteur électricité électronique"/>
    <s v="Serres de kerdroual"/>
    <s v="KERDROUAL"/>
    <s v="56100"/>
    <s v="LORIENT"/>
    <s v="Estimé"/>
    <d v="2016-02-10T00:00:00"/>
  </r>
  <r>
    <m/>
    <d v="2016-02-29T00:00:00"/>
    <x v="0"/>
    <n v="2016"/>
    <x v="0"/>
    <x v="0"/>
    <x v="0"/>
    <s v="56100"/>
    <x v="0"/>
    <x v="79"/>
    <x v="11"/>
    <n v="5590"/>
    <n v="5590"/>
    <n v="905.71"/>
    <m/>
    <s v="N/A"/>
    <n v="14809551316980"/>
    <m/>
    <s v="Pôle enfance Elsa Triolet"/>
    <s v="Compteur électricité électronique"/>
    <s v="Pôle enfance Elsa Triolet"/>
    <s v="7 RUE JULES MASSENET"/>
    <s v="56100"/>
    <s v="LORIENT"/>
    <m/>
    <m/>
  </r>
  <r>
    <m/>
    <d v="2016-02-29T00:00:00"/>
    <x v="0"/>
    <n v="2016"/>
    <x v="1"/>
    <x v="1"/>
    <x v="1"/>
    <s v="56100"/>
    <x v="0"/>
    <x v="79"/>
    <x v="11"/>
    <n v="4974"/>
    <n v="4974"/>
    <n v="810.48"/>
    <m/>
    <s v="N/A"/>
    <n v="14829088219962"/>
    <m/>
    <s v="Mat JP Sartre"/>
    <s v="Compteur électricité électronique"/>
    <s v="Mat JP Sartre"/>
    <s v="2 RUE DE GALWAY"/>
    <s v="56100"/>
    <s v="LORIENT"/>
    <m/>
    <m/>
  </r>
  <r>
    <m/>
    <d v="2016-02-29T00:00:00"/>
    <x v="0"/>
    <n v="2016"/>
    <x v="2"/>
    <x v="2"/>
    <x v="2"/>
    <s v="56100"/>
    <x v="1"/>
    <x v="79"/>
    <x v="11"/>
    <n v="6576"/>
    <n v="6576"/>
    <n v="1122.17"/>
    <m/>
    <s v="N/A"/>
    <n v="14833284986679"/>
    <m/>
    <s v="Gymnase Marie le franc"/>
    <s v="Compteur électricité électronique"/>
    <s v="Gymnase Marie le franc"/>
    <s v="128 BOULEVARD LEON BLUM"/>
    <s v="56100"/>
    <s v="LORIENT"/>
    <m/>
    <m/>
  </r>
  <r>
    <m/>
    <d v="2016-02-29T00:00:00"/>
    <x v="0"/>
    <n v="2016"/>
    <x v="3"/>
    <x v="3"/>
    <x v="3"/>
    <s v="56100"/>
    <x v="0"/>
    <x v="79"/>
    <x v="11"/>
    <n v="4984"/>
    <n v="4984"/>
    <n v="814.76"/>
    <m/>
    <s v="N/A"/>
    <n v="14847756816130"/>
    <m/>
    <s v="Gymnase Nouvelle Ville"/>
    <s v="Compteur électricité électronique"/>
    <s v="Gymnase Nouvelle Ville"/>
    <s v="RUE ETIENNE PERAULT"/>
    <s v="56100"/>
    <s v="LORIENT"/>
    <m/>
    <m/>
  </r>
  <r>
    <m/>
    <d v="2016-02-29T00:00:00"/>
    <x v="0"/>
    <n v="2016"/>
    <x v="4"/>
    <x v="4"/>
    <x v="4"/>
    <s v="56100"/>
    <x v="2"/>
    <x v="79"/>
    <x v="11"/>
    <n v="2927"/>
    <n v="2927"/>
    <n v="570.63"/>
    <m/>
    <s v="N/A"/>
    <n v="14861794442726"/>
    <m/>
    <s v="Mat Kerentrech"/>
    <s v="Compteur électricité électronique"/>
    <s v="Mat Kerentrech"/>
    <s v="32 RUE EDGARD QUINET"/>
    <s v="56100"/>
    <s v="LORIENT"/>
    <m/>
    <m/>
  </r>
  <r>
    <m/>
    <d v="2016-02-29T00:00:00"/>
    <x v="0"/>
    <n v="2016"/>
    <x v="5"/>
    <x v="5"/>
    <x v="5"/>
    <s v="56100"/>
    <x v="2"/>
    <x v="79"/>
    <x v="11"/>
    <n v="-892"/>
    <n v="-892"/>
    <n v="18.91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6-01-01T00:00:00"/>
    <x v="0"/>
    <n v="2016"/>
    <x v="5"/>
    <x v="5"/>
    <x v="5"/>
    <s v="56100"/>
    <x v="2"/>
    <x v="37"/>
    <x v="37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6-02-01T00:00:00"/>
    <x v="0"/>
    <n v="2016"/>
    <x v="5"/>
    <x v="5"/>
    <x v="5"/>
    <s v="56100"/>
    <x v="2"/>
    <x v="38"/>
    <x v="38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6-03-01T00:00:00"/>
    <x v="0"/>
    <n v="2016"/>
    <x v="5"/>
    <x v="5"/>
    <x v="5"/>
    <s v="56100"/>
    <x v="2"/>
    <x v="39"/>
    <x v="39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6-04-01T00:00:00"/>
    <x v="0"/>
    <n v="2016"/>
    <x v="5"/>
    <x v="5"/>
    <x v="5"/>
    <s v="56100"/>
    <x v="2"/>
    <x v="40"/>
    <x v="40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6-05-01T00:00:00"/>
    <x v="0"/>
    <n v="2016"/>
    <x v="5"/>
    <x v="5"/>
    <x v="5"/>
    <s v="56100"/>
    <x v="2"/>
    <x v="41"/>
    <x v="41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6-06-01T00:00:00"/>
    <x v="0"/>
    <n v="2016"/>
    <x v="5"/>
    <x v="5"/>
    <x v="5"/>
    <s v="56100"/>
    <x v="2"/>
    <x v="42"/>
    <x v="42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6-07-01T00:00:00"/>
    <x v="0"/>
    <n v="2016"/>
    <x v="5"/>
    <x v="5"/>
    <x v="5"/>
    <s v="56100"/>
    <x v="2"/>
    <x v="43"/>
    <x v="43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6-08-01T00:00:00"/>
    <x v="0"/>
    <n v="2016"/>
    <x v="5"/>
    <x v="5"/>
    <x v="5"/>
    <s v="56100"/>
    <x v="2"/>
    <x v="44"/>
    <x v="44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6-09-01T00:00:00"/>
    <x v="0"/>
    <n v="2016"/>
    <x v="5"/>
    <x v="5"/>
    <x v="5"/>
    <s v="56100"/>
    <x v="2"/>
    <x v="45"/>
    <x v="45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6-10-01T00:00:00"/>
    <x v="0"/>
    <n v="2016"/>
    <x v="5"/>
    <x v="5"/>
    <x v="5"/>
    <s v="56100"/>
    <x v="2"/>
    <x v="46"/>
    <x v="46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6-11-01T00:00:00"/>
    <x v="0"/>
    <n v="2016"/>
    <x v="5"/>
    <x v="5"/>
    <x v="5"/>
    <s v="56100"/>
    <x v="2"/>
    <x v="47"/>
    <x v="47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6-12-01T00:00:00"/>
    <x v="0"/>
    <n v="2016"/>
    <x v="5"/>
    <x v="5"/>
    <x v="5"/>
    <s v="56100"/>
    <x v="2"/>
    <x v="48"/>
    <x v="48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7-01-01T00:00:00"/>
    <x v="0"/>
    <n v="2017"/>
    <x v="5"/>
    <x v="5"/>
    <x v="5"/>
    <s v="56100"/>
    <x v="2"/>
    <x v="49"/>
    <x v="49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7-02-01T00:00:00"/>
    <x v="0"/>
    <n v="2017"/>
    <x v="5"/>
    <x v="5"/>
    <x v="5"/>
    <s v="56100"/>
    <x v="2"/>
    <x v="50"/>
    <x v="50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7-03-01T00:00:00"/>
    <x v="0"/>
    <n v="2017"/>
    <x v="5"/>
    <x v="5"/>
    <x v="5"/>
    <s v="56100"/>
    <x v="2"/>
    <x v="51"/>
    <x v="51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7-04-01T00:00:00"/>
    <x v="0"/>
    <n v="2017"/>
    <x v="5"/>
    <x v="5"/>
    <x v="5"/>
    <s v="56100"/>
    <x v="2"/>
    <x v="52"/>
    <x v="52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7-05-01T00:00:00"/>
    <x v="0"/>
    <n v="2017"/>
    <x v="5"/>
    <x v="5"/>
    <x v="5"/>
    <s v="56100"/>
    <x v="2"/>
    <x v="53"/>
    <x v="53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7-06-01T00:00:00"/>
    <x v="0"/>
    <n v="2017"/>
    <x v="5"/>
    <x v="5"/>
    <x v="5"/>
    <s v="56100"/>
    <x v="2"/>
    <x v="54"/>
    <x v="54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7-07-01T00:00:00"/>
    <x v="0"/>
    <n v="2017"/>
    <x v="5"/>
    <x v="5"/>
    <x v="5"/>
    <s v="56100"/>
    <x v="2"/>
    <x v="55"/>
    <x v="55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7-08-01T00:00:00"/>
    <x v="0"/>
    <n v="2017"/>
    <x v="5"/>
    <x v="5"/>
    <x v="5"/>
    <s v="56100"/>
    <x v="2"/>
    <x v="56"/>
    <x v="56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7-09-01T00:00:00"/>
    <x v="0"/>
    <n v="2017"/>
    <x v="5"/>
    <x v="5"/>
    <x v="5"/>
    <s v="56100"/>
    <x v="2"/>
    <x v="57"/>
    <x v="57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7-10-01T00:00:00"/>
    <x v="0"/>
    <n v="2017"/>
    <x v="5"/>
    <x v="5"/>
    <x v="5"/>
    <s v="56100"/>
    <x v="2"/>
    <x v="58"/>
    <x v="58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7-11-01T00:00:00"/>
    <x v="0"/>
    <n v="2017"/>
    <x v="5"/>
    <x v="5"/>
    <x v="5"/>
    <s v="56100"/>
    <x v="2"/>
    <x v="59"/>
    <x v="59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7-12-01T00:00:00"/>
    <x v="0"/>
    <n v="2017"/>
    <x v="5"/>
    <x v="5"/>
    <x v="5"/>
    <s v="56100"/>
    <x v="2"/>
    <x v="60"/>
    <x v="60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8-01-01T00:00:00"/>
    <x v="0"/>
    <n v="2018"/>
    <x v="5"/>
    <x v="5"/>
    <x v="5"/>
    <s v="56100"/>
    <x v="2"/>
    <x v="61"/>
    <x v="61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8-02-01T00:00:00"/>
    <x v="0"/>
    <n v="2018"/>
    <x v="5"/>
    <x v="5"/>
    <x v="5"/>
    <s v="56100"/>
    <x v="2"/>
    <x v="62"/>
    <x v="62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8-03-01T00:00:00"/>
    <x v="0"/>
    <n v="2018"/>
    <x v="5"/>
    <x v="5"/>
    <x v="5"/>
    <s v="56100"/>
    <x v="2"/>
    <x v="63"/>
    <x v="63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8-04-01T00:00:00"/>
    <x v="0"/>
    <n v="2018"/>
    <x v="5"/>
    <x v="5"/>
    <x v="5"/>
    <s v="56100"/>
    <x v="2"/>
    <x v="64"/>
    <x v="64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8-05-01T00:00:00"/>
    <x v="0"/>
    <n v="2018"/>
    <x v="5"/>
    <x v="5"/>
    <x v="5"/>
    <s v="56100"/>
    <x v="2"/>
    <x v="65"/>
    <x v="65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8-06-01T00:00:00"/>
    <x v="0"/>
    <n v="2018"/>
    <x v="5"/>
    <x v="5"/>
    <x v="5"/>
    <s v="56100"/>
    <x v="2"/>
    <x v="66"/>
    <x v="66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8-07-01T00:00:00"/>
    <x v="0"/>
    <n v="2018"/>
    <x v="5"/>
    <x v="5"/>
    <x v="5"/>
    <s v="56100"/>
    <x v="2"/>
    <x v="67"/>
    <x v="67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8-08-01T00:00:00"/>
    <x v="0"/>
    <n v="2018"/>
    <x v="5"/>
    <x v="5"/>
    <x v="5"/>
    <s v="56100"/>
    <x v="2"/>
    <x v="68"/>
    <x v="68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8-09-01T00:00:00"/>
    <x v="0"/>
    <n v="2018"/>
    <x v="5"/>
    <x v="5"/>
    <x v="5"/>
    <s v="56100"/>
    <x v="2"/>
    <x v="69"/>
    <x v="69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8-10-01T00:00:00"/>
    <x v="0"/>
    <n v="2018"/>
    <x v="5"/>
    <x v="5"/>
    <x v="5"/>
    <s v="56100"/>
    <x v="2"/>
    <x v="70"/>
    <x v="70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8-11-01T00:00:00"/>
    <x v="0"/>
    <n v="2018"/>
    <x v="5"/>
    <x v="5"/>
    <x v="5"/>
    <s v="56100"/>
    <x v="2"/>
    <x v="71"/>
    <x v="71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m/>
    <d v="2018-12-01T00:00:00"/>
    <x v="0"/>
    <n v="2018"/>
    <x v="5"/>
    <x v="5"/>
    <x v="5"/>
    <s v="56100"/>
    <x v="2"/>
    <x v="72"/>
    <x v="72"/>
    <n v="0"/>
    <n v="0"/>
    <n v="0"/>
    <m/>
    <s v="N/A"/>
    <n v="14868451447631"/>
    <m/>
    <s v="Serres de kerdroual"/>
    <s v="Compteur électricité électronique"/>
    <s v="Serres de kerdroual"/>
    <s v="KERDROUAL"/>
    <s v="56100"/>
    <s v="LORIENT"/>
    <m/>
    <m/>
  </r>
  <r>
    <s v="NATL_BORDREGPT_18-0000000264"/>
    <d v="2018-03-06T00:00:00"/>
    <x v="0"/>
    <n v="2018"/>
    <x v="4"/>
    <x v="4"/>
    <x v="4"/>
    <s v="56100"/>
    <x v="2"/>
    <x v="80"/>
    <x v="73"/>
    <n v="4618"/>
    <n v="4618"/>
    <n v="822.73"/>
    <s v=""/>
    <s v="N/A - N/A"/>
    <s v="14861794442726"/>
    <s v="NATLFAC18-00019143"/>
    <s v="681"/>
    <s v="Mécanique"/>
    <m/>
    <s v="32 RUE EDGAR QUINET"/>
    <s v="56100"/>
    <s v="LORIENT"/>
    <s v="Ville de Lorient - C5 - BTINFCU SDT"/>
    <s v="30"/>
  </r>
  <r>
    <s v="NATL_BORDREGPT_18-0000000264"/>
    <d v="2018-03-06T00:00:00"/>
    <x v="0"/>
    <n v="2018"/>
    <x v="1"/>
    <x v="1"/>
    <x v="1"/>
    <s v="56100"/>
    <x v="0"/>
    <x v="81"/>
    <x v="74"/>
    <n v="317"/>
    <n v="317"/>
    <n v="79.89"/>
    <s v=""/>
    <s v="N/A - N/A"/>
    <s v="14829088219962"/>
    <s v="NATLFAC18-00041059"/>
    <s v="03156310414720"/>
    <s v="AMM"/>
    <m/>
    <s v="2 RUE DE GALWAY"/>
    <s v="56100"/>
    <s v="LORIENT"/>
    <s v="Ville de Lorient - C5 - BTINFMU DT"/>
    <m/>
  </r>
  <r>
    <s v="NATL_BORDREGPT_18-0000000264"/>
    <d v="2018-03-06T00:00:00"/>
    <x v="0"/>
    <n v="2018"/>
    <x v="4"/>
    <x v="4"/>
    <x v="4"/>
    <s v="56100"/>
    <x v="2"/>
    <x v="82"/>
    <x v="75"/>
    <n v="3064"/>
    <n v="3064"/>
    <n v="538"/>
    <s v=""/>
    <s v="N/A - N/A"/>
    <s v="14861794442726"/>
    <s v="NATLFAC18-00041061"/>
    <s v="681"/>
    <s v="Mécanique"/>
    <m/>
    <s v="32 RUE EDGAR QUINET"/>
    <s v="56100"/>
    <s v="LORIENT"/>
    <s v="Ville de Lorient - C5 - BTINFCU SDT"/>
    <s v="30"/>
  </r>
  <r>
    <s v="NATL_BORDREGPT_18-0000000264"/>
    <d v="2018-03-06T00:00:00"/>
    <x v="0"/>
    <n v="2018"/>
    <x v="2"/>
    <x v="2"/>
    <x v="2"/>
    <s v="56100"/>
    <x v="1"/>
    <x v="82"/>
    <x v="75"/>
    <n v="5837"/>
    <n v="5837"/>
    <n v="1005.7"/>
    <s v=""/>
    <s v="N/A - N/A"/>
    <s v="14833284986679"/>
    <s v="NATLFAC18-00041062"/>
    <s v="442"/>
    <s v="Electronique"/>
    <m/>
    <s v="128 BOULEVARD LEON BLUM"/>
    <s v="56100"/>
    <s v="LORIENT"/>
    <s v="Ville de Lorient - C5 - BTINFMU DT"/>
    <m/>
  </r>
  <r>
    <s v="NATL_BORDREGPT_18-0000000264"/>
    <d v="2018-03-06T00:00:00"/>
    <x v="0"/>
    <n v="2018"/>
    <x v="3"/>
    <x v="3"/>
    <x v="3"/>
    <s v="56100"/>
    <x v="0"/>
    <x v="83"/>
    <x v="76"/>
    <n v="4960"/>
    <n v="4960"/>
    <n v="854.76"/>
    <s v=""/>
    <s v="N/A - N/A"/>
    <s v="14847756816130"/>
    <s v="NATLFAC18-00041060"/>
    <s v="04177612183738"/>
    <s v="AMM"/>
    <m/>
    <s v="RUE ETIENNE PERAULT"/>
    <s v="56100"/>
    <s v="LORIENT"/>
    <s v="Ville de Lorient - C5 - BTINFMU DT"/>
    <m/>
  </r>
  <r>
    <s v="NATL_BORDREGPT_18-0000000264"/>
    <d v="2018-03-06T00:00:00"/>
    <x v="0"/>
    <n v="2018"/>
    <x v="0"/>
    <x v="0"/>
    <x v="0"/>
    <s v="56100"/>
    <x v="0"/>
    <x v="82"/>
    <x v="75"/>
    <n v="3893"/>
    <n v="3893"/>
    <n v="663.76"/>
    <s v=""/>
    <s v="N/A - N/A"/>
    <s v="14809551316980"/>
    <s v="NATLFAC18-00041063"/>
    <s v="575"/>
    <s v="Electronique"/>
    <m/>
    <s v="7 RUE JULES MASSENET"/>
    <s v="56100"/>
    <s v="LORIENT"/>
    <s v="Ville de Lorient - C5 - BTINFCU SDT"/>
    <s v="18"/>
  </r>
  <r>
    <s v="NATL_BORDREGPT_18-0000000298"/>
    <d v="2018-04-06T00:00:00"/>
    <x v="0"/>
    <n v="2018"/>
    <x v="5"/>
    <x v="5"/>
    <x v="5"/>
    <s v="56270"/>
    <x v="2"/>
    <x v="84"/>
    <x v="77"/>
    <n v="4829"/>
    <n v="4829"/>
    <n v="866.38"/>
    <m/>
    <s v="- - -"/>
    <s v="14868451447631"/>
    <s v="NATLFAC18-00075999"/>
    <s v="071"/>
    <s v="AMM"/>
    <m/>
    <s v="KERDROUAL"/>
    <s v="56270"/>
    <s v="PLOEMEUR"/>
    <s v="Ville de Lorient - C5 - BTINFMU DT"/>
    <m/>
  </r>
  <r>
    <s v="NATL_BORDREGPT_18-0000000445"/>
    <d v="2018-06-06T00:00:00"/>
    <x v="0"/>
    <n v="2018"/>
    <x v="3"/>
    <x v="3"/>
    <x v="3"/>
    <s v="56100"/>
    <x v="0"/>
    <x v="85"/>
    <x v="78"/>
    <n v="4571"/>
    <n v="4571"/>
    <n v="788.09"/>
    <m/>
    <s v="- - -"/>
    <s v="14847756816130"/>
    <s v="NATLFAC18-00130651"/>
    <s v="04177612183738"/>
    <s v="AMM"/>
    <m/>
    <s v="RUE ETIENNE PERAULT"/>
    <s v="56100"/>
    <s v="LORIENT"/>
    <s v="Ville de Lorient - C5 - BTINFMU DT"/>
    <m/>
  </r>
  <r>
    <s v="NATL_BORDREGPT_18-0000000445"/>
    <d v="2018-06-06T00:00:00"/>
    <x v="0"/>
    <n v="2018"/>
    <x v="1"/>
    <x v="1"/>
    <x v="1"/>
    <s v="56100"/>
    <x v="0"/>
    <x v="86"/>
    <x v="79"/>
    <n v="694"/>
    <n v="694"/>
    <n v="146.09"/>
    <m/>
    <s v="- - -"/>
    <s v="14829088219962"/>
    <s v="NATLFAC18-00130655"/>
    <s v="03156310414720"/>
    <s v="AMM"/>
    <m/>
    <s v="2 RUE DE GALWAY"/>
    <s v="56100"/>
    <s v="LORIENT"/>
    <s v="Ville de Lorient - C5 - BTINFMU DT"/>
    <m/>
  </r>
  <r>
    <s v="NATL_BORDREGPT_18-0000000445"/>
    <d v="2018-06-06T00:00:00"/>
    <x v="0"/>
    <n v="2018"/>
    <x v="0"/>
    <x v="0"/>
    <x v="0"/>
    <s v="56100"/>
    <x v="0"/>
    <x v="87"/>
    <x v="80"/>
    <n v="3692"/>
    <n v="3692"/>
    <n v="629.53"/>
    <m/>
    <s v="- - -"/>
    <s v="14809551316980"/>
    <s v="NATLFAC18-00130654"/>
    <s v="575"/>
    <s v="Electronique"/>
    <m/>
    <s v="7 RUE JULES MASSENET"/>
    <s v="56100"/>
    <s v="LORIENT"/>
    <s v="Ville de Lorient - C5 - BTINFCU SDT"/>
    <s v="18"/>
  </r>
  <r>
    <s v="NATL_BORDREGPT_18-0000000445"/>
    <d v="2018-06-06T00:00:00"/>
    <x v="0"/>
    <n v="2018"/>
    <x v="2"/>
    <x v="2"/>
    <x v="2"/>
    <s v="56100"/>
    <x v="1"/>
    <x v="87"/>
    <x v="80"/>
    <n v="6136"/>
    <n v="6136"/>
    <n v="1060.5"/>
    <m/>
    <s v="- - -"/>
    <s v="14833284986679"/>
    <s v="NATLFAC18-00130653"/>
    <s v="442"/>
    <s v="Electronique"/>
    <m/>
    <s v="128 BOULEVARD LEON BLUM"/>
    <s v="56100"/>
    <s v="LORIENT"/>
    <s v="Ville de Lorient - C5 - BTINFMU DT"/>
    <m/>
  </r>
  <r>
    <s v="NATL_BORDREGPT_18-0000000445"/>
    <d v="2018-06-06T00:00:00"/>
    <x v="0"/>
    <n v="2018"/>
    <x v="4"/>
    <x v="4"/>
    <x v="4"/>
    <s v="56100"/>
    <x v="2"/>
    <x v="87"/>
    <x v="80"/>
    <n v="3744"/>
    <n v="3744"/>
    <n v="649.64"/>
    <m/>
    <s v="- - -"/>
    <s v="14861794442726"/>
    <s v="NATLFAC18-00130652"/>
    <s v="681"/>
    <s v="Mécanique"/>
    <m/>
    <s v="32 RUE EDGAR QUINET"/>
    <s v="56100"/>
    <s v="LORIENT"/>
    <s v="Ville de Lorient - C5 - BTINFCU SDT"/>
    <s v="30"/>
  </r>
  <r>
    <s v="NATL_BORDREGPT_18-0000000697"/>
    <d v="2018-08-06T00:00:00"/>
    <x v="0"/>
    <n v="2018"/>
    <x v="5"/>
    <x v="5"/>
    <x v="5"/>
    <s v="56270"/>
    <x v="2"/>
    <x v="88"/>
    <x v="81"/>
    <n v="5461"/>
    <n v="5461"/>
    <n v="942.11"/>
    <m/>
    <s v="- - -"/>
    <s v="14868451447631"/>
    <s v="NATLFAC18-00186386"/>
    <s v="071"/>
    <s v="AMM"/>
    <m/>
    <s v="KERDROUAL"/>
    <s v="56270"/>
    <s v="PLOEMEUR"/>
    <s v="Ville de Lorient - C5 - BTINFMU DT"/>
    <m/>
  </r>
  <r>
    <s v="NATL_BORDREGPT_18-0000000697"/>
    <d v="2018-08-06T00:00:00"/>
    <x v="0"/>
    <n v="2018"/>
    <x v="3"/>
    <x v="3"/>
    <x v="3"/>
    <s v="56100"/>
    <x v="0"/>
    <x v="89"/>
    <x v="82"/>
    <n v="3135"/>
    <n v="3135"/>
    <n v="550.53"/>
    <m/>
    <s v="- - -"/>
    <s v="14847756816130"/>
    <s v="NATLFAC18-00186384"/>
    <s v="04177612183738"/>
    <s v="AMM"/>
    <m/>
    <s v="RUE ETIENNE PERAULT"/>
    <s v="56100"/>
    <s v="LORIENT"/>
    <s v="Ville de Lorient - C5 - BTINFMU DT"/>
    <m/>
  </r>
  <r>
    <s v="NATL_BORDREGPT_18-0000000697"/>
    <d v="2018-08-06T00:00:00"/>
    <x v="0"/>
    <n v="2018"/>
    <x v="1"/>
    <x v="1"/>
    <x v="1"/>
    <s v="56100"/>
    <x v="0"/>
    <x v="90"/>
    <x v="83"/>
    <n v="1104"/>
    <n v="1104"/>
    <n v="211.91"/>
    <m/>
    <s v="- - -"/>
    <s v="14829088219962"/>
    <s v="NATLFAC18-00186388"/>
    <s v="03156310414720"/>
    <s v="AMM"/>
    <m/>
    <s v="2 RUE DE GALWAY"/>
    <s v="56100"/>
    <s v="LORIENT"/>
    <s v="Ville de Lorient - C5 - BTINFMU DT"/>
    <m/>
  </r>
  <r>
    <s v="NATL_BORDREGPT_18-0000000697"/>
    <d v="2018-08-06T00:00:00"/>
    <x v="0"/>
    <n v="2018"/>
    <x v="0"/>
    <x v="0"/>
    <x v="0"/>
    <s v="56100"/>
    <x v="0"/>
    <x v="91"/>
    <x v="84"/>
    <n v="3215"/>
    <n v="3215"/>
    <n v="551.35"/>
    <m/>
    <s v="- - -"/>
    <s v="14809551316980"/>
    <s v="NATLFAC18-00186390"/>
    <s v="575"/>
    <s v="Electronique"/>
    <m/>
    <s v="7 RUE JULES MASSENET"/>
    <s v="56100"/>
    <s v="LORIENT"/>
    <s v="Ville de Lorient - C5 - BTINFCU SDT"/>
    <s v="18"/>
  </r>
  <r>
    <s v="NATL_BORDREGPT_18-0000000697"/>
    <d v="2018-08-06T00:00:00"/>
    <x v="0"/>
    <n v="2018"/>
    <x v="2"/>
    <x v="2"/>
    <x v="2"/>
    <s v="56100"/>
    <x v="1"/>
    <x v="92"/>
    <x v="85"/>
    <n v="1308"/>
    <n v="1308"/>
    <n v="275.39999999999998"/>
    <m/>
    <s v="- - -"/>
    <s v="14833284986679"/>
    <s v="NATLFAC18-00186392"/>
    <s v="442"/>
    <s v="Electronique"/>
    <m/>
    <s v="128 BOULEVARD LEON BLUM"/>
    <s v="56100"/>
    <s v="LORIENT"/>
    <s v="Ville de Lorient - C5 - BTINFMU DT"/>
    <m/>
  </r>
  <r>
    <s v="NATL_BORDREGPT_18-0000000697"/>
    <d v="2018-08-06T00:00:00"/>
    <x v="0"/>
    <n v="2018"/>
    <x v="4"/>
    <x v="4"/>
    <x v="4"/>
    <s v="56100"/>
    <x v="2"/>
    <x v="93"/>
    <x v="86"/>
    <n v="3830"/>
    <n v="3830"/>
    <n v="663.74"/>
    <m/>
    <s v="- - -"/>
    <s v="14861794442726"/>
    <s v="NATLFAC18-00186382"/>
    <s v="681"/>
    <s v="Mécanique"/>
    <m/>
    <s v="32 RUE EDGAR QUINET"/>
    <s v="56100"/>
    <s v="LORIENT"/>
    <s v="Ville de Lorient - C5 - BTINFCU SDT"/>
    <s v="30"/>
  </r>
  <r>
    <s v="NATL_BORDREGPT_18-0000000861"/>
    <d v="2018-10-09T00:00:00"/>
    <x v="0"/>
    <n v="2018"/>
    <x v="3"/>
    <x v="3"/>
    <x v="3"/>
    <s v="56100"/>
    <x v="0"/>
    <x v="94"/>
    <x v="87"/>
    <n v="2631"/>
    <n v="2631"/>
    <n v="460.94"/>
    <m/>
    <s v="- - -"/>
    <n v="14847756816130"/>
    <s v="NATLFAC18-00244663"/>
    <s v="04177612183738"/>
    <s v="AMM"/>
    <m/>
    <s v="RUE ETIENNE PERAULT"/>
    <d v="2053-08-04T00:00:00"/>
    <s v="LORIENT"/>
    <s v="Ville de Lorient - C5 - BTINFMU DT"/>
    <m/>
  </r>
  <r>
    <s v="NATL_BORDREGPT_18-0000000861"/>
    <d v="2018-10-09T00:00:00"/>
    <x v="0"/>
    <n v="2018"/>
    <x v="1"/>
    <x v="1"/>
    <x v="1"/>
    <s v="56100"/>
    <x v="0"/>
    <x v="95"/>
    <x v="88"/>
    <n v="536"/>
    <n v="536"/>
    <n v="121.33"/>
    <m/>
    <s v="- - -"/>
    <n v="14829088219962"/>
    <s v="NATLFAC18-00244664"/>
    <s v="03156310414720"/>
    <s v="AMM"/>
    <m/>
    <s v="2 RUE DE GALWAY"/>
    <d v="2053-08-04T00:00:00"/>
    <s v="LORIENT"/>
    <s v="Ville de Lorient - C5 - BTINFMU DT"/>
    <m/>
  </r>
  <r>
    <s v="NATL_BORDREGPT_18-0000000861"/>
    <d v="2018-10-09T00:00:00"/>
    <x v="0"/>
    <n v="2018"/>
    <x v="2"/>
    <x v="2"/>
    <x v="2"/>
    <s v="56100"/>
    <x v="1"/>
    <x v="96"/>
    <x v="89"/>
    <n v="2738"/>
    <n v="2738"/>
    <n v="509.34"/>
    <m/>
    <s v="- - -"/>
    <n v="14833284986679"/>
    <s v="NATLFAC18-00244659"/>
    <s v="442"/>
    <s v="Electronique"/>
    <m/>
    <s v="128 BOULEVARD LEON BLUM"/>
    <d v="2053-08-04T00:00:00"/>
    <s v="LORIENT"/>
    <s v="Ville de Lorient - C5 - BTINFMU DT"/>
    <m/>
  </r>
  <r>
    <s v="NATL_BORDREGPT_18-0000000861"/>
    <d v="2018-10-09T00:00:00"/>
    <x v="0"/>
    <n v="2018"/>
    <x v="4"/>
    <x v="4"/>
    <x v="4"/>
    <s v="56100"/>
    <x v="2"/>
    <x v="96"/>
    <x v="89"/>
    <n v="2179"/>
    <n v="2179"/>
    <n v="394.42"/>
    <m/>
    <s v="- - -"/>
    <n v="14861794442726"/>
    <s v="NATLFAC18-00244660"/>
    <s v="681"/>
    <s v="Mécanique"/>
    <m/>
    <s v="32 RUE EDGAR QUINET"/>
    <d v="2053-08-04T00:00:00"/>
    <s v="LORIENT"/>
    <s v="Ville de Lorient - C5 - BTINFCU SDT"/>
    <d v="1900-01-29T00:00:00"/>
  </r>
  <r>
    <s v="NATL_BORDREGPT_18-0000000861"/>
    <d v="2018-10-09T00:00:00"/>
    <x v="0"/>
    <n v="2018"/>
    <x v="0"/>
    <x v="0"/>
    <x v="0"/>
    <s v="56100"/>
    <x v="0"/>
    <x v="96"/>
    <x v="89"/>
    <n v="2794"/>
    <n v="2794"/>
    <n v="483.07"/>
    <m/>
    <s v="- - -"/>
    <n v="14809551316980"/>
    <s v="NATLFAC18-00244661"/>
    <s v="947"/>
    <s v="AMM"/>
    <m/>
    <s v="7 RUE JULES MASSENET"/>
    <d v="2053-08-04T00:00:00"/>
    <s v="LORIENT"/>
    <s v="Ville de Lorient - C5 - BTINFCU SDT"/>
    <d v="1900-01-17T00:00:00"/>
  </r>
  <r>
    <s v="NATL_BORDREGPT_18-0000000861"/>
    <d v="2018-10-09T00:00:00"/>
    <x v="0"/>
    <n v="2018"/>
    <x v="5"/>
    <x v="5"/>
    <x v="5"/>
    <s v="56100"/>
    <x v="2"/>
    <x v="97"/>
    <x v="90"/>
    <n v="2706"/>
    <n v="2706"/>
    <n v="488.53"/>
    <m/>
    <s v="- - -"/>
    <n v="14868451447631"/>
    <s v="NATLFAC18-00244662"/>
    <s v="071"/>
    <s v="AMM"/>
    <m/>
    <s v="KERDROUAL"/>
    <d v="2054-01-21T00:00:00"/>
    <s v="PLOEMEUR"/>
    <s v="Ville de Lorient - C5 - BTINFMU DT"/>
    <m/>
  </r>
  <r>
    <s v="NATL_BORDREGPT_18-0000000861"/>
    <d v="2018-10-09T00:00:00"/>
    <x v="0"/>
    <n v="2018"/>
    <x v="5"/>
    <x v="5"/>
    <x v="5"/>
    <s v="56100"/>
    <x v="2"/>
    <x v="98"/>
    <x v="91"/>
    <n v="1440"/>
    <n v="1440"/>
    <n v="286.7"/>
    <m/>
    <s v="- - -"/>
    <n v="14868451447631"/>
    <s v="NATLFAC18-00244665"/>
    <s v="071"/>
    <s v="AMM"/>
    <m/>
    <s v="KERDROUAL"/>
    <d v="2054-01-21T00:00:00"/>
    <s v="PLOEMEUR"/>
    <s v="Ville de Lorient - C5 - BTINFMU DT"/>
    <m/>
  </r>
  <r>
    <s v="NATL_BORDREGPT_18-0000001023"/>
    <d v="2018-12-12T00:00:00"/>
    <x v="0"/>
    <n v="2018"/>
    <x v="4"/>
    <x v="4"/>
    <x v="4"/>
    <s v="56100"/>
    <x v="2"/>
    <x v="99"/>
    <x v="92"/>
    <n v="2910"/>
    <n v="2910"/>
    <n v="515.82000000000005"/>
    <m/>
    <s v="- - -"/>
    <n v="14861794442726"/>
    <s v="NATLFAC18-00304083"/>
    <n v="2187611126135"/>
    <s v="AMM"/>
    <m/>
    <s v="32 RUE EDGAR QUINET"/>
    <d v="2053-08-04T00:00:00"/>
    <s v="LORIENT"/>
    <s v="Ville de Lorient - C5 - BTINFCU SDT"/>
    <d v="1900-01-29T00:00:00"/>
  </r>
  <r>
    <s v="NATL_BORDREGPT_18-0000001023"/>
    <d v="2018-12-12T00:00:00"/>
    <x v="0"/>
    <n v="2018"/>
    <x v="2"/>
    <x v="2"/>
    <x v="2"/>
    <s v="56100"/>
    <x v="1"/>
    <x v="99"/>
    <x v="92"/>
    <n v="2984"/>
    <n v="2984"/>
    <n v="550.87"/>
    <m/>
    <s v="- - -"/>
    <n v="14833284986679"/>
    <s v="NATLFAC18-00304084"/>
    <d v="1901-03-17T00:00:00"/>
    <s v="Electronique"/>
    <m/>
    <s v="128 BOULEVARD LEON BLUM"/>
    <d v="2053-08-04T00:00:00"/>
    <s v="LORIENT"/>
    <s v="Ville de Lorient - C5 - BTINFMU DT"/>
    <m/>
  </r>
  <r>
    <s v="NATL_BORDREGPT_18-0000001023"/>
    <d v="2018-12-12T00:00:00"/>
    <x v="0"/>
    <n v="2018"/>
    <x v="3"/>
    <x v="3"/>
    <x v="3"/>
    <s v="56100"/>
    <x v="0"/>
    <x v="100"/>
    <x v="93"/>
    <n v="5330"/>
    <n v="5330"/>
    <n v="914.01"/>
    <m/>
    <s v="- - -"/>
    <n v="14847756816130"/>
    <s v="NATLFAC18-00304082"/>
    <n v="4177612183738"/>
    <s v="AMM"/>
    <m/>
    <s v="RUE ETIENNE PERAULT"/>
    <d v="2053-08-04T00:00:00"/>
    <s v="LORIENT"/>
    <s v="Ville de Lorient - C5 - BTINFMU DT"/>
    <m/>
  </r>
  <r>
    <s v="NATL_BORDREGPT_18-0000001023"/>
    <d v="2018-12-12T00:00:00"/>
    <x v="0"/>
    <n v="2018"/>
    <x v="1"/>
    <x v="1"/>
    <x v="1"/>
    <s v="56100"/>
    <x v="0"/>
    <x v="101"/>
    <x v="94"/>
    <n v="2227"/>
    <n v="2227"/>
    <n v="393.82"/>
    <m/>
    <s v="- - -"/>
    <n v="14829088219962"/>
    <s v="NATLFAC18-00304085"/>
    <n v="3156310414720"/>
    <s v="AMM"/>
    <m/>
    <s v="2 RUE DE GALWAY"/>
    <d v="2053-08-04T00:00:00"/>
    <s v="LORIENT"/>
    <s v="Ville de Lorient - C5 - BTINFMU DT"/>
    <m/>
  </r>
  <r>
    <s v="NATL_BORDREGPT_18-0000001023"/>
    <d v="2018-12-12T00:00:00"/>
    <x v="0"/>
    <n v="2018"/>
    <x v="5"/>
    <x v="5"/>
    <x v="5"/>
    <s v="56100"/>
    <x v="2"/>
    <x v="102"/>
    <x v="95"/>
    <n v="3735"/>
    <n v="3735"/>
    <n v="655.48"/>
    <m/>
    <s v="- - -"/>
    <n v="14868451447631"/>
    <s v="NATLFAC18-00304086"/>
    <d v="1900-03-11T00:00:00"/>
    <s v="AMM"/>
    <m/>
    <s v="KERDROUAL"/>
    <d v="2054-01-21T00:00:00"/>
    <s v="PLOEMEUR"/>
    <s v="Ville de Lorient - C5 - BTINFMU DT"/>
    <m/>
  </r>
  <r>
    <s v="NATL_BORDREGPT_18-0000001023"/>
    <d v="2018-12-12T00:00:00"/>
    <x v="0"/>
    <n v="2018"/>
    <x v="0"/>
    <x v="0"/>
    <x v="0"/>
    <s v="56100"/>
    <x v="0"/>
    <x v="103"/>
    <x v="96"/>
    <n v="4825"/>
    <n v="4825"/>
    <n v="816.4"/>
    <m/>
    <s v="- - -"/>
    <n v="14809551316980"/>
    <s v="NATLFAC18-00304087"/>
    <n v="2187608794744"/>
    <s v="AMM"/>
    <m/>
    <s v="7 RUE JULES MASSENET"/>
    <d v="2053-08-04T00:00:00"/>
    <s v="LORIENT"/>
    <s v="Ville de Lorient - C5 - BTINFCU SDT"/>
    <d v="1900-01-17T00:00:00"/>
  </r>
  <r>
    <s v="NATL_BORDREGPT_19-0000001264"/>
    <d v="2019-02-12T00:00:00"/>
    <x v="0"/>
    <n v="2019"/>
    <x v="2"/>
    <x v="2"/>
    <x v="2"/>
    <s v="56100"/>
    <x v="1"/>
    <x v="104"/>
    <x v="97"/>
    <n v="6443"/>
    <n v="6443"/>
    <n v="1115.94"/>
    <m/>
    <s v="- - -"/>
    <n v="14833284986679"/>
    <s v="NATLFAC19-00371211"/>
    <d v="1901-03-17T00:00:00"/>
    <s v="Electronique"/>
    <m/>
    <s v="128 BOULEVARD LEON BLUM"/>
    <d v="2053-08-04T00:00:00"/>
    <d v="2053-08-25T00:00:00"/>
    <s v="LORIENT"/>
    <s v="Ville de Lorient - C5 - BTINFMU DT"/>
  </r>
  <r>
    <s v="NATL_BORDREGPT_19-0000001264"/>
    <d v="2019-02-12T00:00:00"/>
    <x v="0"/>
    <n v="2019"/>
    <x v="1"/>
    <x v="1"/>
    <x v="1"/>
    <s v="56100"/>
    <x v="0"/>
    <x v="105"/>
    <x v="98"/>
    <n v="4702"/>
    <n v="4702"/>
    <n v="803.47"/>
    <m/>
    <s v="- - -"/>
    <n v="14829088219962"/>
    <s v="NATLFAC19-00371213"/>
    <n v="3156310414720"/>
    <s v="AMM"/>
    <m/>
    <s v="2 RUE DE GALWAY"/>
    <d v="2053-08-04T00:00:00"/>
    <d v="2053-08-25T00:00:00"/>
    <s v="LORIENT"/>
    <s v="Ville de Lorient - C5 - BTINFMU DT"/>
  </r>
  <r>
    <s v="NATL_BORDREGPT_19-0000001264"/>
    <d v="2019-02-12T00:00:00"/>
    <x v="0"/>
    <n v="2019"/>
    <x v="3"/>
    <x v="3"/>
    <x v="3"/>
    <s v="56100"/>
    <x v="0"/>
    <x v="101"/>
    <x v="94"/>
    <n v="4586"/>
    <n v="4586"/>
    <n v="808.16"/>
    <m/>
    <s v="- - -"/>
    <n v="14847756816130"/>
    <s v="NATLFAC19-00371212"/>
    <n v="4177612183738"/>
    <s v="AMM"/>
    <m/>
    <s v="RUE ETIENNE PERAULT"/>
    <d v="2053-08-04T00:00:00"/>
    <d v="2053-08-25T00:00:00"/>
    <s v="LORIENT"/>
    <s v="Ville de Lorient - C5 - BTINFMU DT"/>
  </r>
  <r>
    <s v="NATL_BORDREGPT_19-0000001264"/>
    <d v="2019-02-12T00:00:00"/>
    <x v="0"/>
    <n v="2019"/>
    <x v="0"/>
    <x v="0"/>
    <x v="0"/>
    <s v="56100"/>
    <x v="0"/>
    <x v="100"/>
    <x v="93"/>
    <n v="2436"/>
    <n v="2436"/>
    <n v="422.57"/>
    <m/>
    <s v="- - -"/>
    <n v="14809551316980"/>
    <s v="NATLFAC19-00371209"/>
    <n v="2187608794744"/>
    <s v="AMM"/>
    <m/>
    <s v="7 RUE JULES MASSENET"/>
    <d v="2053-08-04T00:00:00"/>
    <d v="2053-08-25T00:00:00"/>
    <s v="LORIENT"/>
    <s v="Ville de Lorient - C5 - BTINFCU SDT"/>
  </r>
  <r>
    <s v="NATL_BORDREGPT_19-0000001264"/>
    <d v="2019-02-12T00:00:00"/>
    <x v="0"/>
    <n v="2019"/>
    <x v="4"/>
    <x v="4"/>
    <x v="4"/>
    <s v="56100"/>
    <x v="2"/>
    <x v="104"/>
    <x v="97"/>
    <n v="5925"/>
    <n v="5925"/>
    <n v="1005.2"/>
    <m/>
    <s v="- - -"/>
    <n v="14861794442726"/>
    <s v="NATLFAC19-00371210"/>
    <n v="2187611126135"/>
    <s v="AMM"/>
    <m/>
    <s v="32 RUE EDGAR QUINET"/>
    <d v="2053-08-04T00:00:00"/>
    <d v="2053-08-25T00:00:00"/>
    <s v="LORIENT"/>
    <s v="Ville de Lorient - C5 - BTINFCU SDT"/>
  </r>
  <r>
    <s v="NATL_BORDREGPT_19-0000001554"/>
    <d v="2019-04-08T00:00:00"/>
    <x v="0"/>
    <n v="2019"/>
    <x v="2"/>
    <x v="2"/>
    <x v="2"/>
    <n v="56100"/>
    <x v="1"/>
    <x v="106"/>
    <x v="99"/>
    <n v="5472"/>
    <n v="5472"/>
    <n v="994.4"/>
    <m/>
    <s v="- - -"/>
    <n v="14833284986679"/>
    <s v="NATLFAC19-00438779"/>
    <d v="1901-03-17T00:00:00"/>
    <s v="Electronique"/>
    <s v="GYMNASE MARIE LEFRANC"/>
    <s v="128 BOULEVARD LEON BLUM"/>
    <d v="2053-08-04T00:00:00"/>
    <d v="2053-08-25T00:00:00"/>
    <s v="LORIENT"/>
    <s v="Ville de Lorient - C5 - BTINFMU DT"/>
  </r>
  <r>
    <s v="NATL_BORDREGPT_19-0000001554"/>
    <d v="2019-04-08T00:00:00"/>
    <x v="0"/>
    <n v="2019"/>
    <x v="5"/>
    <x v="5"/>
    <x v="5"/>
    <n v="56270"/>
    <x v="2"/>
    <x v="107"/>
    <x v="100"/>
    <n v="4829"/>
    <n v="4829"/>
    <n v="861.12"/>
    <m/>
    <s v="- - -"/>
    <n v="14868451447631"/>
    <s v="NATLFAC19-00438775"/>
    <d v="1900-03-11T00:00:00"/>
    <s v="AMM"/>
    <s v="SERRES"/>
    <s v="KERDROUAL"/>
    <d v="2054-01-21T00:00:00"/>
    <d v="2053-10-05T00:00:00"/>
    <s v="PLOEMEUR"/>
    <s v="Ville de Lorient - C5 - BTINFMU DT"/>
  </r>
  <r>
    <s v="NATL_BORDREGPT_19-0000001554"/>
    <d v="2019-04-08T00:00:00"/>
    <x v="0"/>
    <n v="2019"/>
    <x v="0"/>
    <x v="0"/>
    <x v="0"/>
    <n v="56100"/>
    <x v="0"/>
    <x v="108"/>
    <x v="101"/>
    <n v="6677"/>
    <n v="6677"/>
    <n v="1166.75"/>
    <m/>
    <s v="- - -"/>
    <n v="14809551316980"/>
    <s v="NATLFAC19-00438776"/>
    <n v="2187608794744"/>
    <s v="AMM"/>
    <s v="POLE ENFANCE ELSA TRIOLET"/>
    <s v="7 RUE JULES MASSENET"/>
    <d v="2053-08-04T00:00:00"/>
    <d v="2053-08-25T00:00:00"/>
    <s v="LORIENT"/>
    <s v="Ville de Lorient - C5 - BTINFCU SDT"/>
  </r>
  <r>
    <s v="NATL_BORDREGPT_19-0000001554"/>
    <d v="2019-04-08T00:00:00"/>
    <x v="0"/>
    <n v="2019"/>
    <x v="3"/>
    <x v="3"/>
    <x v="3"/>
    <n v="56100"/>
    <x v="0"/>
    <x v="109"/>
    <x v="102"/>
    <n v="4541"/>
    <n v="4541"/>
    <n v="820.95"/>
    <m/>
    <s v="- - -"/>
    <n v="14847756816130"/>
    <s v="NATLFAC19-00438777"/>
    <n v="4177612183738"/>
    <s v="AMM"/>
    <s v="GYMNASE NOUVELLE VILLE"/>
    <s v="RUE ETIENNE PERAULT"/>
    <d v="2053-08-04T00:00:00"/>
    <d v="2053-08-25T00:00:00"/>
    <s v="LORIENT"/>
    <s v="Ville de Lorient - C5 - BTINFMU DT"/>
  </r>
  <r>
    <s v="NATL_BORDREGPT_19-0000001554"/>
    <d v="2019-04-08T00:00:00"/>
    <x v="0"/>
    <n v="2019"/>
    <x v="1"/>
    <x v="1"/>
    <x v="1"/>
    <n v="56100"/>
    <x v="0"/>
    <x v="110"/>
    <x v="103"/>
    <n v="4443"/>
    <n v="4443"/>
    <n v="775.42"/>
    <m/>
    <s v="- - -"/>
    <n v="14829088219962"/>
    <s v="NATLFAC19-00438778"/>
    <n v="3156310414720"/>
    <s v="AMM"/>
    <m/>
    <s v="2 RUE DE GALWAY"/>
    <d v="2053-08-04T00:00:00"/>
    <d v="2053-08-25T00:00:00"/>
    <s v="LORIENT"/>
    <s v="Ville de Lorient - C5 - BTINFMU DT"/>
  </r>
  <r>
    <s v="NATL_BORDREGPT_19-0000001554"/>
    <d v="2019-04-08T00:00:00"/>
    <x v="0"/>
    <n v="2019"/>
    <x v="5"/>
    <x v="5"/>
    <x v="5"/>
    <n v="56270"/>
    <x v="2"/>
    <x v="111"/>
    <x v="104"/>
    <n v="2871"/>
    <n v="2871"/>
    <n v="534.54999999999995"/>
    <m/>
    <s v="- - -"/>
    <n v="14868451447631"/>
    <s v="NATLFAC19-00438780"/>
    <d v="1900-03-11T00:00:00"/>
    <s v="AMM"/>
    <s v="SERRES"/>
    <s v="KERDROUAL"/>
    <d v="2054-01-21T00:00:00"/>
    <d v="2053-10-05T00:00:00"/>
    <s v="PLOEMEUR"/>
    <s v="Ville de Lorient - C5 - BTINFMU DT"/>
  </r>
  <r>
    <s v="NATL_BORDREGPT_19-0000001554"/>
    <d v="2019-04-08T00:00:00"/>
    <x v="0"/>
    <n v="2019"/>
    <x v="4"/>
    <x v="4"/>
    <x v="4"/>
    <n v="56100"/>
    <x v="2"/>
    <x v="108"/>
    <x v="101"/>
    <n v="4701"/>
    <n v="4701"/>
    <n v="839.93"/>
    <m/>
    <s v="- - -"/>
    <n v="14861794442726"/>
    <s v="NATLFAC19-00438781"/>
    <n v="2187611126135"/>
    <s v="AMM"/>
    <s v="MATERNELLE KERENTRECH"/>
    <s v="32 RUE EDGAR QUINET"/>
    <d v="2053-08-04T00:00:00"/>
    <d v="2053-08-25T00:00:00"/>
    <s v="LORIENT"/>
    <s v="Ville de Lorient - C5 - BTINFCU SDT"/>
  </r>
  <r>
    <n v="106002176390"/>
    <d v="2018-04-01T00:00:00"/>
    <x v="1"/>
    <n v="2018"/>
    <x v="91"/>
    <x v="91"/>
    <x v="83"/>
    <n v="56100"/>
    <x v="3"/>
    <x v="112"/>
    <x v="105"/>
    <n v="108"/>
    <n v="108"/>
    <n v="24.49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103"/>
    <x v="103"/>
    <x v="93"/>
    <n v="56100"/>
    <x v="3"/>
    <x v="112"/>
    <x v="105"/>
    <n v="117"/>
    <n v="117"/>
    <n v="25.77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74"/>
    <x v="74"/>
    <x v="67"/>
    <n v="56100"/>
    <x v="3"/>
    <x v="112"/>
    <x v="105"/>
    <n v="13"/>
    <n v="13"/>
    <n v="10.94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108"/>
    <x v="108"/>
    <x v="96"/>
    <n v="56100"/>
    <x v="3"/>
    <x v="112"/>
    <x v="105"/>
    <n v="278"/>
    <n v="278"/>
    <n v="46.9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57"/>
    <x v="57"/>
    <x v="8"/>
    <n v="56100"/>
    <x v="7"/>
    <x v="112"/>
    <x v="105"/>
    <n v="210"/>
    <n v="210"/>
    <n v="39.17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27"/>
    <x v="27"/>
    <x v="25"/>
    <n v="56100"/>
    <x v="3"/>
    <x v="112"/>
    <x v="105"/>
    <n v="503"/>
    <n v="503"/>
    <n v="80.16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81"/>
    <x v="81"/>
    <x v="74"/>
    <n v="56100"/>
    <x v="5"/>
    <x v="112"/>
    <x v="105"/>
    <n v="139"/>
    <n v="139"/>
    <n v="24.78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60"/>
    <x v="60"/>
    <x v="54"/>
    <n v="56100"/>
    <x v="8"/>
    <x v="112"/>
    <x v="105"/>
    <n v="-1825"/>
    <n v="-1825"/>
    <n v="-252.51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72"/>
    <x v="72"/>
    <x v="65"/>
    <n v="56100"/>
    <x v="3"/>
    <x v="112"/>
    <x v="105"/>
    <n v="278"/>
    <n v="278"/>
    <n v="46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24"/>
    <x v="24"/>
    <x v="22"/>
    <n v="56100"/>
    <x v="0"/>
    <x v="112"/>
    <x v="105"/>
    <n v="1225"/>
    <n v="1225"/>
    <n v="190.47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61"/>
    <x v="61"/>
    <x v="55"/>
    <n v="56100"/>
    <x v="1"/>
    <x v="112"/>
    <x v="105"/>
    <n v="14532"/>
    <n v="14532"/>
    <n v="2050.4899999999998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77"/>
    <x v="77"/>
    <x v="70"/>
    <n v="56100"/>
    <x v="7"/>
    <x v="112"/>
    <x v="105"/>
    <n v="666"/>
    <n v="666"/>
    <n v="104.21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6"/>
    <x v="6"/>
    <x v="6"/>
    <n v="56100"/>
    <x v="3"/>
    <x v="112"/>
    <x v="105"/>
    <n v="278"/>
    <n v="278"/>
    <n v="46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110"/>
    <x v="110"/>
    <x v="98"/>
    <n v="56100"/>
    <x v="1"/>
    <x v="112"/>
    <x v="105"/>
    <n v="2670"/>
    <n v="2670"/>
    <n v="401.5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55"/>
    <x v="55"/>
    <x v="50"/>
    <n v="56100"/>
    <x v="3"/>
    <x v="112"/>
    <x v="105"/>
    <n v="-1"/>
    <n v="-1"/>
    <n v="6.21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66"/>
    <x v="66"/>
    <x v="59"/>
    <n v="56100"/>
    <x v="5"/>
    <x v="112"/>
    <x v="105"/>
    <n v="30"/>
    <n v="30"/>
    <n v="9.2200000000000006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31"/>
    <x v="31"/>
    <x v="29"/>
    <n v="56100"/>
    <x v="0"/>
    <x v="112"/>
    <x v="105"/>
    <n v="1002"/>
    <n v="1002"/>
    <n v="154.99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80"/>
    <x v="80"/>
    <x v="73"/>
    <n v="56100"/>
    <x v="1"/>
    <x v="112"/>
    <x v="105"/>
    <n v="294"/>
    <n v="294"/>
    <n v="69.790000000000006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51"/>
    <x v="51"/>
    <x v="46"/>
    <n v="56100"/>
    <x v="3"/>
    <x v="112"/>
    <x v="105"/>
    <n v="278"/>
    <n v="278"/>
    <n v="46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49"/>
    <x v="49"/>
    <x v="45"/>
    <n v="56100"/>
    <x v="8"/>
    <x v="112"/>
    <x v="105"/>
    <n v="417"/>
    <n v="417"/>
    <n v="67.260000000000005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43"/>
    <x v="43"/>
    <x v="30"/>
    <n v="56100"/>
    <x v="7"/>
    <x v="112"/>
    <x v="105"/>
    <n v="668"/>
    <n v="668"/>
    <n v="104.49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25"/>
    <x v="25"/>
    <x v="23"/>
    <n v="56100"/>
    <x v="1"/>
    <x v="112"/>
    <x v="105"/>
    <n v="607"/>
    <n v="607"/>
    <n v="107.22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32"/>
    <x v="32"/>
    <x v="30"/>
    <n v="56100"/>
    <x v="5"/>
    <x v="112"/>
    <x v="105"/>
    <n v="139"/>
    <n v="139"/>
    <n v="24.78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17"/>
    <x v="17"/>
    <x v="16"/>
    <n v="56100"/>
    <x v="0"/>
    <x v="112"/>
    <x v="105"/>
    <n v="1001"/>
    <n v="1001"/>
    <n v="157.03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13"/>
    <x v="13"/>
    <x v="12"/>
    <n v="56100"/>
    <x v="6"/>
    <x v="112"/>
    <x v="105"/>
    <n v="1779"/>
    <n v="1779"/>
    <n v="268.7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22"/>
    <x v="22"/>
    <x v="20"/>
    <n v="56100"/>
    <x v="2"/>
    <x v="112"/>
    <x v="105"/>
    <n v="3069"/>
    <n v="3069"/>
    <n v="457.02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11"/>
    <x v="11"/>
    <x v="11"/>
    <n v="56100"/>
    <x v="5"/>
    <x v="112"/>
    <x v="105"/>
    <n v="139"/>
    <n v="139"/>
    <n v="24.78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111"/>
    <x v="111"/>
    <x v="99"/>
    <n v="56100"/>
    <x v="5"/>
    <x v="112"/>
    <x v="105"/>
    <n v="112"/>
    <n v="112"/>
    <n v="20.92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20"/>
    <x v="20"/>
    <x v="18"/>
    <n v="56100"/>
    <x v="3"/>
    <x v="112"/>
    <x v="105"/>
    <n v="361"/>
    <n v="361"/>
    <n v="57.83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112"/>
    <x v="112"/>
    <x v="100"/>
    <n v="56100"/>
    <x v="8"/>
    <x v="112"/>
    <x v="105"/>
    <n v="852"/>
    <n v="852"/>
    <n v="129.34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14"/>
    <x v="14"/>
    <x v="13"/>
    <n v="56100"/>
    <x v="2"/>
    <x v="112"/>
    <x v="105"/>
    <n v="2221"/>
    <n v="2221"/>
    <n v="334.58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113"/>
    <x v="113"/>
    <x v="101"/>
    <n v="56100"/>
    <x v="1"/>
    <x v="112"/>
    <x v="105"/>
    <n v="1643"/>
    <n v="1643"/>
    <n v="263.66000000000003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40"/>
    <x v="40"/>
    <x v="38"/>
    <n v="56100"/>
    <x v="5"/>
    <x v="112"/>
    <x v="105"/>
    <n v="139"/>
    <n v="139"/>
    <n v="24.78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10"/>
    <x v="10"/>
    <x v="10"/>
    <n v="56100"/>
    <x v="4"/>
    <x v="112"/>
    <x v="105"/>
    <n v="832"/>
    <n v="832"/>
    <n v="131.18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114"/>
    <x v="114"/>
    <x v="102"/>
    <n v="56100"/>
    <x v="0"/>
    <x v="112"/>
    <x v="105"/>
    <n v="1001"/>
    <n v="1001"/>
    <n v="154.85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52"/>
    <x v="52"/>
    <x v="47"/>
    <n v="56100"/>
    <x v="0"/>
    <x v="112"/>
    <x v="105"/>
    <n v="1002"/>
    <n v="1002"/>
    <n v="154.99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45"/>
    <x v="45"/>
    <x v="3"/>
    <n v="56100"/>
    <x v="0"/>
    <x v="112"/>
    <x v="105"/>
    <n v="30"/>
    <n v="30"/>
    <n v="16.34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64"/>
    <x v="64"/>
    <x v="38"/>
    <n v="56100"/>
    <x v="0"/>
    <x v="112"/>
    <x v="105"/>
    <n v="1002"/>
    <n v="1002"/>
    <n v="154.99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63"/>
    <x v="63"/>
    <x v="57"/>
    <n v="56100"/>
    <x v="1"/>
    <x v="112"/>
    <x v="105"/>
    <n v="2672"/>
    <n v="2672"/>
    <n v="401.77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67"/>
    <x v="67"/>
    <x v="60"/>
    <n v="56100"/>
    <x v="8"/>
    <x v="112"/>
    <x v="105"/>
    <n v="418"/>
    <n v="418"/>
    <n v="67.42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26"/>
    <x v="26"/>
    <x v="24"/>
    <n v="56100"/>
    <x v="0"/>
    <x v="112"/>
    <x v="105"/>
    <n v="1774"/>
    <n v="1774"/>
    <n v="265.13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37"/>
    <x v="37"/>
    <x v="35"/>
    <n v="56100"/>
    <x v="1"/>
    <x v="112"/>
    <x v="105"/>
    <n v="2671"/>
    <n v="2671"/>
    <n v="404.15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76"/>
    <x v="76"/>
    <x v="69"/>
    <n v="56100"/>
    <x v="6"/>
    <x v="112"/>
    <x v="105"/>
    <n v="5472"/>
    <n v="5472"/>
    <n v="795.47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48"/>
    <x v="48"/>
    <x v="44"/>
    <n v="56100"/>
    <x v="3"/>
    <x v="112"/>
    <x v="105"/>
    <n v="278"/>
    <n v="278"/>
    <n v="46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50"/>
    <x v="50"/>
    <x v="44"/>
    <n v="56100"/>
    <x v="3"/>
    <x v="112"/>
    <x v="105"/>
    <n v="278"/>
    <n v="278"/>
    <n v="46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73"/>
    <x v="73"/>
    <x v="66"/>
    <n v="56100"/>
    <x v="7"/>
    <x v="112"/>
    <x v="105"/>
    <n v="119"/>
    <n v="119"/>
    <n v="26.2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15"/>
    <x v="15"/>
    <x v="14"/>
    <n v="56100"/>
    <x v="1"/>
    <x v="112"/>
    <x v="105"/>
    <n v="2668"/>
    <n v="2668"/>
    <n v="401.2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38"/>
    <x v="38"/>
    <x v="36"/>
    <n v="56100"/>
    <x v="8"/>
    <x v="112"/>
    <x v="105"/>
    <n v="22"/>
    <n v="22"/>
    <n v="10.93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23"/>
    <x v="23"/>
    <x v="21"/>
    <n v="56100"/>
    <x v="0"/>
    <x v="112"/>
    <x v="105"/>
    <n v="469"/>
    <n v="469"/>
    <n v="78.959999999999994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78"/>
    <x v="78"/>
    <x v="71"/>
    <n v="56100"/>
    <x v="8"/>
    <x v="112"/>
    <x v="105"/>
    <n v="928"/>
    <n v="928"/>
    <n v="140.16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84"/>
    <x v="84"/>
    <x v="76"/>
    <n v="56100"/>
    <x v="5"/>
    <x v="112"/>
    <x v="105"/>
    <n v="139"/>
    <n v="139"/>
    <n v="24.78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102"/>
    <x v="102"/>
    <x v="92"/>
    <n v="56100"/>
    <x v="0"/>
    <x v="112"/>
    <x v="105"/>
    <n v="1005"/>
    <n v="1005"/>
    <n v="155.41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29"/>
    <x v="29"/>
    <x v="27"/>
    <n v="56270"/>
    <x v="1"/>
    <x v="112"/>
    <x v="105"/>
    <n v="1589"/>
    <n v="1589"/>
    <n v="251.73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59"/>
    <x v="59"/>
    <x v="53"/>
    <n v="56100"/>
    <x v="3"/>
    <x v="112"/>
    <x v="105"/>
    <n v="278"/>
    <n v="278"/>
    <n v="46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34"/>
    <x v="34"/>
    <x v="32"/>
    <n v="56100"/>
    <x v="7"/>
    <x v="112"/>
    <x v="105"/>
    <n v="668"/>
    <n v="668"/>
    <n v="104.49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92"/>
    <x v="92"/>
    <x v="84"/>
    <n v="56100"/>
    <x v="3"/>
    <x v="112"/>
    <x v="105"/>
    <n v="166"/>
    <n v="166"/>
    <n v="30.04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99"/>
    <x v="99"/>
    <x v="90"/>
    <n v="56100"/>
    <x v="3"/>
    <x v="112"/>
    <x v="105"/>
    <n v="267"/>
    <n v="267"/>
    <n v="44.43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97"/>
    <x v="97"/>
    <x v="88"/>
    <n v="56100"/>
    <x v="3"/>
    <x v="112"/>
    <x v="105"/>
    <n v="180"/>
    <n v="180"/>
    <n v="32.04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86"/>
    <x v="86"/>
    <x v="78"/>
    <n v="56100"/>
    <x v="3"/>
    <x v="112"/>
    <x v="105"/>
    <n v="259"/>
    <n v="259"/>
    <n v="43.31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89"/>
    <x v="89"/>
    <x v="81"/>
    <n v="56100"/>
    <x v="3"/>
    <x v="112"/>
    <x v="105"/>
    <n v="274"/>
    <n v="274"/>
    <n v="45.45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70"/>
    <x v="70"/>
    <x v="63"/>
    <n v="56100"/>
    <x v="3"/>
    <x v="112"/>
    <x v="105"/>
    <n v="91"/>
    <n v="91"/>
    <n v="19.32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104"/>
    <x v="104"/>
    <x v="19"/>
    <n v="56100"/>
    <x v="5"/>
    <x v="112"/>
    <x v="105"/>
    <n v="40"/>
    <n v="40"/>
    <n v="10.65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87"/>
    <x v="87"/>
    <x v="79"/>
    <n v="56100"/>
    <x v="3"/>
    <x v="112"/>
    <x v="105"/>
    <n v="729"/>
    <n v="729"/>
    <n v="110.33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101"/>
    <x v="101"/>
    <x v="78"/>
    <n v="56100"/>
    <x v="3"/>
    <x v="112"/>
    <x v="105"/>
    <n v="181"/>
    <n v="181"/>
    <n v="32.15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106"/>
    <x v="106"/>
    <x v="63"/>
    <n v="56100"/>
    <x v="3"/>
    <x v="112"/>
    <x v="105"/>
    <n v="120"/>
    <n v="120"/>
    <n v="23.46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94"/>
    <x v="94"/>
    <x v="86"/>
    <n v="56100"/>
    <x v="3"/>
    <x v="112"/>
    <x v="105"/>
    <n v="176"/>
    <n v="176"/>
    <n v="31.45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90"/>
    <x v="90"/>
    <x v="82"/>
    <n v="56100"/>
    <x v="3"/>
    <x v="112"/>
    <x v="105"/>
    <n v="120"/>
    <n v="120"/>
    <n v="23.46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85"/>
    <x v="85"/>
    <x v="77"/>
    <n v="56100"/>
    <x v="3"/>
    <x v="112"/>
    <x v="105"/>
    <n v="278"/>
    <n v="278"/>
    <n v="46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98"/>
    <x v="98"/>
    <x v="89"/>
    <n v="56100"/>
    <x v="3"/>
    <x v="112"/>
    <x v="105"/>
    <n v="277"/>
    <n v="277"/>
    <n v="45.87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93"/>
    <x v="93"/>
    <x v="85"/>
    <n v="56100"/>
    <x v="3"/>
    <x v="112"/>
    <x v="105"/>
    <n v="278"/>
    <n v="278"/>
    <n v="46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105"/>
    <x v="105"/>
    <x v="94"/>
    <n v="56100"/>
    <x v="3"/>
    <x v="112"/>
    <x v="105"/>
    <n v="193"/>
    <n v="193"/>
    <n v="33.880000000000003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30"/>
    <x v="30"/>
    <x v="28"/>
    <n v="56100"/>
    <x v="5"/>
    <x v="112"/>
    <x v="105"/>
    <n v="3"/>
    <n v="3"/>
    <n v="5.38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71"/>
    <x v="71"/>
    <x v="64"/>
    <n v="56100"/>
    <x v="3"/>
    <x v="112"/>
    <x v="105"/>
    <n v="101"/>
    <n v="101"/>
    <n v="20.75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95"/>
    <x v="95"/>
    <x v="13"/>
    <n v="56100"/>
    <x v="3"/>
    <x v="112"/>
    <x v="105"/>
    <n v="154"/>
    <n v="154"/>
    <n v="28.32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88"/>
    <x v="88"/>
    <x v="80"/>
    <n v="56100"/>
    <x v="3"/>
    <x v="112"/>
    <x v="105"/>
    <n v="277"/>
    <n v="277"/>
    <n v="45.87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100"/>
    <x v="100"/>
    <x v="91"/>
    <n v="56100"/>
    <x v="3"/>
    <x v="112"/>
    <x v="105"/>
    <n v="299"/>
    <n v="299"/>
    <n v="49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109"/>
    <x v="109"/>
    <x v="97"/>
    <n v="56100"/>
    <x v="3"/>
    <x v="112"/>
    <x v="105"/>
    <n v="462"/>
    <n v="462"/>
    <n v="72.28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58"/>
    <x v="58"/>
    <x v="52"/>
    <n v="56100"/>
    <x v="8"/>
    <x v="112"/>
    <x v="105"/>
    <n v="-795"/>
    <n v="-795"/>
    <n v="-105.61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18"/>
    <x v="18"/>
    <x v="7"/>
    <n v="56100"/>
    <x v="7"/>
    <x v="112"/>
    <x v="105"/>
    <n v="667"/>
    <n v="667"/>
    <n v="104.36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36"/>
    <x v="36"/>
    <x v="34"/>
    <n v="56100"/>
    <x v="1"/>
    <x v="112"/>
    <x v="105"/>
    <n v="2672"/>
    <n v="2672"/>
    <n v="401.77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16"/>
    <x v="16"/>
    <x v="15"/>
    <n v="56100"/>
    <x v="0"/>
    <x v="112"/>
    <x v="105"/>
    <n v="1000"/>
    <n v="1000"/>
    <n v="156.91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21"/>
    <x v="21"/>
    <x v="19"/>
    <n v="56100"/>
    <x v="2"/>
    <x v="112"/>
    <x v="105"/>
    <n v="108"/>
    <n v="108"/>
    <n v="33.18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115"/>
    <x v="115"/>
    <x v="103"/>
    <n v="56100"/>
    <x v="0"/>
    <x v="112"/>
    <x v="105"/>
    <n v="1000"/>
    <n v="1000"/>
    <n v="156.91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83"/>
    <x v="83"/>
    <x v="75"/>
    <n v="56290"/>
    <x v="6"/>
    <x v="112"/>
    <x v="105"/>
    <n v="4372"/>
    <n v="4372"/>
    <n v="638.54999999999995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39"/>
    <x v="39"/>
    <x v="37"/>
    <n v="56100"/>
    <x v="5"/>
    <x v="112"/>
    <x v="105"/>
    <n v="237"/>
    <n v="237"/>
    <n v="38.74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47"/>
    <x v="47"/>
    <x v="43"/>
    <n v="56100"/>
    <x v="3"/>
    <x v="112"/>
    <x v="105"/>
    <n v="278"/>
    <n v="278"/>
    <n v="46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12"/>
    <x v="12"/>
    <x v="0"/>
    <n v="56100"/>
    <x v="3"/>
    <x v="112"/>
    <x v="105"/>
    <n v="278"/>
    <n v="278"/>
    <n v="46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56"/>
    <x v="56"/>
    <x v="51"/>
    <n v="56100"/>
    <x v="3"/>
    <x v="112"/>
    <x v="105"/>
    <n v="278"/>
    <n v="278"/>
    <n v="46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42"/>
    <x v="42"/>
    <x v="40"/>
    <n v="56100"/>
    <x v="1"/>
    <x v="112"/>
    <x v="105"/>
    <n v="2671"/>
    <n v="2671"/>
    <n v="401.64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44"/>
    <x v="44"/>
    <x v="41"/>
    <n v="56100"/>
    <x v="1"/>
    <x v="112"/>
    <x v="105"/>
    <n v="1384"/>
    <n v="1384"/>
    <n v="256.07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54"/>
    <x v="54"/>
    <x v="49"/>
    <n v="56100"/>
    <x v="7"/>
    <x v="112"/>
    <x v="105"/>
    <n v="443"/>
    <n v="443"/>
    <n v="72.41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116"/>
    <x v="116"/>
    <x v="104"/>
    <n v="56100"/>
    <x v="0"/>
    <x v="112"/>
    <x v="105"/>
    <n v="1001"/>
    <n v="1001"/>
    <n v="154.85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28"/>
    <x v="28"/>
    <x v="26"/>
    <n v="56100"/>
    <x v="7"/>
    <x v="112"/>
    <x v="105"/>
    <n v="668"/>
    <n v="668"/>
    <n v="104.49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82"/>
    <x v="82"/>
    <x v="26"/>
    <n v="56100"/>
    <x v="8"/>
    <x v="112"/>
    <x v="105"/>
    <n v="938"/>
    <n v="938"/>
    <n v="139.52000000000001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117"/>
    <x v="117"/>
    <x v="105"/>
    <n v="56100"/>
    <x v="8"/>
    <x v="112"/>
    <x v="105"/>
    <n v="964"/>
    <n v="964"/>
    <n v="145.35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118"/>
    <x v="118"/>
    <x v="106"/>
    <n v="56100"/>
    <x v="8"/>
    <x v="112"/>
    <x v="105"/>
    <n v="417"/>
    <n v="417"/>
    <n v="67.260000000000005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41"/>
    <x v="41"/>
    <x v="39"/>
    <n v="56100"/>
    <x v="6"/>
    <x v="112"/>
    <x v="105"/>
    <n v="3262"/>
    <n v="3262"/>
    <n v="490.87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7"/>
    <x v="7"/>
    <x v="7"/>
    <n v="56100"/>
    <x v="3"/>
    <x v="112"/>
    <x v="105"/>
    <n v="72"/>
    <n v="72"/>
    <n v="16.62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107"/>
    <x v="107"/>
    <x v="95"/>
    <n v="56100"/>
    <x v="3"/>
    <x v="112"/>
    <x v="105"/>
    <n v="278"/>
    <n v="278"/>
    <n v="46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8"/>
    <x v="8"/>
    <x v="8"/>
    <n v="56100"/>
    <x v="3"/>
    <x v="112"/>
    <x v="105"/>
    <n v="688"/>
    <n v="688"/>
    <n v="104.49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9"/>
    <x v="9"/>
    <x v="9"/>
    <n v="56100"/>
    <x v="3"/>
    <x v="112"/>
    <x v="105"/>
    <n v="91"/>
    <n v="91"/>
    <n v="19.32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79"/>
    <x v="79"/>
    <x v="72"/>
    <n v="56100"/>
    <x v="3"/>
    <x v="112"/>
    <x v="105"/>
    <n v="26"/>
    <n v="26"/>
    <n v="10.07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65"/>
    <x v="65"/>
    <x v="58"/>
    <n v="56100"/>
    <x v="3"/>
    <x v="112"/>
    <x v="105"/>
    <n v="95"/>
    <n v="95"/>
    <n v="19.920000000000002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75"/>
    <x v="75"/>
    <x v="68"/>
    <n v="56100"/>
    <x v="3"/>
    <x v="112"/>
    <x v="105"/>
    <n v="279"/>
    <n v="279"/>
    <n v="46.17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119"/>
    <x v="119"/>
    <x v="107"/>
    <n v="56100"/>
    <x v="3"/>
    <x v="112"/>
    <x v="105"/>
    <n v="277"/>
    <n v="277"/>
    <n v="45.87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96"/>
    <x v="96"/>
    <x v="87"/>
    <n v="56100"/>
    <x v="3"/>
    <x v="112"/>
    <x v="105"/>
    <n v="58"/>
    <n v="58"/>
    <n v="14.63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69"/>
    <x v="69"/>
    <x v="62"/>
    <n v="56100"/>
    <x v="3"/>
    <x v="112"/>
    <x v="105"/>
    <n v="-195"/>
    <n v="-195"/>
    <n v="-21.45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62"/>
    <x v="62"/>
    <x v="56"/>
    <n v="56100"/>
    <x v="1"/>
    <x v="112"/>
    <x v="105"/>
    <n v="359"/>
    <n v="359"/>
    <n v="71.849999999999994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6002176390"/>
    <d v="2018-04-01T00:00:00"/>
    <x v="1"/>
    <n v="2018"/>
    <x v="53"/>
    <x v="53"/>
    <x v="48"/>
    <n v="56100"/>
    <x v="5"/>
    <x v="112"/>
    <x v="105"/>
    <n v="13"/>
    <n v="13"/>
    <n v="6.79"/>
    <n v="102976584"/>
    <s v="GROUPEMENT DE CDE LORIENT AGGLO"/>
    <n v="102977700"/>
    <s v="COMMUNE DE LORIENT"/>
    <n v="11003620275"/>
    <s v="LOT 3 ELECTRICITE C5"/>
    <n v="21560121200016"/>
    <m/>
    <d v="1946-10-14T00:00:00"/>
    <n v="106002176390"/>
    <n v="43191"/>
    <n v="43231"/>
  </r>
  <r>
    <n v="100003484722"/>
    <d v="2018-05-16T00:00:00"/>
    <x v="1"/>
    <n v="2018"/>
    <x v="91"/>
    <x v="91"/>
    <x v="83"/>
    <n v="56100"/>
    <x v="3"/>
    <x v="113"/>
    <x v="106"/>
    <n v="287"/>
    <n v="287"/>
    <n v="47.48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103"/>
    <x v="103"/>
    <x v="93"/>
    <n v="56100"/>
    <x v="3"/>
    <x v="113"/>
    <x v="106"/>
    <n v="164"/>
    <n v="164"/>
    <n v="29.94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74"/>
    <x v="74"/>
    <x v="67"/>
    <n v="56100"/>
    <x v="3"/>
    <x v="113"/>
    <x v="106"/>
    <n v="31"/>
    <n v="31"/>
    <n v="10.98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108"/>
    <x v="108"/>
    <x v="96"/>
    <n v="56100"/>
    <x v="3"/>
    <x v="113"/>
    <x v="106"/>
    <n v="128"/>
    <n v="128"/>
    <n v="25.36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57"/>
    <x v="57"/>
    <x v="8"/>
    <n v="56100"/>
    <x v="7"/>
    <x v="113"/>
    <x v="106"/>
    <n v="-13"/>
    <n v="-13"/>
    <n v="16.86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27"/>
    <x v="27"/>
    <x v="25"/>
    <n v="56100"/>
    <x v="3"/>
    <x v="113"/>
    <x v="106"/>
    <n v="564"/>
    <n v="564"/>
    <n v="88.74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81"/>
    <x v="81"/>
    <x v="74"/>
    <n v="56100"/>
    <x v="5"/>
    <x v="113"/>
    <x v="106"/>
    <n v="121"/>
    <n v="121"/>
    <n v="27.25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60"/>
    <x v="60"/>
    <x v="54"/>
    <n v="56100"/>
    <x v="8"/>
    <x v="113"/>
    <x v="106"/>
    <n v="672"/>
    <n v="672"/>
    <n v="111.67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72"/>
    <x v="72"/>
    <x v="65"/>
    <n v="56100"/>
    <x v="3"/>
    <x v="113"/>
    <x v="106"/>
    <n v="244"/>
    <n v="244"/>
    <n v="47.7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24"/>
    <x v="24"/>
    <x v="22"/>
    <n v="56100"/>
    <x v="0"/>
    <x v="113"/>
    <x v="106"/>
    <n v="1379"/>
    <n v="1379"/>
    <n v="229.09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61"/>
    <x v="61"/>
    <x v="55"/>
    <n v="56100"/>
    <x v="1"/>
    <x v="113"/>
    <x v="106"/>
    <n v="2176"/>
    <n v="2176"/>
    <n v="365.06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77"/>
    <x v="77"/>
    <x v="70"/>
    <n v="56100"/>
    <x v="7"/>
    <x v="113"/>
    <x v="106"/>
    <n v="587"/>
    <n v="587"/>
    <n v="102.45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6"/>
    <x v="6"/>
    <x v="6"/>
    <n v="56100"/>
    <x v="3"/>
    <x v="113"/>
    <x v="106"/>
    <n v="244"/>
    <n v="244"/>
    <n v="47.7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110"/>
    <x v="110"/>
    <x v="98"/>
    <n v="56100"/>
    <x v="1"/>
    <x v="113"/>
    <x v="106"/>
    <n v="2352"/>
    <n v="2352"/>
    <n v="377.46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55"/>
    <x v="55"/>
    <x v="50"/>
    <n v="56100"/>
    <x v="3"/>
    <x v="113"/>
    <x v="106"/>
    <n v="-125"/>
    <n v="-125"/>
    <n v="-4.9400000000000004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66"/>
    <x v="66"/>
    <x v="59"/>
    <n v="56100"/>
    <x v="5"/>
    <x v="113"/>
    <x v="106"/>
    <n v="29"/>
    <n v="29"/>
    <n v="14.15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31"/>
    <x v="31"/>
    <x v="29"/>
    <n v="56100"/>
    <x v="0"/>
    <x v="113"/>
    <x v="106"/>
    <n v="878"/>
    <n v="878"/>
    <n v="149.77000000000001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80"/>
    <x v="80"/>
    <x v="73"/>
    <n v="56100"/>
    <x v="1"/>
    <x v="113"/>
    <x v="106"/>
    <n v="258"/>
    <n v="258"/>
    <n v="96.62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51"/>
    <x v="51"/>
    <x v="46"/>
    <n v="56100"/>
    <x v="3"/>
    <x v="113"/>
    <x v="106"/>
    <n v="1308"/>
    <n v="1308"/>
    <n v="199.48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49"/>
    <x v="49"/>
    <x v="45"/>
    <n v="56100"/>
    <x v="8"/>
    <x v="113"/>
    <x v="106"/>
    <n v="365"/>
    <n v="365"/>
    <n v="67.89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43"/>
    <x v="43"/>
    <x v="30"/>
    <n v="56100"/>
    <x v="7"/>
    <x v="113"/>
    <x v="106"/>
    <n v="584"/>
    <n v="584"/>
    <n v="102.01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25"/>
    <x v="25"/>
    <x v="23"/>
    <n v="56100"/>
    <x v="1"/>
    <x v="113"/>
    <x v="106"/>
    <n v="682"/>
    <n v="682"/>
    <n v="139.24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32"/>
    <x v="32"/>
    <x v="30"/>
    <n v="56100"/>
    <x v="5"/>
    <x v="113"/>
    <x v="106"/>
    <n v="-178"/>
    <n v="-178"/>
    <n v="-15.38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17"/>
    <x v="17"/>
    <x v="16"/>
    <n v="56100"/>
    <x v="0"/>
    <x v="113"/>
    <x v="106"/>
    <n v="6884"/>
    <n v="6884"/>
    <n v="1019.84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13"/>
    <x v="13"/>
    <x v="12"/>
    <n v="56100"/>
    <x v="6"/>
    <x v="113"/>
    <x v="106"/>
    <n v="1563"/>
    <n v="1563"/>
    <n v="253.28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22"/>
    <x v="22"/>
    <x v="20"/>
    <n v="56100"/>
    <x v="2"/>
    <x v="113"/>
    <x v="106"/>
    <n v="3451"/>
    <n v="3451"/>
    <n v="536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11"/>
    <x v="11"/>
    <x v="11"/>
    <n v="56100"/>
    <x v="5"/>
    <x v="113"/>
    <x v="106"/>
    <n v="-404"/>
    <n v="-404"/>
    <n v="-47.63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111"/>
    <x v="111"/>
    <x v="99"/>
    <n v="56100"/>
    <x v="5"/>
    <x v="113"/>
    <x v="106"/>
    <n v="73"/>
    <n v="73"/>
    <n v="20.43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20"/>
    <x v="20"/>
    <x v="18"/>
    <n v="56100"/>
    <x v="3"/>
    <x v="113"/>
    <x v="106"/>
    <n v="405"/>
    <n v="405"/>
    <n v="70.67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112"/>
    <x v="112"/>
    <x v="100"/>
    <n v="56100"/>
    <x v="8"/>
    <x v="113"/>
    <x v="106"/>
    <n v="922"/>
    <n v="922"/>
    <n v="147.34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14"/>
    <x v="14"/>
    <x v="13"/>
    <n v="56100"/>
    <x v="2"/>
    <x v="113"/>
    <x v="106"/>
    <n v="1957"/>
    <n v="1957"/>
    <n v="315.29000000000002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113"/>
    <x v="113"/>
    <x v="101"/>
    <n v="56100"/>
    <x v="1"/>
    <x v="113"/>
    <x v="106"/>
    <n v="2335"/>
    <n v="2335"/>
    <n v="392.4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40"/>
    <x v="40"/>
    <x v="38"/>
    <n v="56100"/>
    <x v="5"/>
    <x v="113"/>
    <x v="106"/>
    <n v="122"/>
    <n v="122"/>
    <n v="27.42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10"/>
    <x v="10"/>
    <x v="10"/>
    <n v="56100"/>
    <x v="4"/>
    <x v="113"/>
    <x v="106"/>
    <n v="735"/>
    <n v="735"/>
    <n v="132.87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114"/>
    <x v="114"/>
    <x v="102"/>
    <n v="56100"/>
    <x v="0"/>
    <x v="113"/>
    <x v="106"/>
    <n v="879"/>
    <n v="879"/>
    <n v="149.93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52"/>
    <x v="52"/>
    <x v="47"/>
    <n v="56100"/>
    <x v="0"/>
    <x v="113"/>
    <x v="106"/>
    <n v="-1048"/>
    <n v="-1048"/>
    <n v="-124.95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45"/>
    <x v="45"/>
    <x v="3"/>
    <n v="56100"/>
    <x v="0"/>
    <x v="113"/>
    <x v="106"/>
    <n v="-484"/>
    <n v="-484"/>
    <n v="-44.51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64"/>
    <x v="64"/>
    <x v="38"/>
    <n v="56100"/>
    <x v="0"/>
    <x v="113"/>
    <x v="106"/>
    <n v="878"/>
    <n v="878"/>
    <n v="149.77000000000001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63"/>
    <x v="63"/>
    <x v="57"/>
    <n v="56100"/>
    <x v="1"/>
    <x v="113"/>
    <x v="106"/>
    <n v="2342"/>
    <n v="2342"/>
    <n v="376.02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67"/>
    <x v="67"/>
    <x v="60"/>
    <n v="56100"/>
    <x v="8"/>
    <x v="113"/>
    <x v="106"/>
    <n v="366"/>
    <n v="366"/>
    <n v="68.02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26"/>
    <x v="26"/>
    <x v="24"/>
    <n v="56100"/>
    <x v="0"/>
    <x v="113"/>
    <x v="106"/>
    <n v="1483"/>
    <n v="1483"/>
    <n v="236.08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37"/>
    <x v="37"/>
    <x v="35"/>
    <n v="56100"/>
    <x v="1"/>
    <x v="113"/>
    <x v="106"/>
    <n v="3315"/>
    <n v="3315"/>
    <n v="528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76"/>
    <x v="76"/>
    <x v="69"/>
    <n v="56100"/>
    <x v="6"/>
    <x v="113"/>
    <x v="106"/>
    <n v="-6028"/>
    <n v="-6028"/>
    <n v="-829.52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48"/>
    <x v="48"/>
    <x v="44"/>
    <n v="56100"/>
    <x v="3"/>
    <x v="113"/>
    <x v="106"/>
    <n v="244"/>
    <n v="244"/>
    <n v="47.7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50"/>
    <x v="50"/>
    <x v="44"/>
    <n v="56100"/>
    <x v="3"/>
    <x v="113"/>
    <x v="106"/>
    <n v="244"/>
    <n v="244"/>
    <n v="47.7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73"/>
    <x v="73"/>
    <x v="66"/>
    <n v="56100"/>
    <x v="7"/>
    <x v="113"/>
    <x v="106"/>
    <n v="-18"/>
    <n v="-18"/>
    <n v="16.149999999999999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15"/>
    <x v="15"/>
    <x v="14"/>
    <n v="56100"/>
    <x v="1"/>
    <x v="113"/>
    <x v="106"/>
    <n v="2345"/>
    <n v="2345"/>
    <n v="376.44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38"/>
    <x v="38"/>
    <x v="36"/>
    <n v="56100"/>
    <x v="8"/>
    <x v="113"/>
    <x v="106"/>
    <n v="22"/>
    <n v="22"/>
    <n v="18.95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23"/>
    <x v="23"/>
    <x v="21"/>
    <n v="56100"/>
    <x v="0"/>
    <x v="113"/>
    <x v="106"/>
    <n v="526"/>
    <n v="526"/>
    <n v="99.57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78"/>
    <x v="78"/>
    <x v="71"/>
    <n v="56100"/>
    <x v="8"/>
    <x v="113"/>
    <x v="106"/>
    <n v="589"/>
    <n v="589"/>
    <n v="111.28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84"/>
    <x v="84"/>
    <x v="76"/>
    <n v="56100"/>
    <x v="5"/>
    <x v="113"/>
    <x v="106"/>
    <n v="122"/>
    <n v="122"/>
    <n v="27.42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102"/>
    <x v="102"/>
    <x v="92"/>
    <n v="56100"/>
    <x v="0"/>
    <x v="113"/>
    <x v="106"/>
    <n v="874"/>
    <n v="874"/>
    <n v="149.22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29"/>
    <x v="29"/>
    <x v="27"/>
    <n v="56270"/>
    <x v="1"/>
    <x v="113"/>
    <x v="106"/>
    <n v="1866"/>
    <n v="1866"/>
    <n v="321.27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59"/>
    <x v="59"/>
    <x v="53"/>
    <n v="56100"/>
    <x v="3"/>
    <x v="113"/>
    <x v="106"/>
    <n v="244"/>
    <n v="244"/>
    <n v="47.7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34"/>
    <x v="34"/>
    <x v="32"/>
    <n v="56100"/>
    <x v="7"/>
    <x v="113"/>
    <x v="106"/>
    <n v="586"/>
    <n v="586"/>
    <n v="102.31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92"/>
    <x v="92"/>
    <x v="84"/>
    <n v="56100"/>
    <x v="3"/>
    <x v="113"/>
    <x v="106"/>
    <n v="127"/>
    <n v="127"/>
    <n v="31.01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97"/>
    <x v="97"/>
    <x v="88"/>
    <n v="56100"/>
    <x v="3"/>
    <x v="113"/>
    <x v="106"/>
    <n v="157"/>
    <n v="157"/>
    <n v="35.28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86"/>
    <x v="86"/>
    <x v="78"/>
    <n v="56100"/>
    <x v="3"/>
    <x v="113"/>
    <x v="106"/>
    <n v="319"/>
    <n v="319"/>
    <n v="58.42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89"/>
    <x v="89"/>
    <x v="81"/>
    <n v="56100"/>
    <x v="3"/>
    <x v="113"/>
    <x v="106"/>
    <n v="241"/>
    <n v="241"/>
    <n v="47.27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70"/>
    <x v="70"/>
    <x v="63"/>
    <n v="56100"/>
    <x v="3"/>
    <x v="113"/>
    <x v="106"/>
    <n v="185"/>
    <n v="185"/>
    <n v="39.299999999999997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104"/>
    <x v="104"/>
    <x v="19"/>
    <n v="56100"/>
    <x v="5"/>
    <x v="113"/>
    <x v="106"/>
    <n v="35"/>
    <n v="35"/>
    <n v="15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87"/>
    <x v="87"/>
    <x v="79"/>
    <n v="56100"/>
    <x v="3"/>
    <x v="113"/>
    <x v="106"/>
    <n v="640"/>
    <n v="640"/>
    <n v="104.2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101"/>
    <x v="101"/>
    <x v="78"/>
    <n v="56100"/>
    <x v="3"/>
    <x v="113"/>
    <x v="106"/>
    <n v="182"/>
    <n v="182"/>
    <n v="38.869999999999997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106"/>
    <x v="106"/>
    <x v="63"/>
    <n v="56100"/>
    <x v="3"/>
    <x v="113"/>
    <x v="106"/>
    <n v="399"/>
    <n v="399"/>
    <n v="69.83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94"/>
    <x v="94"/>
    <x v="86"/>
    <n v="56100"/>
    <x v="3"/>
    <x v="113"/>
    <x v="106"/>
    <n v="147"/>
    <n v="147"/>
    <n v="33.86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90"/>
    <x v="90"/>
    <x v="82"/>
    <n v="56100"/>
    <x v="3"/>
    <x v="113"/>
    <x v="106"/>
    <n v="61"/>
    <n v="61"/>
    <n v="21.6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85"/>
    <x v="85"/>
    <x v="77"/>
    <n v="56100"/>
    <x v="3"/>
    <x v="113"/>
    <x v="106"/>
    <n v="244"/>
    <n v="244"/>
    <n v="47.7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98"/>
    <x v="98"/>
    <x v="89"/>
    <n v="56100"/>
    <x v="3"/>
    <x v="113"/>
    <x v="106"/>
    <n v="245"/>
    <n v="245"/>
    <n v="47.84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93"/>
    <x v="93"/>
    <x v="85"/>
    <n v="56100"/>
    <x v="3"/>
    <x v="113"/>
    <x v="106"/>
    <n v="-1125"/>
    <n v="-1125"/>
    <n v="-147.56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105"/>
    <x v="105"/>
    <x v="94"/>
    <n v="56100"/>
    <x v="3"/>
    <x v="113"/>
    <x v="106"/>
    <n v="196"/>
    <n v="196"/>
    <n v="40.86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30"/>
    <x v="30"/>
    <x v="28"/>
    <n v="56100"/>
    <x v="5"/>
    <x v="113"/>
    <x v="106"/>
    <n v="3"/>
    <n v="3"/>
    <n v="10.45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71"/>
    <x v="71"/>
    <x v="64"/>
    <n v="56100"/>
    <x v="3"/>
    <x v="113"/>
    <x v="106"/>
    <n v="90"/>
    <n v="90"/>
    <n v="25.73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95"/>
    <x v="95"/>
    <x v="13"/>
    <n v="56100"/>
    <x v="3"/>
    <x v="113"/>
    <x v="106"/>
    <n v="78"/>
    <n v="78"/>
    <n v="24.02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88"/>
    <x v="88"/>
    <x v="80"/>
    <n v="56100"/>
    <x v="3"/>
    <x v="113"/>
    <x v="106"/>
    <n v="245"/>
    <n v="245"/>
    <n v="47.84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100"/>
    <x v="100"/>
    <x v="91"/>
    <n v="56100"/>
    <x v="3"/>
    <x v="113"/>
    <x v="106"/>
    <n v="263"/>
    <n v="263"/>
    <n v="50.41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109"/>
    <x v="109"/>
    <x v="97"/>
    <n v="56100"/>
    <x v="3"/>
    <x v="113"/>
    <x v="106"/>
    <n v="-517"/>
    <n v="-517"/>
    <n v="-60.84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58"/>
    <x v="58"/>
    <x v="52"/>
    <n v="56100"/>
    <x v="8"/>
    <x v="113"/>
    <x v="106"/>
    <n v="-37"/>
    <n v="-37"/>
    <n v="10.53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18"/>
    <x v="18"/>
    <x v="7"/>
    <n v="56100"/>
    <x v="7"/>
    <x v="113"/>
    <x v="106"/>
    <n v="586"/>
    <n v="586"/>
    <n v="102.31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36"/>
    <x v="36"/>
    <x v="34"/>
    <n v="56100"/>
    <x v="1"/>
    <x v="113"/>
    <x v="106"/>
    <n v="-1524"/>
    <n v="-1524"/>
    <n v="-175.45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16"/>
    <x v="16"/>
    <x v="15"/>
    <n v="56100"/>
    <x v="0"/>
    <x v="113"/>
    <x v="106"/>
    <n v="880"/>
    <n v="880"/>
    <n v="157.75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21"/>
    <x v="21"/>
    <x v="19"/>
    <n v="56100"/>
    <x v="2"/>
    <x v="113"/>
    <x v="106"/>
    <n v="121"/>
    <n v="121"/>
    <n v="53.37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115"/>
    <x v="115"/>
    <x v="103"/>
    <n v="56100"/>
    <x v="0"/>
    <x v="113"/>
    <x v="106"/>
    <n v="880"/>
    <n v="880"/>
    <n v="157.75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83"/>
    <x v="83"/>
    <x v="75"/>
    <n v="56290"/>
    <x v="6"/>
    <x v="113"/>
    <x v="106"/>
    <n v="4365"/>
    <n v="4365"/>
    <n v="652.99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39"/>
    <x v="39"/>
    <x v="37"/>
    <n v="56100"/>
    <x v="5"/>
    <x v="113"/>
    <x v="106"/>
    <n v="266"/>
    <n v="266"/>
    <n v="47.97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47"/>
    <x v="47"/>
    <x v="43"/>
    <n v="56100"/>
    <x v="3"/>
    <x v="113"/>
    <x v="106"/>
    <n v="245"/>
    <n v="245"/>
    <n v="47.84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12"/>
    <x v="12"/>
    <x v="0"/>
    <n v="56100"/>
    <x v="3"/>
    <x v="113"/>
    <x v="106"/>
    <n v="244"/>
    <n v="244"/>
    <n v="47.7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56"/>
    <x v="56"/>
    <x v="51"/>
    <n v="56100"/>
    <x v="3"/>
    <x v="113"/>
    <x v="106"/>
    <n v="1607"/>
    <n v="1607"/>
    <n v="242.14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42"/>
    <x v="42"/>
    <x v="40"/>
    <n v="56100"/>
    <x v="1"/>
    <x v="113"/>
    <x v="106"/>
    <n v="-2830"/>
    <n v="-2830"/>
    <n v="-361.75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44"/>
    <x v="44"/>
    <x v="41"/>
    <n v="56100"/>
    <x v="1"/>
    <x v="113"/>
    <x v="106"/>
    <n v="2354"/>
    <n v="2354"/>
    <n v="398.78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54"/>
    <x v="54"/>
    <x v="49"/>
    <n v="56100"/>
    <x v="7"/>
    <x v="113"/>
    <x v="106"/>
    <n v="301"/>
    <n v="301"/>
    <n v="61.65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116"/>
    <x v="116"/>
    <x v="104"/>
    <n v="56100"/>
    <x v="0"/>
    <x v="113"/>
    <x v="106"/>
    <n v="-925"/>
    <n v="-925"/>
    <n v="-107.42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28"/>
    <x v="28"/>
    <x v="26"/>
    <n v="56100"/>
    <x v="7"/>
    <x v="113"/>
    <x v="106"/>
    <n v="327"/>
    <n v="327"/>
    <n v="65.37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82"/>
    <x v="82"/>
    <x v="26"/>
    <n v="56100"/>
    <x v="8"/>
    <x v="113"/>
    <x v="106"/>
    <n v="1053"/>
    <n v="1053"/>
    <n v="155.51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117"/>
    <x v="117"/>
    <x v="105"/>
    <n v="56100"/>
    <x v="8"/>
    <x v="113"/>
    <x v="106"/>
    <n v="-3311"/>
    <n v="-3311"/>
    <n v="-456.49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118"/>
    <x v="118"/>
    <x v="106"/>
    <n v="56100"/>
    <x v="8"/>
    <x v="113"/>
    <x v="106"/>
    <n v="-487"/>
    <n v="-487"/>
    <n v="-53.67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41"/>
    <x v="41"/>
    <x v="39"/>
    <n v="56100"/>
    <x v="6"/>
    <x v="113"/>
    <x v="106"/>
    <n v="3669"/>
    <n v="3669"/>
    <n v="568.59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7"/>
    <x v="7"/>
    <x v="7"/>
    <n v="56100"/>
    <x v="3"/>
    <x v="113"/>
    <x v="106"/>
    <n v="63"/>
    <n v="63"/>
    <n v="21.89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107"/>
    <x v="107"/>
    <x v="95"/>
    <n v="56100"/>
    <x v="3"/>
    <x v="113"/>
    <x v="106"/>
    <n v="245"/>
    <n v="245"/>
    <n v="47.84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8"/>
    <x v="8"/>
    <x v="8"/>
    <n v="56100"/>
    <x v="3"/>
    <x v="113"/>
    <x v="106"/>
    <n v="664"/>
    <n v="664"/>
    <n v="107.62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9"/>
    <x v="9"/>
    <x v="9"/>
    <n v="56100"/>
    <x v="3"/>
    <x v="113"/>
    <x v="106"/>
    <n v="48"/>
    <n v="48"/>
    <n v="19.739999999999998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79"/>
    <x v="79"/>
    <x v="72"/>
    <n v="56100"/>
    <x v="3"/>
    <x v="113"/>
    <x v="106"/>
    <n v="140"/>
    <n v="140"/>
    <n v="32.869999999999997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65"/>
    <x v="65"/>
    <x v="58"/>
    <n v="56100"/>
    <x v="3"/>
    <x v="113"/>
    <x v="106"/>
    <n v="1255"/>
    <n v="1255"/>
    <n v="191.93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75"/>
    <x v="75"/>
    <x v="68"/>
    <n v="56100"/>
    <x v="3"/>
    <x v="113"/>
    <x v="106"/>
    <n v="244"/>
    <n v="244"/>
    <n v="47.7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119"/>
    <x v="119"/>
    <x v="107"/>
    <n v="56100"/>
    <x v="3"/>
    <x v="113"/>
    <x v="106"/>
    <n v="245"/>
    <n v="245"/>
    <n v="47.84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96"/>
    <x v="96"/>
    <x v="87"/>
    <n v="56100"/>
    <x v="3"/>
    <x v="113"/>
    <x v="106"/>
    <n v="1134"/>
    <n v="1134"/>
    <n v="174.66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69"/>
    <x v="69"/>
    <x v="62"/>
    <n v="56100"/>
    <x v="3"/>
    <x v="113"/>
    <x v="106"/>
    <n v="298"/>
    <n v="298"/>
    <n v="55.42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62"/>
    <x v="62"/>
    <x v="56"/>
    <n v="56100"/>
    <x v="1"/>
    <x v="113"/>
    <x v="106"/>
    <n v="403"/>
    <n v="403"/>
    <n v="99.42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0003484722"/>
    <d v="2018-05-16T00:00:00"/>
    <x v="1"/>
    <n v="2018"/>
    <x v="53"/>
    <x v="53"/>
    <x v="48"/>
    <n v="56100"/>
    <x v="5"/>
    <x v="113"/>
    <x v="106"/>
    <n v="-15"/>
    <n v="-15"/>
    <n v="7.85"/>
    <n v="102976584"/>
    <s v="GROUPEMENT DE CDE LORIENT AGGLO"/>
    <n v="102977700"/>
    <s v="COMMUNE DE LORIENT"/>
    <n v="11003620275"/>
    <s v="LOT 3 ELECTRICITE C5"/>
    <n v="21560121200016"/>
    <m/>
    <n v="17089"/>
    <n v="100003484722"/>
    <d v="2018-05-16T00:00:00"/>
    <d v="2018-06-25T00:00:00"/>
  </r>
  <r>
    <n v="109001994739"/>
    <d v="2018-06-01T00:00:00"/>
    <x v="1"/>
    <n v="2018"/>
    <x v="91"/>
    <x v="91"/>
    <x v="83"/>
    <n v="56100"/>
    <x v="3"/>
    <x v="114"/>
    <x v="107"/>
    <n v="238"/>
    <n v="238"/>
    <n v="40.299999999999997"/>
    <n v="102976584"/>
    <s v="GROUPEMENT DE CDE LORIENT AGGLO"/>
    <n v="102977700"/>
    <s v="COMMUNE DE LORIENT"/>
    <n v="11003620275"/>
    <s v="LOT 3 ELECTRICITE C5"/>
    <n v="21560121200016"/>
    <m/>
    <n v="17089"/>
    <n v="109001994739"/>
    <d v="2018-06-01T00:00:00"/>
    <d v="2018-07-11T00:00:00"/>
  </r>
  <r>
    <n v="109001994739"/>
    <d v="2018-06-01T00:00:00"/>
    <x v="1"/>
    <n v="2018"/>
    <x v="103"/>
    <x v="103"/>
    <x v="93"/>
    <n v="56100"/>
    <x v="3"/>
    <x v="114"/>
    <x v="107"/>
    <n v="217"/>
    <n v="217"/>
    <n v="37.299999999999997"/>
    <n v="102976584"/>
    <s v="GROUPEMENT DE CDE LORIENT AGGLO"/>
    <n v="102977700"/>
    <s v="COMMUNE DE LORIENT"/>
    <n v="11003620275"/>
    <s v="LOT 3 ELECTRICITE C5"/>
    <n v="21560121200016"/>
    <m/>
    <n v="17089"/>
    <n v="109001994739"/>
    <d v="2018-06-01T00:00:00"/>
    <d v="2018-07-11T00:00:00"/>
  </r>
  <r>
    <n v="109001994739"/>
    <d v="2018-06-01T00:00:00"/>
    <x v="1"/>
    <n v="2018"/>
    <x v="27"/>
    <x v="27"/>
    <x v="25"/>
    <n v="56100"/>
    <x v="3"/>
    <x v="114"/>
    <x v="107"/>
    <n v="1284"/>
    <n v="1284"/>
    <n v="190.55"/>
    <n v="102976584"/>
    <s v="GROUPEMENT DE CDE LORIENT AGGLO"/>
    <n v="102977700"/>
    <s v="COMMUNE DE LORIENT"/>
    <n v="11003620275"/>
    <s v="LOT 3 ELECTRICITE C5"/>
    <n v="21560121200016"/>
    <m/>
    <n v="17089"/>
    <n v="109001994739"/>
    <d v="2018-06-01T00:00:00"/>
    <d v="2018-07-11T00:00:00"/>
  </r>
  <r>
    <n v="109001994739"/>
    <d v="2018-06-01T00:00:00"/>
    <x v="1"/>
    <n v="2018"/>
    <x v="82"/>
    <x v="82"/>
    <x v="26"/>
    <n v="56100"/>
    <x v="8"/>
    <x v="114"/>
    <x v="107"/>
    <n v="-700"/>
    <n v="-700"/>
    <n v="-81.47"/>
    <n v="102976584"/>
    <s v="GROUPEMENT DE CDE LORIENT AGGLO"/>
    <n v="102977700"/>
    <s v="COMMUNE DE LORIENT"/>
    <n v="11003620275"/>
    <s v="LOT 3 ELECTRICITE C5"/>
    <n v="21560121200016"/>
    <m/>
    <n v="17089"/>
    <n v="109001994739"/>
    <d v="2018-06-01T00:00:00"/>
    <d v="2018-07-11T00:00:00"/>
  </r>
  <r>
    <n v="101002844745"/>
    <d v="2018-08-01T00:00:00"/>
    <x v="1"/>
    <n v="2018"/>
    <x v="120"/>
    <x v="120"/>
    <x v="108"/>
    <n v="56100"/>
    <x v="5"/>
    <x v="115"/>
    <x v="108"/>
    <n v="62"/>
    <n v="62"/>
    <n v="70.8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91"/>
    <x v="91"/>
    <x v="83"/>
    <n v="56100"/>
    <x v="3"/>
    <x v="114"/>
    <x v="107"/>
    <n v="238"/>
    <n v="238"/>
    <n v="40.299999999999997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91"/>
    <x v="91"/>
    <x v="83"/>
    <n v="56100"/>
    <x v="3"/>
    <x v="115"/>
    <x v="108"/>
    <n v="217"/>
    <n v="217"/>
    <n v="37.5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91"/>
    <x v="91"/>
    <x v="83"/>
    <n v="56100"/>
    <x v="3"/>
    <x v="116"/>
    <x v="109"/>
    <n v="214"/>
    <n v="214"/>
    <n v="37.42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103"/>
    <x v="103"/>
    <x v="93"/>
    <n v="56100"/>
    <x v="3"/>
    <x v="114"/>
    <x v="107"/>
    <n v="217"/>
    <n v="217"/>
    <n v="37.299999999999997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103"/>
    <x v="103"/>
    <x v="93"/>
    <n v="56100"/>
    <x v="3"/>
    <x v="115"/>
    <x v="108"/>
    <n v="186"/>
    <n v="186"/>
    <n v="33.11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103"/>
    <x v="103"/>
    <x v="93"/>
    <n v="56100"/>
    <x v="3"/>
    <x v="116"/>
    <x v="109"/>
    <n v="174"/>
    <n v="174"/>
    <n v="31.72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108"/>
    <x v="108"/>
    <x v="96"/>
    <n v="56100"/>
    <x v="3"/>
    <x v="115"/>
    <x v="108"/>
    <n v="376"/>
    <n v="376"/>
    <n v="66.91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57"/>
    <x v="57"/>
    <x v="8"/>
    <n v="56100"/>
    <x v="7"/>
    <x v="115"/>
    <x v="108"/>
    <n v="337"/>
    <n v="337"/>
    <n v="67.09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27"/>
    <x v="27"/>
    <x v="25"/>
    <n v="56100"/>
    <x v="3"/>
    <x v="114"/>
    <x v="107"/>
    <n v="1284"/>
    <n v="1284"/>
    <n v="190.55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27"/>
    <x v="27"/>
    <x v="25"/>
    <n v="56100"/>
    <x v="3"/>
    <x v="115"/>
    <x v="108"/>
    <n v="74"/>
    <n v="74"/>
    <n v="18.59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27"/>
    <x v="27"/>
    <x v="25"/>
    <n v="56100"/>
    <x v="3"/>
    <x v="116"/>
    <x v="109"/>
    <n v="74"/>
    <n v="74"/>
    <n v="19.149999999999999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81"/>
    <x v="81"/>
    <x v="74"/>
    <n v="56100"/>
    <x v="5"/>
    <x v="115"/>
    <x v="108"/>
    <n v="228"/>
    <n v="228"/>
    <n v="42.68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60"/>
    <x v="60"/>
    <x v="54"/>
    <n v="56100"/>
    <x v="8"/>
    <x v="115"/>
    <x v="108"/>
    <n v="1861"/>
    <n v="1861"/>
    <n v="281.51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72"/>
    <x v="72"/>
    <x v="65"/>
    <n v="56100"/>
    <x v="3"/>
    <x v="115"/>
    <x v="108"/>
    <n v="-1027"/>
    <n v="-1027"/>
    <n v="-133.4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24"/>
    <x v="24"/>
    <x v="22"/>
    <n v="56100"/>
    <x v="0"/>
    <x v="115"/>
    <x v="108"/>
    <n v="2907"/>
    <n v="2907"/>
    <n v="446.34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61"/>
    <x v="61"/>
    <x v="55"/>
    <n v="56100"/>
    <x v="1"/>
    <x v="115"/>
    <x v="108"/>
    <n v="1181"/>
    <n v="1181"/>
    <n v="230.06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77"/>
    <x v="77"/>
    <x v="70"/>
    <n v="56100"/>
    <x v="7"/>
    <x v="115"/>
    <x v="108"/>
    <n v="2846"/>
    <n v="2846"/>
    <n v="424.99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6"/>
    <x v="6"/>
    <x v="6"/>
    <n v="56100"/>
    <x v="3"/>
    <x v="115"/>
    <x v="108"/>
    <n v="-1084"/>
    <n v="-1084"/>
    <n v="-141.52000000000001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110"/>
    <x v="110"/>
    <x v="98"/>
    <n v="56100"/>
    <x v="1"/>
    <x v="115"/>
    <x v="108"/>
    <n v="-23923"/>
    <n v="-23923"/>
    <n v="-3369.86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55"/>
    <x v="55"/>
    <x v="50"/>
    <n v="56100"/>
    <x v="3"/>
    <x v="67"/>
    <x v="67"/>
    <n v="0"/>
    <n v="0"/>
    <n v="13.1"/>
    <n v="102976584"/>
    <s v="GROUPEMENT DE CDE LORIENT AGGLO"/>
    <n v="102977700"/>
    <s v="COMMUNE DE LORIENT"/>
    <n v="11003620275"/>
    <s v="LOT 3 ELECTRICITE C5"/>
    <n v="21560121200016"/>
    <m/>
    <d v="2688-11-02T00:00:00"/>
    <n v="101002844745"/>
    <d v="2018-08-01T00:00:00"/>
    <d v="2018-09-10T00:00:00"/>
  </r>
  <r>
    <n v="101002844745"/>
    <d v="2018-08-01T00:00:00"/>
    <x v="1"/>
    <n v="2018"/>
    <x v="66"/>
    <x v="66"/>
    <x v="59"/>
    <n v="56100"/>
    <x v="5"/>
    <x v="115"/>
    <x v="108"/>
    <n v="937"/>
    <n v="937"/>
    <n v="143.82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31"/>
    <x v="31"/>
    <x v="29"/>
    <n v="56100"/>
    <x v="0"/>
    <x v="115"/>
    <x v="108"/>
    <n v="4020"/>
    <n v="4020"/>
    <n v="598.35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80"/>
    <x v="80"/>
    <x v="73"/>
    <n v="56100"/>
    <x v="1"/>
    <x v="115"/>
    <x v="108"/>
    <n v="17666"/>
    <n v="17666"/>
    <n v="2526.81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51"/>
    <x v="51"/>
    <x v="46"/>
    <n v="56100"/>
    <x v="3"/>
    <x v="117"/>
    <x v="110"/>
    <n v="71105"/>
    <n v="71105"/>
    <n v="10134.450000000001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49"/>
    <x v="49"/>
    <x v="45"/>
    <n v="56100"/>
    <x v="8"/>
    <x v="115"/>
    <x v="108"/>
    <n v="-1382"/>
    <n v="-1382"/>
    <n v="-181.09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25"/>
    <x v="25"/>
    <x v="23"/>
    <n v="56100"/>
    <x v="1"/>
    <x v="115"/>
    <x v="108"/>
    <n v="1552"/>
    <n v="1552"/>
    <n v="264.01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32"/>
    <x v="32"/>
    <x v="30"/>
    <n v="56100"/>
    <x v="5"/>
    <x v="115"/>
    <x v="108"/>
    <n v="62"/>
    <n v="62"/>
    <n v="19.03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17"/>
    <x v="17"/>
    <x v="16"/>
    <n v="56100"/>
    <x v="0"/>
    <x v="115"/>
    <x v="108"/>
    <n v="4475"/>
    <n v="4475"/>
    <n v="672.08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13"/>
    <x v="13"/>
    <x v="12"/>
    <n v="56100"/>
    <x v="6"/>
    <x v="115"/>
    <x v="108"/>
    <n v="-5015"/>
    <n v="-5015"/>
    <n v="-684.56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22"/>
    <x v="22"/>
    <x v="20"/>
    <n v="56100"/>
    <x v="2"/>
    <x v="115"/>
    <x v="108"/>
    <n v="5898"/>
    <n v="5898"/>
    <n v="915.4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11"/>
    <x v="11"/>
    <x v="11"/>
    <n v="56100"/>
    <x v="5"/>
    <x v="115"/>
    <x v="108"/>
    <n v="107"/>
    <n v="107"/>
    <n v="25.44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111"/>
    <x v="111"/>
    <x v="99"/>
    <n v="56100"/>
    <x v="5"/>
    <x v="115"/>
    <x v="108"/>
    <n v="156"/>
    <n v="156"/>
    <n v="32.43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20"/>
    <x v="20"/>
    <x v="18"/>
    <n v="56100"/>
    <x v="3"/>
    <x v="115"/>
    <x v="108"/>
    <n v="2986"/>
    <n v="2986"/>
    <n v="439.04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112"/>
    <x v="112"/>
    <x v="100"/>
    <n v="56100"/>
    <x v="8"/>
    <x v="115"/>
    <x v="108"/>
    <n v="1656"/>
    <n v="1656"/>
    <n v="252.29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14"/>
    <x v="14"/>
    <x v="13"/>
    <n v="56100"/>
    <x v="2"/>
    <x v="115"/>
    <x v="108"/>
    <n v="2674"/>
    <n v="2674"/>
    <n v="418.14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113"/>
    <x v="113"/>
    <x v="101"/>
    <n v="56100"/>
    <x v="1"/>
    <x v="115"/>
    <x v="108"/>
    <n v="2562"/>
    <n v="2562"/>
    <n v="425.06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40"/>
    <x v="40"/>
    <x v="38"/>
    <n v="56100"/>
    <x v="5"/>
    <x v="115"/>
    <x v="108"/>
    <n v="-129"/>
    <n v="-129"/>
    <n v="-8.24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10"/>
    <x v="10"/>
    <x v="10"/>
    <n v="56100"/>
    <x v="4"/>
    <x v="115"/>
    <x v="108"/>
    <n v="3148"/>
    <n v="3148"/>
    <n v="474.76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52"/>
    <x v="52"/>
    <x v="47"/>
    <n v="56100"/>
    <x v="0"/>
    <x v="115"/>
    <x v="108"/>
    <n v="1191"/>
    <n v="1191"/>
    <n v="194.82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45"/>
    <x v="45"/>
    <x v="3"/>
    <n v="56100"/>
    <x v="0"/>
    <x v="115"/>
    <x v="108"/>
    <n v="83"/>
    <n v="83"/>
    <n v="36.76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64"/>
    <x v="64"/>
    <x v="38"/>
    <n v="56100"/>
    <x v="0"/>
    <x v="115"/>
    <x v="108"/>
    <n v="6442"/>
    <n v="6442"/>
    <n v="943.84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63"/>
    <x v="63"/>
    <x v="57"/>
    <n v="56100"/>
    <x v="1"/>
    <x v="115"/>
    <x v="108"/>
    <n v="1351"/>
    <n v="1351"/>
    <n v="235.33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67"/>
    <x v="67"/>
    <x v="60"/>
    <n v="56100"/>
    <x v="8"/>
    <x v="115"/>
    <x v="108"/>
    <n v="1971"/>
    <n v="1971"/>
    <n v="297.20999999999998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26"/>
    <x v="26"/>
    <x v="24"/>
    <n v="56100"/>
    <x v="0"/>
    <x v="115"/>
    <x v="108"/>
    <n v="2879"/>
    <n v="2879"/>
    <n v="435.61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37"/>
    <x v="37"/>
    <x v="35"/>
    <n v="56100"/>
    <x v="1"/>
    <x v="115"/>
    <x v="108"/>
    <n v="5774"/>
    <n v="5774"/>
    <n v="871.58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76"/>
    <x v="76"/>
    <x v="69"/>
    <n v="56100"/>
    <x v="6"/>
    <x v="115"/>
    <x v="108"/>
    <n v="-307"/>
    <n v="-307"/>
    <n v="-12.98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48"/>
    <x v="48"/>
    <x v="44"/>
    <n v="56100"/>
    <x v="3"/>
    <x v="115"/>
    <x v="108"/>
    <n v="-1142"/>
    <n v="-1142"/>
    <n v="-149.81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73"/>
    <x v="73"/>
    <x v="66"/>
    <n v="56100"/>
    <x v="7"/>
    <x v="115"/>
    <x v="108"/>
    <n v="236"/>
    <n v="236"/>
    <n v="52.69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15"/>
    <x v="15"/>
    <x v="14"/>
    <n v="56100"/>
    <x v="1"/>
    <x v="115"/>
    <x v="108"/>
    <n v="-1607"/>
    <n v="-1607"/>
    <n v="-186.62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38"/>
    <x v="38"/>
    <x v="36"/>
    <n v="56100"/>
    <x v="8"/>
    <x v="115"/>
    <x v="108"/>
    <n v="1058"/>
    <n v="1058"/>
    <n v="166.98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23"/>
    <x v="23"/>
    <x v="21"/>
    <n v="56100"/>
    <x v="0"/>
    <x v="115"/>
    <x v="108"/>
    <n v="741"/>
    <n v="741"/>
    <n v="130.6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78"/>
    <x v="78"/>
    <x v="71"/>
    <n v="56100"/>
    <x v="0"/>
    <x v="115"/>
    <x v="108"/>
    <n v="620"/>
    <n v="620"/>
    <n v="113.36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84"/>
    <x v="84"/>
    <x v="76"/>
    <n v="56100"/>
    <x v="5"/>
    <x v="115"/>
    <x v="108"/>
    <n v="513"/>
    <n v="513"/>
    <n v="83.32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29"/>
    <x v="29"/>
    <x v="27"/>
    <n v="56270"/>
    <x v="1"/>
    <x v="115"/>
    <x v="108"/>
    <n v="3576"/>
    <n v="3576"/>
    <n v="558.53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92"/>
    <x v="92"/>
    <x v="84"/>
    <n v="56100"/>
    <x v="3"/>
    <x v="115"/>
    <x v="108"/>
    <n v="221"/>
    <n v="221"/>
    <n v="44.61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97"/>
    <x v="97"/>
    <x v="88"/>
    <n v="56100"/>
    <x v="3"/>
    <x v="115"/>
    <x v="108"/>
    <n v="293"/>
    <n v="293"/>
    <n v="54.88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86"/>
    <x v="86"/>
    <x v="78"/>
    <n v="56100"/>
    <x v="3"/>
    <x v="115"/>
    <x v="108"/>
    <n v="497"/>
    <n v="497"/>
    <n v="83.98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89"/>
    <x v="89"/>
    <x v="81"/>
    <n v="56100"/>
    <x v="3"/>
    <x v="115"/>
    <x v="108"/>
    <n v="448"/>
    <n v="448"/>
    <n v="77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70"/>
    <x v="70"/>
    <x v="63"/>
    <n v="56100"/>
    <x v="3"/>
    <x v="115"/>
    <x v="108"/>
    <n v="174"/>
    <n v="174"/>
    <n v="37.93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104"/>
    <x v="104"/>
    <x v="19"/>
    <n v="56100"/>
    <x v="5"/>
    <x v="115"/>
    <x v="108"/>
    <n v="421"/>
    <n v="421"/>
    <n v="70.209999999999994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87"/>
    <x v="87"/>
    <x v="79"/>
    <n v="56100"/>
    <x v="3"/>
    <x v="115"/>
    <x v="108"/>
    <n v="2733"/>
    <n v="2733"/>
    <n v="402.96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101"/>
    <x v="101"/>
    <x v="78"/>
    <n v="56100"/>
    <x v="3"/>
    <x v="115"/>
    <x v="108"/>
    <n v="359"/>
    <n v="359"/>
    <n v="64.319999999999993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106"/>
    <x v="106"/>
    <x v="63"/>
    <n v="56100"/>
    <x v="3"/>
    <x v="115"/>
    <x v="108"/>
    <n v="268"/>
    <n v="268"/>
    <n v="51.32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94"/>
    <x v="94"/>
    <x v="86"/>
    <n v="56100"/>
    <x v="3"/>
    <x v="115"/>
    <x v="108"/>
    <n v="265"/>
    <n v="265"/>
    <n v="50.91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90"/>
    <x v="90"/>
    <x v="82"/>
    <n v="56100"/>
    <x v="3"/>
    <x v="115"/>
    <x v="108"/>
    <n v="185"/>
    <n v="185"/>
    <n v="39.5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98"/>
    <x v="98"/>
    <x v="89"/>
    <n v="56100"/>
    <x v="3"/>
    <x v="115"/>
    <x v="108"/>
    <n v="3405"/>
    <n v="3405"/>
    <n v="498.8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93"/>
    <x v="93"/>
    <x v="85"/>
    <n v="56100"/>
    <x v="3"/>
    <x v="115"/>
    <x v="108"/>
    <n v="-5"/>
    <n v="-5"/>
    <n v="12.39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105"/>
    <x v="105"/>
    <x v="94"/>
    <n v="56100"/>
    <x v="3"/>
    <x v="115"/>
    <x v="108"/>
    <n v="369"/>
    <n v="369"/>
    <n v="65.73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30"/>
    <x v="30"/>
    <x v="28"/>
    <n v="56100"/>
    <x v="5"/>
    <x v="115"/>
    <x v="108"/>
    <n v="-6"/>
    <n v="-6"/>
    <n v="9.3000000000000007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71"/>
    <x v="71"/>
    <x v="64"/>
    <n v="56100"/>
    <x v="3"/>
    <x v="115"/>
    <x v="108"/>
    <n v="165"/>
    <n v="165"/>
    <n v="36.64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95"/>
    <x v="95"/>
    <x v="13"/>
    <n v="56100"/>
    <x v="3"/>
    <x v="115"/>
    <x v="108"/>
    <n v="145"/>
    <n v="145"/>
    <n v="33.79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88"/>
    <x v="88"/>
    <x v="80"/>
    <n v="56100"/>
    <x v="3"/>
    <x v="115"/>
    <x v="108"/>
    <n v="220"/>
    <n v="220"/>
    <n v="44.47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100"/>
    <x v="100"/>
    <x v="91"/>
    <n v="56100"/>
    <x v="3"/>
    <x v="115"/>
    <x v="108"/>
    <n v="-1324"/>
    <n v="-1324"/>
    <n v="-175.76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58"/>
    <x v="58"/>
    <x v="52"/>
    <n v="56100"/>
    <x v="8"/>
    <x v="115"/>
    <x v="108"/>
    <n v="70"/>
    <n v="70"/>
    <n v="26.06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18"/>
    <x v="18"/>
    <x v="7"/>
    <n v="56100"/>
    <x v="7"/>
    <x v="115"/>
    <x v="108"/>
    <n v="-1867"/>
    <n v="-1867"/>
    <n v="-247.3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36"/>
    <x v="36"/>
    <x v="34"/>
    <n v="56100"/>
    <x v="1"/>
    <x v="115"/>
    <x v="108"/>
    <n v="4361"/>
    <n v="4361"/>
    <n v="664.68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16"/>
    <x v="16"/>
    <x v="15"/>
    <n v="56100"/>
    <x v="0"/>
    <x v="115"/>
    <x v="108"/>
    <n v="-3734"/>
    <n v="-3734"/>
    <n v="-487.06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21"/>
    <x v="21"/>
    <x v="19"/>
    <n v="56100"/>
    <x v="2"/>
    <x v="115"/>
    <x v="108"/>
    <n v="198"/>
    <n v="198"/>
    <n v="64.959999999999994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115"/>
    <x v="115"/>
    <x v="103"/>
    <n v="56100"/>
    <x v="0"/>
    <x v="115"/>
    <x v="108"/>
    <n v="4261"/>
    <n v="4261"/>
    <n v="650.73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83"/>
    <x v="83"/>
    <x v="75"/>
    <n v="56290"/>
    <x v="6"/>
    <x v="115"/>
    <x v="108"/>
    <n v="7856"/>
    <n v="7856"/>
    <n v="1151.43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39"/>
    <x v="39"/>
    <x v="37"/>
    <n v="56100"/>
    <x v="5"/>
    <x v="115"/>
    <x v="108"/>
    <n v="-916"/>
    <n v="-916"/>
    <n v="-120.51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47"/>
    <x v="47"/>
    <x v="43"/>
    <n v="56100"/>
    <x v="3"/>
    <x v="115"/>
    <x v="108"/>
    <n v="-7"/>
    <n v="-7"/>
    <n v="12.11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12"/>
    <x v="12"/>
    <x v="0"/>
    <n v="56100"/>
    <x v="3"/>
    <x v="115"/>
    <x v="108"/>
    <n v="-831"/>
    <n v="-831"/>
    <n v="-105.45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56"/>
    <x v="56"/>
    <x v="51"/>
    <n v="56100"/>
    <x v="3"/>
    <x v="115"/>
    <x v="108"/>
    <n v="21"/>
    <n v="21"/>
    <n v="16.09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42"/>
    <x v="42"/>
    <x v="40"/>
    <n v="56100"/>
    <x v="1"/>
    <x v="115"/>
    <x v="108"/>
    <n v="-948"/>
    <n v="-948"/>
    <n v="-92.6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44"/>
    <x v="44"/>
    <x v="41"/>
    <n v="56100"/>
    <x v="1"/>
    <x v="115"/>
    <x v="108"/>
    <n v="3581"/>
    <n v="3581"/>
    <n v="574.17999999999995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54"/>
    <x v="54"/>
    <x v="49"/>
    <n v="56100"/>
    <x v="7"/>
    <x v="115"/>
    <x v="108"/>
    <n v="787"/>
    <n v="787"/>
    <n v="131.28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116"/>
    <x v="116"/>
    <x v="104"/>
    <n v="56100"/>
    <x v="0"/>
    <x v="115"/>
    <x v="108"/>
    <n v="-482"/>
    <n v="-482"/>
    <n v="-43.85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28"/>
    <x v="28"/>
    <x v="26"/>
    <n v="56100"/>
    <x v="7"/>
    <x v="115"/>
    <x v="108"/>
    <n v="7746"/>
    <n v="7746"/>
    <n v="1123.94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82"/>
    <x v="82"/>
    <x v="26"/>
    <n v="56100"/>
    <x v="8"/>
    <x v="114"/>
    <x v="107"/>
    <n v="-700"/>
    <n v="-700"/>
    <n v="-81.47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82"/>
    <x v="82"/>
    <x v="26"/>
    <n v="56100"/>
    <x v="8"/>
    <x v="115"/>
    <x v="108"/>
    <n v="535"/>
    <n v="535"/>
    <n v="84.41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82"/>
    <x v="82"/>
    <x v="26"/>
    <n v="56100"/>
    <x v="8"/>
    <x v="116"/>
    <x v="109"/>
    <n v="955"/>
    <n v="955"/>
    <n v="144.47999999999999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117"/>
    <x v="117"/>
    <x v="105"/>
    <n v="56100"/>
    <x v="8"/>
    <x v="115"/>
    <x v="108"/>
    <n v="33"/>
    <n v="33"/>
    <n v="20.8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118"/>
    <x v="118"/>
    <x v="106"/>
    <n v="56100"/>
    <x v="8"/>
    <x v="115"/>
    <x v="108"/>
    <n v="-101"/>
    <n v="-101"/>
    <n v="1.66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41"/>
    <x v="41"/>
    <x v="39"/>
    <n v="56100"/>
    <x v="6"/>
    <x v="115"/>
    <x v="108"/>
    <n v="7082"/>
    <n v="7082"/>
    <n v="1058.67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7"/>
    <x v="7"/>
    <x v="7"/>
    <n v="56100"/>
    <x v="3"/>
    <x v="115"/>
    <x v="108"/>
    <n v="118"/>
    <n v="118"/>
    <n v="29.94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107"/>
    <x v="107"/>
    <x v="95"/>
    <n v="56100"/>
    <x v="3"/>
    <x v="115"/>
    <x v="108"/>
    <n v="495"/>
    <n v="495"/>
    <n v="83.72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8"/>
    <x v="8"/>
    <x v="8"/>
    <n v="56100"/>
    <x v="3"/>
    <x v="115"/>
    <x v="108"/>
    <n v="89"/>
    <n v="89"/>
    <n v="25.8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9"/>
    <x v="9"/>
    <x v="9"/>
    <n v="56100"/>
    <x v="3"/>
    <x v="115"/>
    <x v="108"/>
    <n v="-56"/>
    <n v="-56"/>
    <n v="5.0999999999999996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79"/>
    <x v="79"/>
    <x v="72"/>
    <n v="56100"/>
    <x v="3"/>
    <x v="115"/>
    <x v="108"/>
    <n v="75"/>
    <n v="75"/>
    <n v="23.8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65"/>
    <x v="65"/>
    <x v="58"/>
    <n v="56100"/>
    <x v="3"/>
    <x v="115"/>
    <x v="108"/>
    <n v="134"/>
    <n v="134"/>
    <n v="32.22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75"/>
    <x v="75"/>
    <x v="68"/>
    <n v="56100"/>
    <x v="3"/>
    <x v="115"/>
    <x v="108"/>
    <n v="455"/>
    <n v="455"/>
    <n v="78.010000000000005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119"/>
    <x v="119"/>
    <x v="107"/>
    <n v="56100"/>
    <x v="3"/>
    <x v="115"/>
    <x v="108"/>
    <n v="-1715"/>
    <n v="-1715"/>
    <n v="-231.53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96"/>
    <x v="96"/>
    <x v="87"/>
    <n v="56100"/>
    <x v="3"/>
    <x v="115"/>
    <x v="108"/>
    <n v="359"/>
    <n v="359"/>
    <n v="64.319999999999993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69"/>
    <x v="69"/>
    <x v="62"/>
    <n v="56100"/>
    <x v="3"/>
    <x v="115"/>
    <x v="108"/>
    <n v="-186"/>
    <n v="-186"/>
    <n v="-13.43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62"/>
    <x v="62"/>
    <x v="56"/>
    <n v="56100"/>
    <x v="1"/>
    <x v="115"/>
    <x v="108"/>
    <n v="4549"/>
    <n v="4549"/>
    <n v="691.51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1002844745"/>
    <d v="2018-08-01T00:00:00"/>
    <x v="1"/>
    <n v="2018"/>
    <x v="53"/>
    <x v="53"/>
    <x v="48"/>
    <n v="56100"/>
    <x v="5"/>
    <x v="115"/>
    <x v="108"/>
    <n v="-1"/>
    <n v="-1"/>
    <n v="10.02"/>
    <n v="102976584"/>
    <s v="GROUPEMENT DE CDE LORIENT AGGLO"/>
    <n v="102977700"/>
    <s v="COMMUNE DE LORIENT"/>
    <n v="11003620275"/>
    <s v="LOT 3 ELECTRICITE C5"/>
    <n v="21560121200016"/>
    <m/>
    <n v="288119"/>
    <n v="101002844745"/>
    <d v="2018-08-01T00:00:00"/>
    <d v="2018-09-10T00:00:00"/>
  </r>
  <r>
    <n v="104002384470"/>
    <d v="2018-06-10T00:00:00"/>
    <x v="1"/>
    <n v="2018"/>
    <x v="51"/>
    <x v="51"/>
    <x v="46"/>
    <n v="56100"/>
    <x v="3"/>
    <x v="61"/>
    <x v="61"/>
    <n v="-73861"/>
    <n v="-73861"/>
    <n v="-10382.5"/>
    <n v="102976584"/>
    <s v="GROUPEMENT DE CDE LORIENT AGGLO"/>
    <n v="102977700"/>
    <s v="COMMUNE DE LORIENT"/>
    <n v="11003620275"/>
    <s v="LOT 3 ELECTRICITE C5"/>
    <n v="21560121200016"/>
    <m/>
    <n v="17089"/>
    <n v="104002384470"/>
    <d v="2018-06-10T00:00:00"/>
    <d v="2018-07-20T00:00:00"/>
  </r>
  <r>
    <n v="100003683364"/>
    <d v="2018-08-01T00:00:00"/>
    <x v="1"/>
    <n v="2018"/>
    <x v="99"/>
    <x v="99"/>
    <x v="90"/>
    <n v="56100"/>
    <x v="3"/>
    <x v="118"/>
    <x v="111"/>
    <n v="3598"/>
    <n v="3598"/>
    <n v="513.22"/>
    <n v="102976584"/>
    <s v="GROUPEMENT DE CDE LORIENT AGGLO"/>
    <n v="102977700"/>
    <s v="COMMUNE DE LORIENT"/>
    <n v="11003620275"/>
    <s v="LOT 3 ELECTRICITE C5"/>
    <n v="21560121200016"/>
    <m/>
    <n v="288119"/>
    <n v="100003683364"/>
    <d v="2018-08-01T00:00:00"/>
    <d v="2018-09-10T00:00:00"/>
  </r>
  <r>
    <n v="100003683364"/>
    <d v="2018-08-01T00:00:00"/>
    <x v="1"/>
    <n v="2018"/>
    <x v="99"/>
    <x v="99"/>
    <x v="90"/>
    <n v="56100"/>
    <x v="3"/>
    <x v="119"/>
    <x v="112"/>
    <n v="-3607"/>
    <n v="-3607"/>
    <n v="-514.54"/>
    <n v="102976584"/>
    <s v="GROUPEMENT DE CDE LORIENT AGGLO"/>
    <n v="102977700"/>
    <s v="COMMUNE DE LORIENT"/>
    <n v="11003620275"/>
    <s v="LOT 3 ELECTRICITE C5"/>
    <n v="21560121200016"/>
    <m/>
    <n v="288119"/>
    <n v="100003683364"/>
    <d v="2018-08-01T00:00:00"/>
    <d v="2018-09-10T00:00:00"/>
  </r>
  <r>
    <n v="100003683364"/>
    <d v="2018-08-01T00:00:00"/>
    <x v="1"/>
    <n v="2018"/>
    <x v="99"/>
    <x v="99"/>
    <x v="90"/>
    <n v="56100"/>
    <x v="3"/>
    <x v="113"/>
    <x v="106"/>
    <n v="6637"/>
    <n v="6637"/>
    <n v="959.62"/>
    <n v="102976584"/>
    <s v="GROUPEMENT DE CDE LORIENT AGGLO"/>
    <n v="102977700"/>
    <s v="COMMUNE DE LORIENT"/>
    <n v="11003620275"/>
    <s v="LOT 3 ELECTRICITE C5"/>
    <n v="21560121200016"/>
    <m/>
    <n v="288119"/>
    <n v="100003683364"/>
    <d v="2018-08-01T00:00:00"/>
    <d v="2018-09-10T00:00:00"/>
  </r>
  <r>
    <n v="100003683364"/>
    <d v="2018-08-01T00:00:00"/>
    <x v="1"/>
    <n v="2018"/>
    <x v="99"/>
    <x v="99"/>
    <x v="90"/>
    <n v="56100"/>
    <x v="3"/>
    <x v="115"/>
    <x v="108"/>
    <n v="428"/>
    <n v="428"/>
    <n v="74.48"/>
    <n v="102976584"/>
    <s v="GROUPEMENT DE CDE LORIENT AGGLO"/>
    <n v="102977700"/>
    <s v="COMMUNE DE LORIENT"/>
    <n v="11003620275"/>
    <s v="LOT 3 ELECTRICITE C5"/>
    <n v="21560121200016"/>
    <m/>
    <n v="288119"/>
    <n v="100003683364"/>
    <d v="2018-08-01T00:00:00"/>
    <d v="2018-09-10T00:00:00"/>
  </r>
  <r>
    <n v="105002446248"/>
    <d v="2018-09-01T00:00:00"/>
    <x v="1"/>
    <n v="2018"/>
    <x v="120"/>
    <x v="120"/>
    <x v="108"/>
    <n v="56100"/>
    <x v="5"/>
    <x v="120"/>
    <x v="113"/>
    <n v="217"/>
    <n v="217"/>
    <n v="41.41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21"/>
    <x v="121"/>
    <x v="109"/>
    <n v="56100"/>
    <x v="5"/>
    <x v="120"/>
    <x v="113"/>
    <n v="151"/>
    <n v="151"/>
    <n v="63.31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91"/>
    <x v="91"/>
    <x v="83"/>
    <n v="56100"/>
    <x v="3"/>
    <x v="120"/>
    <x v="113"/>
    <n v="264"/>
    <n v="264"/>
    <n v="44.3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03"/>
    <x v="103"/>
    <x v="93"/>
    <n v="56100"/>
    <x v="3"/>
    <x v="120"/>
    <x v="113"/>
    <n v="31"/>
    <n v="31"/>
    <n v="11.1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74"/>
    <x v="74"/>
    <x v="67"/>
    <n v="56100"/>
    <x v="3"/>
    <x v="113"/>
    <x v="106"/>
    <n v="-16"/>
    <n v="-16"/>
    <n v="-2.27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74"/>
    <x v="74"/>
    <x v="67"/>
    <n v="56100"/>
    <x v="3"/>
    <x v="114"/>
    <x v="107"/>
    <n v="29"/>
    <n v="29"/>
    <n v="10.49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74"/>
    <x v="74"/>
    <x v="67"/>
    <n v="56100"/>
    <x v="3"/>
    <x v="115"/>
    <x v="108"/>
    <n v="27"/>
    <n v="27"/>
    <n v="10.4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74"/>
    <x v="74"/>
    <x v="67"/>
    <n v="56100"/>
    <x v="3"/>
    <x v="116"/>
    <x v="109"/>
    <n v="27"/>
    <n v="27"/>
    <n v="10.74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74"/>
    <x v="74"/>
    <x v="67"/>
    <n v="56100"/>
    <x v="3"/>
    <x v="120"/>
    <x v="113"/>
    <n v="30"/>
    <n v="30"/>
    <n v="10.96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08"/>
    <x v="108"/>
    <x v="96"/>
    <n v="56100"/>
    <x v="3"/>
    <x v="120"/>
    <x v="113"/>
    <n v="114"/>
    <n v="114"/>
    <n v="32.32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57"/>
    <x v="57"/>
    <x v="8"/>
    <n v="56100"/>
    <x v="7"/>
    <x v="120"/>
    <x v="113"/>
    <n v="392"/>
    <n v="392"/>
    <n v="76.540000000000006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27"/>
    <x v="27"/>
    <x v="25"/>
    <n v="56100"/>
    <x v="3"/>
    <x v="120"/>
    <x v="113"/>
    <n v="60"/>
    <n v="60"/>
    <n v="16.940000000000001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81"/>
    <x v="81"/>
    <x v="74"/>
    <n v="56100"/>
    <x v="5"/>
    <x v="120"/>
    <x v="113"/>
    <n v="-115"/>
    <n v="-115"/>
    <n v="-5.93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60"/>
    <x v="60"/>
    <x v="54"/>
    <n v="56100"/>
    <x v="8"/>
    <x v="120"/>
    <x v="113"/>
    <n v="1424"/>
    <n v="1424"/>
    <n v="220.32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72"/>
    <x v="72"/>
    <x v="65"/>
    <n v="56100"/>
    <x v="3"/>
    <x v="120"/>
    <x v="113"/>
    <n v="43"/>
    <n v="43"/>
    <n v="20.010000000000002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24"/>
    <x v="24"/>
    <x v="22"/>
    <n v="56100"/>
    <x v="0"/>
    <x v="120"/>
    <x v="113"/>
    <n v="1659"/>
    <n v="1659"/>
    <n v="268.44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61"/>
    <x v="61"/>
    <x v="55"/>
    <n v="56100"/>
    <x v="1"/>
    <x v="120"/>
    <x v="113"/>
    <n v="806"/>
    <n v="806"/>
    <n v="180.5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77"/>
    <x v="77"/>
    <x v="70"/>
    <n v="56100"/>
    <x v="7"/>
    <x v="120"/>
    <x v="113"/>
    <n v="1498"/>
    <n v="1498"/>
    <n v="234.26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6"/>
    <x v="6"/>
    <x v="6"/>
    <n v="56100"/>
    <x v="3"/>
    <x v="120"/>
    <x v="113"/>
    <n v="28"/>
    <n v="28"/>
    <n v="17.86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10"/>
    <x v="110"/>
    <x v="98"/>
    <n v="56100"/>
    <x v="1"/>
    <x v="120"/>
    <x v="113"/>
    <n v="292"/>
    <n v="292"/>
    <n v="89.41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55"/>
    <x v="55"/>
    <x v="50"/>
    <n v="56100"/>
    <x v="3"/>
    <x v="68"/>
    <x v="68"/>
    <n v="0"/>
    <n v="0"/>
    <n v="13.88"/>
    <n v="102976584"/>
    <s v="GROUPEMENT DE CDE LORIENT AGGLO"/>
    <n v="102977700"/>
    <s v="COMMUNE DE LORIENT"/>
    <n v="11003620275"/>
    <s v="LOT 4 ELECTRICITE C5 18006"/>
    <n v="21560121200016"/>
    <m/>
    <d v="2688-11-02T00:00:00"/>
    <n v="105002446248"/>
    <d v="2018-09-01T00:00:00"/>
    <d v="2018-10-11T00:00:00"/>
  </r>
  <r>
    <n v="105002446248"/>
    <d v="2018-09-01T00:00:00"/>
    <x v="1"/>
    <n v="2018"/>
    <x v="66"/>
    <x v="66"/>
    <x v="59"/>
    <n v="56100"/>
    <x v="5"/>
    <x v="120"/>
    <x v="113"/>
    <n v="61"/>
    <n v="61"/>
    <n v="19.18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31"/>
    <x v="31"/>
    <x v="29"/>
    <n v="56100"/>
    <x v="0"/>
    <x v="120"/>
    <x v="113"/>
    <n v="2194"/>
    <n v="2194"/>
    <n v="340.26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80"/>
    <x v="80"/>
    <x v="73"/>
    <n v="56100"/>
    <x v="1"/>
    <x v="120"/>
    <x v="113"/>
    <n v="6396"/>
    <n v="6396"/>
    <n v="956.44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49"/>
    <x v="49"/>
    <x v="45"/>
    <n v="56100"/>
    <x v="8"/>
    <x v="120"/>
    <x v="113"/>
    <n v="232"/>
    <n v="232"/>
    <n v="50.38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25"/>
    <x v="25"/>
    <x v="23"/>
    <n v="56100"/>
    <x v="1"/>
    <x v="120"/>
    <x v="113"/>
    <n v="1014"/>
    <n v="1014"/>
    <n v="192.37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32"/>
    <x v="32"/>
    <x v="30"/>
    <n v="56100"/>
    <x v="5"/>
    <x v="120"/>
    <x v="113"/>
    <n v="29"/>
    <n v="29"/>
    <n v="14.64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7"/>
    <x v="17"/>
    <x v="16"/>
    <n v="56100"/>
    <x v="0"/>
    <x v="120"/>
    <x v="113"/>
    <n v="3602"/>
    <n v="3602"/>
    <n v="551.99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3"/>
    <x v="13"/>
    <x v="12"/>
    <n v="56100"/>
    <x v="6"/>
    <x v="120"/>
    <x v="113"/>
    <n v="683"/>
    <n v="683"/>
    <n v="131.59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22"/>
    <x v="22"/>
    <x v="20"/>
    <n v="56100"/>
    <x v="2"/>
    <x v="120"/>
    <x v="113"/>
    <n v="4291"/>
    <n v="4291"/>
    <n v="662.4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1"/>
    <x v="11"/>
    <x v="11"/>
    <n v="56100"/>
    <x v="5"/>
    <x v="120"/>
    <x v="113"/>
    <n v="102"/>
    <n v="102"/>
    <n v="25.06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11"/>
    <x v="111"/>
    <x v="99"/>
    <n v="56100"/>
    <x v="5"/>
    <x v="120"/>
    <x v="113"/>
    <n v="183"/>
    <n v="183"/>
    <n v="36.590000000000003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20"/>
    <x v="20"/>
    <x v="18"/>
    <n v="56100"/>
    <x v="3"/>
    <x v="120"/>
    <x v="113"/>
    <n v="212"/>
    <n v="212"/>
    <n v="15.32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12"/>
    <x v="112"/>
    <x v="100"/>
    <n v="56100"/>
    <x v="8"/>
    <x v="120"/>
    <x v="113"/>
    <n v="1369"/>
    <n v="1369"/>
    <n v="212.47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4"/>
    <x v="14"/>
    <x v="13"/>
    <n v="56100"/>
    <x v="2"/>
    <x v="120"/>
    <x v="113"/>
    <n v="3196"/>
    <n v="3196"/>
    <n v="496.73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13"/>
    <x v="113"/>
    <x v="101"/>
    <n v="56100"/>
    <x v="1"/>
    <x v="120"/>
    <x v="113"/>
    <n v="2872"/>
    <n v="2872"/>
    <n v="472.46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40"/>
    <x v="40"/>
    <x v="38"/>
    <n v="56100"/>
    <x v="5"/>
    <x v="120"/>
    <x v="113"/>
    <n v="120"/>
    <n v="120"/>
    <n v="27.6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0"/>
    <x v="10"/>
    <x v="10"/>
    <n v="56100"/>
    <x v="4"/>
    <x v="120"/>
    <x v="113"/>
    <n v="1764"/>
    <n v="1764"/>
    <n v="279.56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14"/>
    <x v="114"/>
    <x v="102"/>
    <n v="56100"/>
    <x v="0"/>
    <x v="113"/>
    <x v="106"/>
    <n v="2222"/>
    <n v="2222"/>
    <n v="316.92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14"/>
    <x v="114"/>
    <x v="102"/>
    <n v="56100"/>
    <x v="0"/>
    <x v="115"/>
    <x v="108"/>
    <n v="2248"/>
    <n v="2248"/>
    <n v="346.55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14"/>
    <x v="114"/>
    <x v="102"/>
    <n v="56100"/>
    <x v="0"/>
    <x v="120"/>
    <x v="113"/>
    <n v="4370"/>
    <n v="4370"/>
    <n v="649.55999999999995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52"/>
    <x v="52"/>
    <x v="47"/>
    <n v="56100"/>
    <x v="0"/>
    <x v="120"/>
    <x v="113"/>
    <n v="1560"/>
    <n v="1560"/>
    <n v="249.87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45"/>
    <x v="45"/>
    <x v="3"/>
    <n v="56100"/>
    <x v="0"/>
    <x v="120"/>
    <x v="113"/>
    <n v="-1"/>
    <n v="-1"/>
    <n v="27.29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64"/>
    <x v="64"/>
    <x v="38"/>
    <n v="56100"/>
    <x v="0"/>
    <x v="120"/>
    <x v="113"/>
    <n v="2847"/>
    <n v="2847"/>
    <n v="433.37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63"/>
    <x v="63"/>
    <x v="57"/>
    <n v="56100"/>
    <x v="1"/>
    <x v="120"/>
    <x v="113"/>
    <n v="3323"/>
    <n v="3323"/>
    <n v="521.59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67"/>
    <x v="67"/>
    <x v="60"/>
    <n v="56100"/>
    <x v="8"/>
    <x v="120"/>
    <x v="113"/>
    <n v="994"/>
    <n v="994"/>
    <n v="159.01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26"/>
    <x v="26"/>
    <x v="24"/>
    <n v="56100"/>
    <x v="0"/>
    <x v="120"/>
    <x v="113"/>
    <n v="214"/>
    <n v="214"/>
    <n v="57.97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37"/>
    <x v="37"/>
    <x v="35"/>
    <n v="56100"/>
    <x v="1"/>
    <x v="120"/>
    <x v="113"/>
    <n v="5727"/>
    <n v="5727"/>
    <n v="864.19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76"/>
    <x v="76"/>
    <x v="69"/>
    <n v="56100"/>
    <x v="6"/>
    <x v="120"/>
    <x v="113"/>
    <n v="102"/>
    <n v="102"/>
    <n v="48.78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48"/>
    <x v="48"/>
    <x v="44"/>
    <n v="56100"/>
    <x v="3"/>
    <x v="68"/>
    <x v="68"/>
    <n v="0"/>
    <n v="0"/>
    <n v="13.88"/>
    <n v="102976584"/>
    <s v="GROUPEMENT DE CDE LORIENT AGGLO"/>
    <n v="102977700"/>
    <s v="COMMUNE DE LORIENT"/>
    <n v="11003620275"/>
    <s v="LOT 4 ELECTRICITE C5 18006"/>
    <n v="21560121200016"/>
    <m/>
    <d v="2688-11-02T00:00:00"/>
    <n v="105002446248"/>
    <d v="2018-09-01T00:00:00"/>
    <d v="2018-10-11T00:00:00"/>
  </r>
  <r>
    <n v="105002446248"/>
    <d v="2018-09-01T00:00:00"/>
    <x v="1"/>
    <n v="2018"/>
    <x v="50"/>
    <x v="50"/>
    <x v="44"/>
    <n v="56100"/>
    <x v="3"/>
    <x v="113"/>
    <x v="106"/>
    <n v="4396"/>
    <n v="4396"/>
    <n v="627.07000000000005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50"/>
    <x v="50"/>
    <x v="44"/>
    <n v="56100"/>
    <x v="3"/>
    <x v="115"/>
    <x v="108"/>
    <n v="2201"/>
    <n v="2201"/>
    <n v="327.39999999999998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50"/>
    <x v="50"/>
    <x v="44"/>
    <n v="56100"/>
    <x v="3"/>
    <x v="120"/>
    <x v="113"/>
    <n v="-1335"/>
    <n v="-1335"/>
    <n v="-176.81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73"/>
    <x v="73"/>
    <x v="66"/>
    <n v="56100"/>
    <x v="7"/>
    <x v="120"/>
    <x v="113"/>
    <n v="253"/>
    <n v="253"/>
    <n v="56.72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5"/>
    <x v="15"/>
    <x v="14"/>
    <n v="56100"/>
    <x v="1"/>
    <x v="115"/>
    <x v="108"/>
    <n v="-227"/>
    <n v="-227"/>
    <n v="-30.43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5"/>
    <x v="15"/>
    <x v="14"/>
    <n v="56100"/>
    <x v="1"/>
    <x v="120"/>
    <x v="113"/>
    <n v="664"/>
    <n v="664"/>
    <n v="140.47999999999999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38"/>
    <x v="38"/>
    <x v="36"/>
    <n v="56100"/>
    <x v="8"/>
    <x v="120"/>
    <x v="113"/>
    <n v="119"/>
    <n v="119"/>
    <n v="34.26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23"/>
    <x v="23"/>
    <x v="21"/>
    <n v="56100"/>
    <x v="0"/>
    <x v="120"/>
    <x v="113"/>
    <n v="333"/>
    <n v="333"/>
    <n v="74.900000000000006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78"/>
    <x v="78"/>
    <x v="71"/>
    <n v="56100"/>
    <x v="0"/>
    <x v="120"/>
    <x v="113"/>
    <n v="1087"/>
    <n v="1087"/>
    <n v="182.42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84"/>
    <x v="84"/>
    <x v="76"/>
    <n v="56100"/>
    <x v="5"/>
    <x v="120"/>
    <x v="113"/>
    <n v="293"/>
    <n v="293"/>
    <n v="52.26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02"/>
    <x v="102"/>
    <x v="92"/>
    <n v="56100"/>
    <x v="0"/>
    <x v="113"/>
    <x v="106"/>
    <n v="-4880"/>
    <n v="-4880"/>
    <n v="-696.1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02"/>
    <x v="102"/>
    <x v="92"/>
    <n v="56100"/>
    <x v="0"/>
    <x v="115"/>
    <x v="108"/>
    <n v="441"/>
    <n v="441"/>
    <n v="88.78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02"/>
    <x v="102"/>
    <x v="92"/>
    <n v="56100"/>
    <x v="0"/>
    <x v="120"/>
    <x v="113"/>
    <n v="1015"/>
    <n v="1015"/>
    <n v="171.19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29"/>
    <x v="29"/>
    <x v="27"/>
    <n v="56270"/>
    <x v="1"/>
    <x v="120"/>
    <x v="113"/>
    <n v="2384"/>
    <n v="2384"/>
    <n v="394.9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59"/>
    <x v="59"/>
    <x v="53"/>
    <n v="56100"/>
    <x v="3"/>
    <x v="113"/>
    <x v="106"/>
    <n v="-1105"/>
    <n v="-1105"/>
    <n v="-157.6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59"/>
    <x v="59"/>
    <x v="53"/>
    <n v="56100"/>
    <x v="3"/>
    <x v="115"/>
    <x v="108"/>
    <n v="16"/>
    <n v="16"/>
    <n v="15.72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59"/>
    <x v="59"/>
    <x v="53"/>
    <n v="56100"/>
    <x v="3"/>
    <x v="120"/>
    <x v="113"/>
    <n v="-17"/>
    <n v="-17"/>
    <n v="11.13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34"/>
    <x v="34"/>
    <x v="32"/>
    <n v="56100"/>
    <x v="7"/>
    <x v="113"/>
    <x v="106"/>
    <n v="313"/>
    <n v="313"/>
    <n v="44.64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34"/>
    <x v="34"/>
    <x v="32"/>
    <n v="56100"/>
    <x v="7"/>
    <x v="115"/>
    <x v="108"/>
    <n v="1215"/>
    <n v="1215"/>
    <n v="192.99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34"/>
    <x v="34"/>
    <x v="32"/>
    <n v="56100"/>
    <x v="7"/>
    <x v="120"/>
    <x v="113"/>
    <n v="397"/>
    <n v="397"/>
    <n v="76.61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92"/>
    <x v="92"/>
    <x v="84"/>
    <n v="56100"/>
    <x v="3"/>
    <x v="120"/>
    <x v="113"/>
    <n v="259"/>
    <n v="259"/>
    <n v="50.82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99"/>
    <x v="99"/>
    <x v="90"/>
    <n v="56100"/>
    <x v="3"/>
    <x v="120"/>
    <x v="113"/>
    <n v="194"/>
    <n v="194"/>
    <n v="41.21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97"/>
    <x v="97"/>
    <x v="88"/>
    <n v="56100"/>
    <x v="3"/>
    <x v="120"/>
    <x v="113"/>
    <n v="279"/>
    <n v="279"/>
    <n v="53.66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86"/>
    <x v="86"/>
    <x v="78"/>
    <n v="56100"/>
    <x v="3"/>
    <x v="120"/>
    <x v="113"/>
    <n v="622"/>
    <n v="622"/>
    <n v="102.56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89"/>
    <x v="89"/>
    <x v="81"/>
    <n v="56100"/>
    <x v="3"/>
    <x v="120"/>
    <x v="113"/>
    <n v="452"/>
    <n v="452"/>
    <n v="78.319999999999993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70"/>
    <x v="70"/>
    <x v="63"/>
    <n v="56100"/>
    <x v="3"/>
    <x v="120"/>
    <x v="113"/>
    <n v="167"/>
    <n v="167"/>
    <n v="37.69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04"/>
    <x v="104"/>
    <x v="19"/>
    <n v="56100"/>
    <x v="5"/>
    <x v="120"/>
    <x v="113"/>
    <n v="145"/>
    <n v="145"/>
    <n v="31.17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87"/>
    <x v="87"/>
    <x v="79"/>
    <n v="56100"/>
    <x v="3"/>
    <x v="120"/>
    <x v="113"/>
    <n v="1504"/>
    <n v="1504"/>
    <n v="228.32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01"/>
    <x v="101"/>
    <x v="78"/>
    <n v="56100"/>
    <x v="3"/>
    <x v="120"/>
    <x v="113"/>
    <n v="377"/>
    <n v="377"/>
    <n v="67.63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06"/>
    <x v="106"/>
    <x v="63"/>
    <n v="56100"/>
    <x v="3"/>
    <x v="120"/>
    <x v="113"/>
    <n v="256"/>
    <n v="256"/>
    <n v="50.37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94"/>
    <x v="94"/>
    <x v="86"/>
    <n v="56100"/>
    <x v="3"/>
    <x v="120"/>
    <x v="113"/>
    <n v="325"/>
    <n v="325"/>
    <n v="60.22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90"/>
    <x v="90"/>
    <x v="82"/>
    <n v="56100"/>
    <x v="3"/>
    <x v="120"/>
    <x v="113"/>
    <n v="204"/>
    <n v="204"/>
    <n v="42.94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85"/>
    <x v="85"/>
    <x v="77"/>
    <n v="56100"/>
    <x v="3"/>
    <x v="113"/>
    <x v="106"/>
    <n v="-313"/>
    <n v="-313"/>
    <n v="-44.62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85"/>
    <x v="85"/>
    <x v="77"/>
    <n v="56100"/>
    <x v="3"/>
    <x v="115"/>
    <x v="108"/>
    <n v="369"/>
    <n v="369"/>
    <n v="66.069999999999993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85"/>
    <x v="85"/>
    <x v="77"/>
    <n v="56100"/>
    <x v="3"/>
    <x v="120"/>
    <x v="113"/>
    <n v="192"/>
    <n v="192"/>
    <n v="40.909999999999997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98"/>
    <x v="98"/>
    <x v="89"/>
    <n v="56100"/>
    <x v="3"/>
    <x v="120"/>
    <x v="113"/>
    <n v="855"/>
    <n v="855"/>
    <n v="135.78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93"/>
    <x v="93"/>
    <x v="85"/>
    <n v="56100"/>
    <x v="3"/>
    <x v="121"/>
    <x v="114"/>
    <n v="-4"/>
    <n v="-4"/>
    <n v="-5.37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05"/>
    <x v="105"/>
    <x v="94"/>
    <n v="56100"/>
    <x v="3"/>
    <x v="120"/>
    <x v="113"/>
    <n v="384"/>
    <n v="384"/>
    <n v="68.650000000000006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30"/>
    <x v="30"/>
    <x v="28"/>
    <n v="56100"/>
    <x v="5"/>
    <x v="68"/>
    <x v="68"/>
    <n v="0"/>
    <n v="0"/>
    <n v="10.49"/>
    <n v="102976584"/>
    <s v="GROUPEMENT DE CDE LORIENT AGGLO"/>
    <n v="102977700"/>
    <s v="COMMUNE DE LORIENT"/>
    <n v="11003620275"/>
    <s v="LOT 4 ELECTRICITE C5 18006"/>
    <n v="21560121200016"/>
    <m/>
    <d v="2688-11-02T00:00:00"/>
    <n v="105002446248"/>
    <d v="2018-09-01T00:00:00"/>
    <d v="2018-10-11T00:00:00"/>
  </r>
  <r>
    <n v="105002446248"/>
    <d v="2018-09-01T00:00:00"/>
    <x v="1"/>
    <n v="2018"/>
    <x v="71"/>
    <x v="71"/>
    <x v="64"/>
    <n v="56100"/>
    <x v="3"/>
    <x v="120"/>
    <x v="113"/>
    <n v="159"/>
    <n v="159"/>
    <n v="36.56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95"/>
    <x v="95"/>
    <x v="13"/>
    <n v="56100"/>
    <x v="3"/>
    <x v="120"/>
    <x v="113"/>
    <n v="139"/>
    <n v="139"/>
    <n v="33.72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88"/>
    <x v="88"/>
    <x v="80"/>
    <n v="56100"/>
    <x v="3"/>
    <x v="120"/>
    <x v="113"/>
    <n v="399"/>
    <n v="399"/>
    <n v="70.78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00"/>
    <x v="100"/>
    <x v="91"/>
    <n v="56100"/>
    <x v="3"/>
    <x v="68"/>
    <x v="68"/>
    <n v="0"/>
    <n v="0"/>
    <n v="13.88"/>
    <n v="102976584"/>
    <s v="GROUPEMENT DE CDE LORIENT AGGLO"/>
    <n v="102977700"/>
    <s v="COMMUNE DE LORIENT"/>
    <n v="11003620275"/>
    <s v="LOT 4 ELECTRICITE C5 18006"/>
    <n v="21560121200016"/>
    <m/>
    <d v="2688-11-02T00:00:00"/>
    <n v="105002446248"/>
    <d v="2018-09-01T00:00:00"/>
    <d v="2018-10-11T00:00:00"/>
  </r>
  <r>
    <n v="105002446248"/>
    <d v="2018-09-01T00:00:00"/>
    <x v="1"/>
    <n v="2018"/>
    <x v="109"/>
    <x v="109"/>
    <x v="97"/>
    <n v="56100"/>
    <x v="3"/>
    <x v="113"/>
    <x v="106"/>
    <n v="10"/>
    <n v="10"/>
    <n v="1.43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09"/>
    <x v="109"/>
    <x v="97"/>
    <n v="56100"/>
    <x v="3"/>
    <x v="115"/>
    <x v="108"/>
    <n v="530"/>
    <n v="530"/>
    <n v="89.05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09"/>
    <x v="109"/>
    <x v="97"/>
    <n v="56100"/>
    <x v="3"/>
    <x v="120"/>
    <x v="113"/>
    <n v="735"/>
    <n v="735"/>
    <n v="118.36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58"/>
    <x v="58"/>
    <x v="52"/>
    <n v="56100"/>
    <x v="8"/>
    <x v="120"/>
    <x v="113"/>
    <n v="70"/>
    <n v="70"/>
    <n v="27.25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8"/>
    <x v="18"/>
    <x v="7"/>
    <n v="56100"/>
    <x v="7"/>
    <x v="68"/>
    <x v="68"/>
    <n v="0"/>
    <n v="0"/>
    <n v="8.59"/>
    <n v="102976584"/>
    <s v="GROUPEMENT DE CDE LORIENT AGGLO"/>
    <n v="102977700"/>
    <s v="COMMUNE DE LORIENT"/>
    <n v="11003620275"/>
    <s v="LOT 4 ELECTRICITE C5 18006"/>
    <n v="21560121200016"/>
    <m/>
    <d v="2688-11-02T00:00:00"/>
    <n v="105002446248"/>
    <d v="2018-09-01T00:00:00"/>
    <d v="2018-10-11T00:00:00"/>
  </r>
  <r>
    <n v="105002446248"/>
    <d v="2018-09-01T00:00:00"/>
    <x v="1"/>
    <n v="2018"/>
    <x v="18"/>
    <x v="18"/>
    <x v="7"/>
    <n v="56100"/>
    <x v="0"/>
    <x v="120"/>
    <x v="113"/>
    <n v="346"/>
    <n v="346"/>
    <n v="75.8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36"/>
    <x v="36"/>
    <x v="34"/>
    <n v="56100"/>
    <x v="1"/>
    <x v="120"/>
    <x v="113"/>
    <n v="-2803"/>
    <n v="-2803"/>
    <n v="-351.88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6"/>
    <x v="16"/>
    <x v="15"/>
    <n v="56100"/>
    <x v="0"/>
    <x v="120"/>
    <x v="113"/>
    <n v="136"/>
    <n v="136"/>
    <n v="55.88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21"/>
    <x v="21"/>
    <x v="19"/>
    <n v="56100"/>
    <x v="2"/>
    <x v="120"/>
    <x v="113"/>
    <n v="197"/>
    <n v="197"/>
    <n v="69.099999999999994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15"/>
    <x v="115"/>
    <x v="103"/>
    <n v="56100"/>
    <x v="0"/>
    <x v="120"/>
    <x v="113"/>
    <n v="2243"/>
    <n v="2243"/>
    <n v="355.61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83"/>
    <x v="83"/>
    <x v="75"/>
    <n v="56290"/>
    <x v="6"/>
    <x v="120"/>
    <x v="113"/>
    <n v="294"/>
    <n v="294"/>
    <n v="76.13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39"/>
    <x v="39"/>
    <x v="37"/>
    <n v="56100"/>
    <x v="5"/>
    <x v="68"/>
    <x v="68"/>
    <n v="0"/>
    <n v="0"/>
    <n v="10.49"/>
    <n v="102976584"/>
    <s v="GROUPEMENT DE CDE LORIENT AGGLO"/>
    <n v="102977700"/>
    <s v="COMMUNE DE LORIENT"/>
    <n v="11003620275"/>
    <s v="LOT 4 ELECTRICITE C5 18006"/>
    <n v="21560121200016"/>
    <m/>
    <d v="2688-11-02T00:00:00"/>
    <n v="105002446248"/>
    <d v="2018-09-01T00:00:00"/>
    <d v="2018-10-11T00:00:00"/>
  </r>
  <r>
    <n v="105002446248"/>
    <d v="2018-09-01T00:00:00"/>
    <x v="1"/>
    <n v="2018"/>
    <x v="47"/>
    <x v="47"/>
    <x v="43"/>
    <n v="56100"/>
    <x v="3"/>
    <x v="120"/>
    <x v="113"/>
    <n v="159"/>
    <n v="159"/>
    <n v="36.56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2"/>
    <x v="12"/>
    <x v="0"/>
    <n v="56100"/>
    <x v="3"/>
    <x v="120"/>
    <x v="113"/>
    <n v="94"/>
    <n v="94"/>
    <n v="27.27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56"/>
    <x v="56"/>
    <x v="51"/>
    <n v="56100"/>
    <x v="3"/>
    <x v="120"/>
    <x v="113"/>
    <n v="80"/>
    <n v="80"/>
    <n v="25.27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42"/>
    <x v="42"/>
    <x v="40"/>
    <n v="56100"/>
    <x v="1"/>
    <x v="120"/>
    <x v="113"/>
    <n v="557"/>
    <n v="557"/>
    <n v="127.2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44"/>
    <x v="44"/>
    <x v="41"/>
    <n v="56100"/>
    <x v="1"/>
    <x v="120"/>
    <x v="113"/>
    <n v="3026"/>
    <n v="3026"/>
    <n v="497.13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54"/>
    <x v="54"/>
    <x v="49"/>
    <n v="56100"/>
    <x v="7"/>
    <x v="120"/>
    <x v="113"/>
    <n v="921"/>
    <n v="921"/>
    <n v="151.97999999999999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16"/>
    <x v="116"/>
    <x v="104"/>
    <n v="56100"/>
    <x v="0"/>
    <x v="120"/>
    <x v="113"/>
    <n v="204"/>
    <n v="204"/>
    <n v="56.49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28"/>
    <x v="28"/>
    <x v="26"/>
    <n v="56100"/>
    <x v="7"/>
    <x v="120"/>
    <x v="113"/>
    <n v="1040"/>
    <n v="1040"/>
    <n v="168.94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82"/>
    <x v="82"/>
    <x v="26"/>
    <n v="56100"/>
    <x v="8"/>
    <x v="120"/>
    <x v="113"/>
    <n v="963"/>
    <n v="963"/>
    <n v="145.30000000000001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17"/>
    <x v="117"/>
    <x v="105"/>
    <n v="56100"/>
    <x v="8"/>
    <x v="120"/>
    <x v="113"/>
    <n v="36"/>
    <n v="36"/>
    <n v="22.36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18"/>
    <x v="118"/>
    <x v="106"/>
    <n v="56100"/>
    <x v="8"/>
    <x v="120"/>
    <x v="113"/>
    <n v="65"/>
    <n v="65"/>
    <n v="26.54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41"/>
    <x v="41"/>
    <x v="39"/>
    <n v="56100"/>
    <x v="6"/>
    <x v="120"/>
    <x v="113"/>
    <n v="2862"/>
    <n v="2862"/>
    <n v="448.49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7"/>
    <x v="7"/>
    <x v="7"/>
    <n v="56100"/>
    <x v="3"/>
    <x v="120"/>
    <x v="113"/>
    <n v="518"/>
    <n v="518"/>
    <n v="87.76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07"/>
    <x v="107"/>
    <x v="95"/>
    <n v="56100"/>
    <x v="3"/>
    <x v="120"/>
    <x v="113"/>
    <n v="441"/>
    <n v="441"/>
    <n v="76.75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8"/>
    <x v="8"/>
    <x v="8"/>
    <n v="56100"/>
    <x v="3"/>
    <x v="120"/>
    <x v="113"/>
    <n v="79"/>
    <n v="79"/>
    <n v="25.14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9"/>
    <x v="9"/>
    <x v="9"/>
    <n v="56100"/>
    <x v="3"/>
    <x v="120"/>
    <x v="113"/>
    <n v="63"/>
    <n v="63"/>
    <n v="22.87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79"/>
    <x v="79"/>
    <x v="72"/>
    <n v="56100"/>
    <x v="3"/>
    <x v="120"/>
    <x v="113"/>
    <n v="138"/>
    <n v="138"/>
    <n v="33.56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65"/>
    <x v="65"/>
    <x v="58"/>
    <n v="56100"/>
    <x v="3"/>
    <x v="120"/>
    <x v="113"/>
    <n v="104"/>
    <n v="104"/>
    <n v="28.71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75"/>
    <x v="75"/>
    <x v="68"/>
    <n v="56100"/>
    <x v="3"/>
    <x v="120"/>
    <x v="113"/>
    <n v="-838"/>
    <n v="-838"/>
    <n v="-105.63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119"/>
    <x v="119"/>
    <x v="107"/>
    <n v="56100"/>
    <x v="3"/>
    <x v="120"/>
    <x v="113"/>
    <n v="121"/>
    <n v="121"/>
    <n v="31.11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96"/>
    <x v="96"/>
    <x v="87"/>
    <n v="56100"/>
    <x v="3"/>
    <x v="120"/>
    <x v="113"/>
    <n v="341"/>
    <n v="341"/>
    <n v="62.49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69"/>
    <x v="69"/>
    <x v="62"/>
    <n v="56100"/>
    <x v="3"/>
    <x v="120"/>
    <x v="113"/>
    <n v="158"/>
    <n v="158"/>
    <n v="36.43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5002446248"/>
    <d v="2018-09-01T00:00:00"/>
    <x v="1"/>
    <n v="2018"/>
    <x v="62"/>
    <x v="62"/>
    <x v="56"/>
    <n v="56100"/>
    <x v="1"/>
    <x v="120"/>
    <x v="113"/>
    <n v="4106"/>
    <n v="4106"/>
    <n v="633.24"/>
    <n v="102976584"/>
    <s v="GROUPEMENT DE CDE LORIENT AGGLO"/>
    <n v="102977700"/>
    <s v="COMMUNE DE LORIENT"/>
    <n v="11003620275"/>
    <s v="LOT 4 ELECTRICITE C5 18006"/>
    <n v="21560121200016"/>
    <m/>
    <n v="288119"/>
    <n v="105002446248"/>
    <d v="2018-09-01T00:00:00"/>
    <d v="2018-10-11T00:00:00"/>
  </r>
  <r>
    <n v="100004095111"/>
    <d v="2019-03-14T00:00:00"/>
    <x v="1"/>
    <n v="2018"/>
    <x v="120"/>
    <x v="120"/>
    <x v="108"/>
    <n v="56100"/>
    <x v="5"/>
    <x v="122"/>
    <x v="115"/>
    <n v="236"/>
    <n v="236"/>
    <n v="43.98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20"/>
    <x v="120"/>
    <x v="108"/>
    <n v="56100"/>
    <x v="5"/>
    <x v="123"/>
    <x v="116"/>
    <n v="276"/>
    <n v="276"/>
    <n v="49.32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20"/>
    <x v="120"/>
    <x v="108"/>
    <n v="56100"/>
    <x v="5"/>
    <x v="124"/>
    <x v="117"/>
    <n v="288"/>
    <n v="288"/>
    <n v="52.02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121"/>
    <x v="121"/>
    <x v="109"/>
    <n v="56100"/>
    <x v="5"/>
    <x v="122"/>
    <x v="115"/>
    <n v="62"/>
    <n v="62"/>
    <n v="19.1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21"/>
    <x v="121"/>
    <x v="109"/>
    <n v="56100"/>
    <x v="5"/>
    <x v="123"/>
    <x v="116"/>
    <n v="-120"/>
    <n v="-120"/>
    <n v="-7.12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21"/>
    <x v="121"/>
    <x v="109"/>
    <n v="56100"/>
    <x v="5"/>
    <x v="124"/>
    <x v="117"/>
    <n v="-8"/>
    <n v="-8"/>
    <n v="9.18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91"/>
    <x v="91"/>
    <x v="83"/>
    <n v="56100"/>
    <x v="3"/>
    <x v="125"/>
    <x v="118"/>
    <n v="224"/>
    <n v="224"/>
    <n v="38.8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91"/>
    <x v="91"/>
    <x v="83"/>
    <n v="56100"/>
    <x v="3"/>
    <x v="122"/>
    <x v="115"/>
    <n v="271"/>
    <n v="271"/>
    <n v="45.3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91"/>
    <x v="91"/>
    <x v="83"/>
    <n v="56100"/>
    <x v="3"/>
    <x v="126"/>
    <x v="119"/>
    <n v="261"/>
    <n v="261"/>
    <n v="44.08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91"/>
    <x v="91"/>
    <x v="83"/>
    <n v="56100"/>
    <x v="3"/>
    <x v="123"/>
    <x v="116"/>
    <n v="290"/>
    <n v="290"/>
    <n v="48.2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91"/>
    <x v="91"/>
    <x v="83"/>
    <n v="56100"/>
    <x v="3"/>
    <x v="127"/>
    <x v="120"/>
    <n v="303"/>
    <n v="303"/>
    <n v="50.08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91"/>
    <x v="91"/>
    <x v="83"/>
    <n v="56100"/>
    <x v="3"/>
    <x v="124"/>
    <x v="117"/>
    <n v="358"/>
    <n v="358"/>
    <n v="58.7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103"/>
    <x v="103"/>
    <x v="93"/>
    <n v="56100"/>
    <x v="3"/>
    <x v="125"/>
    <x v="118"/>
    <n v="196"/>
    <n v="196"/>
    <n v="34.8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103"/>
    <x v="103"/>
    <x v="93"/>
    <n v="56100"/>
    <x v="3"/>
    <x v="122"/>
    <x v="115"/>
    <n v="142"/>
    <n v="142"/>
    <n v="26.9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103"/>
    <x v="103"/>
    <x v="93"/>
    <n v="56100"/>
    <x v="3"/>
    <x v="126"/>
    <x v="119"/>
    <n v="278"/>
    <n v="278"/>
    <n v="46.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03"/>
    <x v="103"/>
    <x v="93"/>
    <n v="56100"/>
    <x v="3"/>
    <x v="123"/>
    <x v="116"/>
    <n v="325"/>
    <n v="325"/>
    <n v="53.2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03"/>
    <x v="103"/>
    <x v="93"/>
    <n v="56100"/>
    <x v="3"/>
    <x v="127"/>
    <x v="120"/>
    <n v="351"/>
    <n v="351"/>
    <n v="57.0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03"/>
    <x v="103"/>
    <x v="93"/>
    <n v="56100"/>
    <x v="3"/>
    <x v="124"/>
    <x v="117"/>
    <n v="-133"/>
    <n v="-133"/>
    <n v="-12.3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74"/>
    <x v="74"/>
    <x v="67"/>
    <n v="56100"/>
    <x v="3"/>
    <x v="125"/>
    <x v="118"/>
    <n v="31"/>
    <n v="31"/>
    <n v="11.3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74"/>
    <x v="74"/>
    <x v="67"/>
    <n v="56100"/>
    <x v="3"/>
    <x v="122"/>
    <x v="115"/>
    <n v="34"/>
    <n v="34"/>
    <n v="11.5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74"/>
    <x v="74"/>
    <x v="67"/>
    <n v="56100"/>
    <x v="3"/>
    <x v="126"/>
    <x v="119"/>
    <n v="32"/>
    <n v="32"/>
    <n v="11.4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74"/>
    <x v="74"/>
    <x v="67"/>
    <n v="56100"/>
    <x v="3"/>
    <x v="123"/>
    <x v="116"/>
    <n v="33"/>
    <n v="33"/>
    <n v="11.5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74"/>
    <x v="74"/>
    <x v="67"/>
    <n v="56100"/>
    <x v="3"/>
    <x v="127"/>
    <x v="120"/>
    <n v="34"/>
    <n v="34"/>
    <n v="11.1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74"/>
    <x v="74"/>
    <x v="67"/>
    <n v="56100"/>
    <x v="3"/>
    <x v="124"/>
    <x v="117"/>
    <n v="34"/>
    <n v="34"/>
    <n v="11.8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108"/>
    <x v="108"/>
    <x v="96"/>
    <n v="56100"/>
    <x v="3"/>
    <x v="122"/>
    <x v="115"/>
    <n v="15"/>
    <n v="15"/>
    <n v="18.8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08"/>
    <x v="108"/>
    <x v="96"/>
    <n v="56100"/>
    <x v="3"/>
    <x v="123"/>
    <x v="116"/>
    <n v="862"/>
    <n v="862"/>
    <n v="136.28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08"/>
    <x v="108"/>
    <x v="96"/>
    <n v="56100"/>
    <x v="3"/>
    <x v="124"/>
    <x v="117"/>
    <n v="1786"/>
    <n v="1786"/>
    <n v="269.9700000000000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57"/>
    <x v="57"/>
    <x v="8"/>
    <n v="56100"/>
    <x v="7"/>
    <x v="122"/>
    <x v="115"/>
    <n v="485"/>
    <n v="485"/>
    <n v="89.1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57"/>
    <x v="57"/>
    <x v="8"/>
    <n v="56100"/>
    <x v="7"/>
    <x v="123"/>
    <x v="116"/>
    <n v="408"/>
    <n v="408"/>
    <n v="77.47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57"/>
    <x v="57"/>
    <x v="8"/>
    <n v="56100"/>
    <x v="7"/>
    <x v="124"/>
    <x v="117"/>
    <n v="333"/>
    <n v="333"/>
    <n v="68.20999999999999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27"/>
    <x v="27"/>
    <x v="25"/>
    <n v="56100"/>
    <x v="3"/>
    <x v="125"/>
    <x v="118"/>
    <n v="78"/>
    <n v="78"/>
    <n v="20.14999999999999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27"/>
    <x v="27"/>
    <x v="25"/>
    <n v="56100"/>
    <x v="3"/>
    <x v="122"/>
    <x v="115"/>
    <n v="62"/>
    <n v="62"/>
    <n v="17.2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27"/>
    <x v="27"/>
    <x v="25"/>
    <n v="56100"/>
    <x v="3"/>
    <x v="126"/>
    <x v="119"/>
    <n v="325"/>
    <n v="325"/>
    <n v="55.07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27"/>
    <x v="27"/>
    <x v="25"/>
    <n v="56100"/>
    <x v="3"/>
    <x v="123"/>
    <x v="116"/>
    <n v="801"/>
    <n v="801"/>
    <n v="122.3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27"/>
    <x v="27"/>
    <x v="25"/>
    <n v="56100"/>
    <x v="3"/>
    <x v="127"/>
    <x v="120"/>
    <n v="977"/>
    <n v="977"/>
    <n v="149.1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27"/>
    <x v="27"/>
    <x v="25"/>
    <n v="56100"/>
    <x v="3"/>
    <x v="124"/>
    <x v="117"/>
    <n v="929"/>
    <n v="929"/>
    <n v="142.8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81"/>
    <x v="81"/>
    <x v="74"/>
    <n v="56100"/>
    <x v="5"/>
    <x v="122"/>
    <x v="115"/>
    <n v="209"/>
    <n v="209"/>
    <n v="40.1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81"/>
    <x v="81"/>
    <x v="74"/>
    <n v="56100"/>
    <x v="5"/>
    <x v="123"/>
    <x v="116"/>
    <n v="275"/>
    <n v="275"/>
    <n v="49.18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81"/>
    <x v="81"/>
    <x v="74"/>
    <n v="56100"/>
    <x v="5"/>
    <x v="124"/>
    <x v="117"/>
    <n v="230"/>
    <n v="230"/>
    <n v="43.6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60"/>
    <x v="60"/>
    <x v="54"/>
    <n v="56100"/>
    <x v="8"/>
    <x v="122"/>
    <x v="115"/>
    <n v="1106"/>
    <n v="1106"/>
    <n v="174.4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60"/>
    <x v="60"/>
    <x v="54"/>
    <n v="56100"/>
    <x v="8"/>
    <x v="123"/>
    <x v="116"/>
    <n v="387"/>
    <n v="387"/>
    <n v="71.37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60"/>
    <x v="60"/>
    <x v="54"/>
    <n v="56100"/>
    <x v="8"/>
    <x v="124"/>
    <x v="117"/>
    <n v="107"/>
    <n v="107"/>
    <n v="32.28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72"/>
    <x v="72"/>
    <x v="65"/>
    <n v="56100"/>
    <x v="3"/>
    <x v="122"/>
    <x v="115"/>
    <n v="876"/>
    <n v="876"/>
    <n v="138.4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72"/>
    <x v="72"/>
    <x v="65"/>
    <n v="56100"/>
    <x v="3"/>
    <x v="123"/>
    <x v="116"/>
    <n v="4"/>
    <n v="4"/>
    <n v="13.68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72"/>
    <x v="72"/>
    <x v="65"/>
    <n v="56100"/>
    <x v="3"/>
    <x v="124"/>
    <x v="117"/>
    <n v="-4"/>
    <n v="-4"/>
    <n v="12.9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24"/>
    <x v="24"/>
    <x v="22"/>
    <n v="56100"/>
    <x v="0"/>
    <x v="122"/>
    <x v="115"/>
    <n v="1800"/>
    <n v="1800"/>
    <n v="288.1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24"/>
    <x v="24"/>
    <x v="22"/>
    <n v="56100"/>
    <x v="0"/>
    <x v="123"/>
    <x v="116"/>
    <n v="3567"/>
    <n v="3567"/>
    <n v="536.6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24"/>
    <x v="24"/>
    <x v="22"/>
    <n v="56100"/>
    <x v="0"/>
    <x v="124"/>
    <x v="117"/>
    <n v="3230"/>
    <n v="3230"/>
    <n v="499.2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61"/>
    <x v="61"/>
    <x v="55"/>
    <n v="56100"/>
    <x v="1"/>
    <x v="122"/>
    <x v="115"/>
    <n v="1221"/>
    <n v="1221"/>
    <n v="237.1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61"/>
    <x v="61"/>
    <x v="55"/>
    <n v="56100"/>
    <x v="1"/>
    <x v="123"/>
    <x v="116"/>
    <n v="6823"/>
    <n v="6823"/>
    <n v="1017.28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61"/>
    <x v="61"/>
    <x v="55"/>
    <n v="56100"/>
    <x v="1"/>
    <x v="124"/>
    <x v="117"/>
    <n v="8454"/>
    <n v="8454"/>
    <n v="1264.619999999999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77"/>
    <x v="77"/>
    <x v="70"/>
    <n v="56100"/>
    <x v="7"/>
    <x v="122"/>
    <x v="115"/>
    <n v="1712"/>
    <n v="1712"/>
    <n v="263.9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77"/>
    <x v="77"/>
    <x v="70"/>
    <n v="56100"/>
    <x v="7"/>
    <x v="123"/>
    <x v="116"/>
    <n v="2170"/>
    <n v="2170"/>
    <n v="328.62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77"/>
    <x v="77"/>
    <x v="70"/>
    <n v="56100"/>
    <x v="7"/>
    <x v="124"/>
    <x v="117"/>
    <n v="1912"/>
    <n v="1912"/>
    <n v="296.79000000000002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6"/>
    <x v="6"/>
    <x v="6"/>
    <n v="56100"/>
    <x v="3"/>
    <x v="122"/>
    <x v="115"/>
    <n v="9"/>
    <n v="9"/>
    <n v="14.8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6"/>
    <x v="6"/>
    <x v="6"/>
    <n v="56100"/>
    <x v="3"/>
    <x v="123"/>
    <x v="116"/>
    <n v="21"/>
    <n v="21"/>
    <n v="16.0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6"/>
    <x v="6"/>
    <x v="6"/>
    <n v="56100"/>
    <x v="3"/>
    <x v="124"/>
    <x v="117"/>
    <n v="12"/>
    <n v="12"/>
    <n v="15.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110"/>
    <x v="110"/>
    <x v="98"/>
    <n v="56100"/>
    <x v="1"/>
    <x v="122"/>
    <x v="115"/>
    <n v="318"/>
    <n v="318"/>
    <n v="91.1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10"/>
    <x v="110"/>
    <x v="98"/>
    <n v="56100"/>
    <x v="1"/>
    <x v="123"/>
    <x v="116"/>
    <n v="370"/>
    <n v="370"/>
    <n v="97.0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10"/>
    <x v="110"/>
    <x v="98"/>
    <n v="56100"/>
    <x v="1"/>
    <x v="124"/>
    <x v="117"/>
    <n v="386"/>
    <n v="386"/>
    <n v="101.6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55"/>
    <x v="55"/>
    <x v="50"/>
    <n v="56100"/>
    <x v="3"/>
    <x v="123"/>
    <x v="116"/>
    <n v="0"/>
    <n v="0"/>
    <n v="13.5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55"/>
    <x v="55"/>
    <x v="50"/>
    <n v="56100"/>
    <x v="3"/>
    <x v="124"/>
    <x v="117"/>
    <n v="0"/>
    <n v="0"/>
    <n v="13.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55"/>
    <x v="55"/>
    <x v="50"/>
    <n v="56100"/>
    <x v="3"/>
    <x v="124"/>
    <x v="117"/>
    <n v="18"/>
    <n v="18"/>
    <n v="16.14999999999999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66"/>
    <x v="66"/>
    <x v="59"/>
    <n v="56100"/>
    <x v="5"/>
    <x v="122"/>
    <x v="115"/>
    <n v="96"/>
    <n v="96"/>
    <n v="2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66"/>
    <x v="66"/>
    <x v="59"/>
    <n v="56100"/>
    <x v="5"/>
    <x v="123"/>
    <x v="116"/>
    <n v="322"/>
    <n v="322"/>
    <n v="55.8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66"/>
    <x v="66"/>
    <x v="59"/>
    <n v="56100"/>
    <x v="5"/>
    <x v="124"/>
    <x v="117"/>
    <n v="444"/>
    <n v="444"/>
    <n v="74.59999999999999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31"/>
    <x v="31"/>
    <x v="29"/>
    <n v="56100"/>
    <x v="0"/>
    <x v="122"/>
    <x v="115"/>
    <n v="-238"/>
    <n v="-238"/>
    <n v="-7.4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31"/>
    <x v="31"/>
    <x v="29"/>
    <n v="56100"/>
    <x v="0"/>
    <x v="123"/>
    <x v="116"/>
    <n v="2266"/>
    <n v="2266"/>
    <n v="348.5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31"/>
    <x v="31"/>
    <x v="29"/>
    <n v="56100"/>
    <x v="0"/>
    <x v="124"/>
    <x v="117"/>
    <n v="4170"/>
    <n v="4170"/>
    <n v="630.0800000000000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80"/>
    <x v="80"/>
    <x v="73"/>
    <n v="56100"/>
    <x v="1"/>
    <x v="122"/>
    <x v="115"/>
    <n v="269"/>
    <n v="269"/>
    <n v="101.5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80"/>
    <x v="80"/>
    <x v="73"/>
    <n v="56100"/>
    <x v="1"/>
    <x v="123"/>
    <x v="116"/>
    <n v="329"/>
    <n v="329"/>
    <n v="108.82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80"/>
    <x v="80"/>
    <x v="73"/>
    <n v="56100"/>
    <x v="1"/>
    <x v="124"/>
    <x v="117"/>
    <n v="-386"/>
    <n v="-386"/>
    <n v="10.6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49"/>
    <x v="49"/>
    <x v="45"/>
    <n v="56100"/>
    <x v="8"/>
    <x v="122"/>
    <x v="115"/>
    <n v="-351"/>
    <n v="-351"/>
    <n v="-33.2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49"/>
    <x v="49"/>
    <x v="45"/>
    <n v="56100"/>
    <x v="8"/>
    <x v="123"/>
    <x v="116"/>
    <n v="187"/>
    <n v="187"/>
    <n v="42.87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49"/>
    <x v="49"/>
    <x v="45"/>
    <n v="56100"/>
    <x v="8"/>
    <x v="124"/>
    <x v="117"/>
    <n v="196"/>
    <n v="196"/>
    <n v="45.1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43"/>
    <x v="43"/>
    <x v="30"/>
    <n v="56100"/>
    <x v="7"/>
    <x v="113"/>
    <x v="106"/>
    <n v="17441"/>
    <n v="17441"/>
    <n v="2487.8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43"/>
    <x v="43"/>
    <x v="30"/>
    <n v="56100"/>
    <x v="7"/>
    <x v="115"/>
    <x v="108"/>
    <n v="5764"/>
    <n v="5764"/>
    <n v="841.8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43"/>
    <x v="43"/>
    <x v="30"/>
    <n v="56100"/>
    <x v="7"/>
    <x v="120"/>
    <x v="113"/>
    <n v="-2944"/>
    <n v="-2944"/>
    <n v="-399.7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43"/>
    <x v="43"/>
    <x v="30"/>
    <n v="56100"/>
    <x v="7"/>
    <x v="122"/>
    <x v="115"/>
    <n v="1832"/>
    <n v="1832"/>
    <n v="281.12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43"/>
    <x v="43"/>
    <x v="30"/>
    <n v="56100"/>
    <x v="7"/>
    <x v="123"/>
    <x v="116"/>
    <n v="7465"/>
    <n v="7465"/>
    <n v="1083.28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43"/>
    <x v="43"/>
    <x v="30"/>
    <n v="56100"/>
    <x v="7"/>
    <x v="124"/>
    <x v="117"/>
    <n v="8055"/>
    <n v="8055"/>
    <n v="1186.0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25"/>
    <x v="25"/>
    <x v="23"/>
    <n v="56100"/>
    <x v="1"/>
    <x v="122"/>
    <x v="115"/>
    <n v="1034"/>
    <n v="1034"/>
    <n v="193.18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25"/>
    <x v="25"/>
    <x v="23"/>
    <n v="56100"/>
    <x v="1"/>
    <x v="123"/>
    <x v="116"/>
    <n v="1411"/>
    <n v="1411"/>
    <n v="245.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25"/>
    <x v="25"/>
    <x v="23"/>
    <n v="56100"/>
    <x v="1"/>
    <x v="124"/>
    <x v="117"/>
    <n v="879"/>
    <n v="879"/>
    <n v="173.0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32"/>
    <x v="32"/>
    <x v="30"/>
    <n v="56100"/>
    <x v="5"/>
    <x v="122"/>
    <x v="115"/>
    <n v="34"/>
    <n v="34"/>
    <n v="15.18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32"/>
    <x v="32"/>
    <x v="30"/>
    <n v="56100"/>
    <x v="5"/>
    <x v="123"/>
    <x v="116"/>
    <n v="85"/>
    <n v="85"/>
    <n v="22.0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32"/>
    <x v="32"/>
    <x v="30"/>
    <n v="56100"/>
    <x v="5"/>
    <x v="124"/>
    <x v="117"/>
    <n v="144"/>
    <n v="144"/>
    <n v="31.17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17"/>
    <x v="17"/>
    <x v="16"/>
    <n v="56100"/>
    <x v="0"/>
    <x v="122"/>
    <x v="115"/>
    <n v="3841"/>
    <n v="3841"/>
    <n v="582.5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7"/>
    <x v="17"/>
    <x v="16"/>
    <n v="56100"/>
    <x v="0"/>
    <x v="123"/>
    <x v="116"/>
    <n v="5444"/>
    <n v="5444"/>
    <n v="808.87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7"/>
    <x v="17"/>
    <x v="16"/>
    <n v="56100"/>
    <x v="0"/>
    <x v="124"/>
    <x v="117"/>
    <n v="5172"/>
    <n v="5172"/>
    <n v="776.72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13"/>
    <x v="13"/>
    <x v="12"/>
    <n v="56100"/>
    <x v="6"/>
    <x v="122"/>
    <x v="115"/>
    <n v="880"/>
    <n v="880"/>
    <n v="158.3300000000000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3"/>
    <x v="13"/>
    <x v="12"/>
    <n v="56100"/>
    <x v="6"/>
    <x v="123"/>
    <x v="116"/>
    <n v="983"/>
    <n v="983"/>
    <n v="171.9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3"/>
    <x v="13"/>
    <x v="12"/>
    <n v="56100"/>
    <x v="6"/>
    <x v="124"/>
    <x v="117"/>
    <n v="960"/>
    <n v="960"/>
    <n v="171.88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22"/>
    <x v="22"/>
    <x v="20"/>
    <n v="56100"/>
    <x v="2"/>
    <x v="122"/>
    <x v="115"/>
    <n v="5525"/>
    <n v="5525"/>
    <n v="834.77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22"/>
    <x v="22"/>
    <x v="20"/>
    <n v="56100"/>
    <x v="2"/>
    <x v="123"/>
    <x v="116"/>
    <n v="8538"/>
    <n v="8538"/>
    <n v="1268.599999999999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22"/>
    <x v="22"/>
    <x v="20"/>
    <n v="56100"/>
    <x v="2"/>
    <x v="124"/>
    <x v="117"/>
    <n v="7906"/>
    <n v="7906"/>
    <n v="1196.390000000000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11"/>
    <x v="11"/>
    <x v="11"/>
    <n v="56100"/>
    <x v="5"/>
    <x v="122"/>
    <x v="115"/>
    <n v="80"/>
    <n v="80"/>
    <n v="21.7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1"/>
    <x v="11"/>
    <x v="11"/>
    <n v="56100"/>
    <x v="5"/>
    <x v="123"/>
    <x v="116"/>
    <n v="327"/>
    <n v="327"/>
    <n v="56.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1"/>
    <x v="11"/>
    <x v="11"/>
    <n v="56100"/>
    <x v="5"/>
    <x v="124"/>
    <x v="117"/>
    <n v="774"/>
    <n v="774"/>
    <n v="122.3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111"/>
    <x v="111"/>
    <x v="99"/>
    <n v="56100"/>
    <x v="5"/>
    <x v="122"/>
    <x v="115"/>
    <n v="147"/>
    <n v="147"/>
    <n v="62.4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11"/>
    <x v="111"/>
    <x v="99"/>
    <n v="56100"/>
    <x v="5"/>
    <x v="123"/>
    <x v="116"/>
    <n v="239"/>
    <n v="239"/>
    <n v="44.0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11"/>
    <x v="111"/>
    <x v="99"/>
    <n v="56100"/>
    <x v="5"/>
    <x v="124"/>
    <x v="117"/>
    <n v="294"/>
    <n v="294"/>
    <n v="56.5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20"/>
    <x v="20"/>
    <x v="18"/>
    <n v="56100"/>
    <x v="3"/>
    <x v="122"/>
    <x v="115"/>
    <n v="181"/>
    <n v="181"/>
    <n v="39.3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20"/>
    <x v="20"/>
    <x v="18"/>
    <n v="56100"/>
    <x v="3"/>
    <x v="123"/>
    <x v="116"/>
    <n v="1714"/>
    <n v="1714"/>
    <n v="257.39999999999998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20"/>
    <x v="20"/>
    <x v="18"/>
    <n v="56100"/>
    <x v="3"/>
    <x v="124"/>
    <x v="117"/>
    <n v="600"/>
    <n v="600"/>
    <n v="100.4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112"/>
    <x v="112"/>
    <x v="100"/>
    <n v="56100"/>
    <x v="8"/>
    <x v="122"/>
    <x v="115"/>
    <n v="1805"/>
    <n v="1805"/>
    <n v="274.0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12"/>
    <x v="112"/>
    <x v="100"/>
    <n v="56100"/>
    <x v="8"/>
    <x v="123"/>
    <x v="116"/>
    <n v="1920"/>
    <n v="1920"/>
    <n v="289.87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12"/>
    <x v="112"/>
    <x v="100"/>
    <n v="56100"/>
    <x v="8"/>
    <x v="124"/>
    <x v="117"/>
    <n v="1680"/>
    <n v="1680"/>
    <n v="259.98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14"/>
    <x v="14"/>
    <x v="13"/>
    <n v="56100"/>
    <x v="2"/>
    <x v="122"/>
    <x v="115"/>
    <n v="2954"/>
    <n v="2954"/>
    <n v="460.3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4"/>
    <x v="14"/>
    <x v="13"/>
    <n v="56100"/>
    <x v="2"/>
    <x v="123"/>
    <x v="116"/>
    <n v="5657"/>
    <n v="5657"/>
    <n v="844.32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4"/>
    <x v="14"/>
    <x v="13"/>
    <n v="56100"/>
    <x v="2"/>
    <x v="124"/>
    <x v="117"/>
    <n v="6280"/>
    <n v="6280"/>
    <n v="948.4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113"/>
    <x v="113"/>
    <x v="101"/>
    <n v="56100"/>
    <x v="1"/>
    <x v="122"/>
    <x v="115"/>
    <n v="1770"/>
    <n v="1770"/>
    <n v="313.7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13"/>
    <x v="113"/>
    <x v="101"/>
    <n v="56100"/>
    <x v="1"/>
    <x v="123"/>
    <x v="116"/>
    <n v="3371"/>
    <n v="3371"/>
    <n v="538.0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13"/>
    <x v="113"/>
    <x v="101"/>
    <n v="56100"/>
    <x v="1"/>
    <x v="124"/>
    <x v="117"/>
    <n v="3514"/>
    <n v="3514"/>
    <n v="567.7999999999999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40"/>
    <x v="40"/>
    <x v="38"/>
    <n v="56100"/>
    <x v="5"/>
    <x v="122"/>
    <x v="115"/>
    <n v="130"/>
    <n v="130"/>
    <n v="28.87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40"/>
    <x v="40"/>
    <x v="38"/>
    <n v="56100"/>
    <x v="5"/>
    <x v="123"/>
    <x v="116"/>
    <n v="-9"/>
    <n v="-9"/>
    <n v="8.68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40"/>
    <x v="40"/>
    <x v="38"/>
    <n v="56100"/>
    <x v="5"/>
    <x v="124"/>
    <x v="117"/>
    <n v="128"/>
    <n v="128"/>
    <n v="28.8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10"/>
    <x v="10"/>
    <x v="10"/>
    <n v="56100"/>
    <x v="4"/>
    <x v="122"/>
    <x v="115"/>
    <n v="1871"/>
    <n v="1871"/>
    <n v="292.33999999999997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0"/>
    <x v="10"/>
    <x v="10"/>
    <n v="56100"/>
    <x v="4"/>
    <x v="123"/>
    <x v="116"/>
    <n v="2280"/>
    <n v="2280"/>
    <n v="350.7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0"/>
    <x v="10"/>
    <x v="10"/>
    <n v="56100"/>
    <x v="4"/>
    <x v="124"/>
    <x v="117"/>
    <n v="2507"/>
    <n v="2507"/>
    <n v="389.2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114"/>
    <x v="114"/>
    <x v="102"/>
    <n v="56100"/>
    <x v="0"/>
    <x v="122"/>
    <x v="115"/>
    <n v="1935"/>
    <n v="1935"/>
    <n v="302.27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14"/>
    <x v="114"/>
    <x v="102"/>
    <n v="56100"/>
    <x v="0"/>
    <x v="123"/>
    <x v="116"/>
    <n v="2483"/>
    <n v="2483"/>
    <n v="379.47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14"/>
    <x v="114"/>
    <x v="102"/>
    <n v="56100"/>
    <x v="0"/>
    <x v="124"/>
    <x v="117"/>
    <n v="2197"/>
    <n v="2197"/>
    <n v="344.48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52"/>
    <x v="52"/>
    <x v="47"/>
    <n v="56100"/>
    <x v="0"/>
    <x v="122"/>
    <x v="115"/>
    <n v="1707"/>
    <n v="1707"/>
    <n v="269.7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52"/>
    <x v="52"/>
    <x v="47"/>
    <n v="56100"/>
    <x v="0"/>
    <x v="123"/>
    <x v="116"/>
    <n v="1982"/>
    <n v="1982"/>
    <n v="308.08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52"/>
    <x v="52"/>
    <x v="47"/>
    <n v="56100"/>
    <x v="0"/>
    <x v="124"/>
    <x v="117"/>
    <n v="2068"/>
    <n v="2068"/>
    <n v="325.8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45"/>
    <x v="45"/>
    <x v="3"/>
    <n v="56100"/>
    <x v="0"/>
    <x v="122"/>
    <x v="115"/>
    <n v="-1"/>
    <n v="-1"/>
    <n v="26.32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45"/>
    <x v="45"/>
    <x v="3"/>
    <n v="56100"/>
    <x v="0"/>
    <x v="123"/>
    <x v="116"/>
    <n v="12"/>
    <n v="12"/>
    <n v="27.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45"/>
    <x v="45"/>
    <x v="3"/>
    <n v="56100"/>
    <x v="0"/>
    <x v="124"/>
    <x v="117"/>
    <n v="17"/>
    <n v="17"/>
    <n v="28.9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64"/>
    <x v="64"/>
    <x v="38"/>
    <n v="56100"/>
    <x v="0"/>
    <x v="122"/>
    <x v="115"/>
    <n v="-211"/>
    <n v="-211"/>
    <n v="-3.6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64"/>
    <x v="64"/>
    <x v="38"/>
    <n v="56100"/>
    <x v="0"/>
    <x v="123"/>
    <x v="116"/>
    <n v="4756"/>
    <n v="4756"/>
    <n v="703.42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64"/>
    <x v="64"/>
    <x v="38"/>
    <n v="56100"/>
    <x v="0"/>
    <x v="124"/>
    <x v="117"/>
    <n v="5074"/>
    <n v="5074"/>
    <n v="760.9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63"/>
    <x v="63"/>
    <x v="57"/>
    <n v="56100"/>
    <x v="1"/>
    <x v="122"/>
    <x v="115"/>
    <n v="2004"/>
    <n v="2004"/>
    <n v="331.4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63"/>
    <x v="63"/>
    <x v="57"/>
    <n v="56100"/>
    <x v="1"/>
    <x v="123"/>
    <x v="116"/>
    <n v="4421"/>
    <n v="4421"/>
    <n v="674.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63"/>
    <x v="63"/>
    <x v="57"/>
    <n v="56100"/>
    <x v="1"/>
    <x v="124"/>
    <x v="117"/>
    <n v="4532"/>
    <n v="4532"/>
    <n v="701.8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67"/>
    <x v="67"/>
    <x v="60"/>
    <n v="56100"/>
    <x v="8"/>
    <x v="122"/>
    <x v="115"/>
    <n v="284"/>
    <n v="284"/>
    <n v="57.2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67"/>
    <x v="67"/>
    <x v="60"/>
    <n v="56100"/>
    <x v="8"/>
    <x v="123"/>
    <x v="116"/>
    <n v="1012"/>
    <n v="1012"/>
    <n v="160.4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67"/>
    <x v="67"/>
    <x v="60"/>
    <n v="56100"/>
    <x v="8"/>
    <x v="124"/>
    <x v="117"/>
    <n v="1151"/>
    <n v="1151"/>
    <n v="183.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26"/>
    <x v="26"/>
    <x v="24"/>
    <n v="56100"/>
    <x v="0"/>
    <x v="122"/>
    <x v="115"/>
    <n v="2287"/>
    <n v="2287"/>
    <n v="352.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26"/>
    <x v="26"/>
    <x v="24"/>
    <n v="56100"/>
    <x v="0"/>
    <x v="123"/>
    <x v="116"/>
    <n v="3590"/>
    <n v="3590"/>
    <n v="537.2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26"/>
    <x v="26"/>
    <x v="24"/>
    <n v="56100"/>
    <x v="0"/>
    <x v="124"/>
    <x v="117"/>
    <n v="3596"/>
    <n v="3596"/>
    <n v="547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37"/>
    <x v="37"/>
    <x v="35"/>
    <n v="56100"/>
    <x v="1"/>
    <x v="122"/>
    <x v="115"/>
    <n v="6255"/>
    <n v="6255"/>
    <n v="940.8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37"/>
    <x v="37"/>
    <x v="35"/>
    <n v="56100"/>
    <x v="1"/>
    <x v="123"/>
    <x v="116"/>
    <n v="6849"/>
    <n v="6849"/>
    <n v="1025.349999999999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37"/>
    <x v="37"/>
    <x v="35"/>
    <n v="56100"/>
    <x v="1"/>
    <x v="124"/>
    <x v="117"/>
    <n v="6563"/>
    <n v="6563"/>
    <n v="1000.8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76"/>
    <x v="76"/>
    <x v="69"/>
    <n v="56100"/>
    <x v="6"/>
    <x v="122"/>
    <x v="115"/>
    <n v="252"/>
    <n v="252"/>
    <n v="68.8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76"/>
    <x v="76"/>
    <x v="69"/>
    <n v="56100"/>
    <x v="6"/>
    <x v="123"/>
    <x v="116"/>
    <n v="-1445"/>
    <n v="-1445"/>
    <n v="-174.12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76"/>
    <x v="76"/>
    <x v="69"/>
    <n v="56100"/>
    <x v="6"/>
    <x v="124"/>
    <x v="117"/>
    <n v="-11"/>
    <n v="-11"/>
    <n v="31.3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48"/>
    <x v="48"/>
    <x v="44"/>
    <n v="56100"/>
    <x v="3"/>
    <x v="123"/>
    <x v="116"/>
    <n v="0"/>
    <n v="0"/>
    <n v="13.5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48"/>
    <x v="48"/>
    <x v="44"/>
    <n v="56100"/>
    <x v="3"/>
    <x v="124"/>
    <x v="117"/>
    <n v="0"/>
    <n v="0"/>
    <n v="13.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48"/>
    <x v="48"/>
    <x v="44"/>
    <n v="56100"/>
    <x v="3"/>
    <x v="124"/>
    <x v="117"/>
    <n v="0"/>
    <n v="0"/>
    <n v="13.5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50"/>
    <x v="50"/>
    <x v="44"/>
    <n v="56100"/>
    <x v="3"/>
    <x v="122"/>
    <x v="115"/>
    <n v="272"/>
    <n v="272"/>
    <n v="52.3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50"/>
    <x v="50"/>
    <x v="44"/>
    <n v="56100"/>
    <x v="3"/>
    <x v="123"/>
    <x v="116"/>
    <n v="2713"/>
    <n v="2713"/>
    <n v="399.78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50"/>
    <x v="50"/>
    <x v="44"/>
    <n v="56100"/>
    <x v="3"/>
    <x v="124"/>
    <x v="117"/>
    <n v="4044"/>
    <n v="4044"/>
    <n v="598.9500000000000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73"/>
    <x v="73"/>
    <x v="66"/>
    <n v="56100"/>
    <x v="7"/>
    <x v="122"/>
    <x v="115"/>
    <n v="257"/>
    <n v="257"/>
    <n v="56.6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73"/>
    <x v="73"/>
    <x v="66"/>
    <n v="56100"/>
    <x v="7"/>
    <x v="123"/>
    <x v="116"/>
    <n v="271"/>
    <n v="271"/>
    <n v="57.97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73"/>
    <x v="73"/>
    <x v="66"/>
    <n v="56100"/>
    <x v="7"/>
    <x v="124"/>
    <x v="117"/>
    <n v="279"/>
    <n v="279"/>
    <n v="60.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15"/>
    <x v="15"/>
    <x v="14"/>
    <n v="56100"/>
    <x v="1"/>
    <x v="122"/>
    <x v="115"/>
    <n v="908"/>
    <n v="908"/>
    <n v="175.2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5"/>
    <x v="15"/>
    <x v="14"/>
    <n v="56100"/>
    <x v="1"/>
    <x v="123"/>
    <x v="116"/>
    <n v="3484"/>
    <n v="3484"/>
    <n v="540.8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5"/>
    <x v="15"/>
    <x v="14"/>
    <n v="56100"/>
    <x v="1"/>
    <x v="124"/>
    <x v="117"/>
    <n v="4169"/>
    <n v="4169"/>
    <n v="649.2999999999999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38"/>
    <x v="38"/>
    <x v="36"/>
    <n v="56100"/>
    <x v="8"/>
    <x v="122"/>
    <x v="115"/>
    <n v="80"/>
    <n v="80"/>
    <n v="28.1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38"/>
    <x v="38"/>
    <x v="36"/>
    <n v="56100"/>
    <x v="8"/>
    <x v="123"/>
    <x v="116"/>
    <n v="352"/>
    <n v="352"/>
    <n v="66.40000000000000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38"/>
    <x v="38"/>
    <x v="36"/>
    <n v="56100"/>
    <x v="8"/>
    <x v="124"/>
    <x v="117"/>
    <n v="519"/>
    <n v="519"/>
    <n v="91.92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23"/>
    <x v="23"/>
    <x v="21"/>
    <n v="56100"/>
    <x v="0"/>
    <x v="122"/>
    <x v="115"/>
    <n v="273"/>
    <n v="273"/>
    <n v="65.3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23"/>
    <x v="23"/>
    <x v="21"/>
    <n v="56100"/>
    <x v="0"/>
    <x v="123"/>
    <x v="116"/>
    <n v="1840"/>
    <n v="1840"/>
    <n v="287.82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23"/>
    <x v="23"/>
    <x v="21"/>
    <n v="56100"/>
    <x v="0"/>
    <x v="124"/>
    <x v="117"/>
    <n v="2246"/>
    <n v="2246"/>
    <n v="351.5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78"/>
    <x v="78"/>
    <x v="71"/>
    <n v="56100"/>
    <x v="0"/>
    <x v="122"/>
    <x v="115"/>
    <n v="499"/>
    <n v="499"/>
    <n v="97.58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78"/>
    <x v="78"/>
    <x v="71"/>
    <n v="56100"/>
    <x v="0"/>
    <x v="123"/>
    <x v="116"/>
    <n v="367"/>
    <n v="367"/>
    <n v="77.88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78"/>
    <x v="78"/>
    <x v="71"/>
    <n v="56100"/>
    <x v="0"/>
    <x v="124"/>
    <x v="117"/>
    <n v="291"/>
    <n v="291"/>
    <n v="68.5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84"/>
    <x v="84"/>
    <x v="76"/>
    <n v="56100"/>
    <x v="5"/>
    <x v="122"/>
    <x v="115"/>
    <n v="320"/>
    <n v="320"/>
    <n v="55.9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84"/>
    <x v="84"/>
    <x v="76"/>
    <n v="56100"/>
    <x v="5"/>
    <x v="123"/>
    <x v="116"/>
    <n v="373"/>
    <n v="373"/>
    <n v="63.1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84"/>
    <x v="84"/>
    <x v="76"/>
    <n v="56100"/>
    <x v="5"/>
    <x v="124"/>
    <x v="117"/>
    <n v="389"/>
    <n v="389"/>
    <n v="66.65000000000000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102"/>
    <x v="102"/>
    <x v="92"/>
    <n v="56100"/>
    <x v="0"/>
    <x v="122"/>
    <x v="115"/>
    <n v="862"/>
    <n v="862"/>
    <n v="149.3300000000000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02"/>
    <x v="102"/>
    <x v="92"/>
    <n v="56100"/>
    <x v="0"/>
    <x v="123"/>
    <x v="116"/>
    <n v="1000"/>
    <n v="1000"/>
    <n v="168.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02"/>
    <x v="102"/>
    <x v="92"/>
    <n v="56100"/>
    <x v="0"/>
    <x v="124"/>
    <x v="117"/>
    <n v="888"/>
    <n v="888"/>
    <n v="15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29"/>
    <x v="29"/>
    <x v="27"/>
    <n v="56270"/>
    <x v="1"/>
    <x v="122"/>
    <x v="115"/>
    <n v="4060"/>
    <n v="4060"/>
    <n v="682.2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29"/>
    <x v="29"/>
    <x v="27"/>
    <n v="56270"/>
    <x v="1"/>
    <x v="123"/>
    <x v="116"/>
    <n v="4066"/>
    <n v="4066"/>
    <n v="626.6699999999999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29"/>
    <x v="29"/>
    <x v="27"/>
    <n v="56270"/>
    <x v="1"/>
    <x v="124"/>
    <x v="117"/>
    <n v="3764"/>
    <n v="3764"/>
    <n v="594.8099999999999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59"/>
    <x v="59"/>
    <x v="53"/>
    <n v="56100"/>
    <x v="3"/>
    <x v="123"/>
    <x v="116"/>
    <n v="0"/>
    <n v="0"/>
    <n v="13.5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59"/>
    <x v="59"/>
    <x v="53"/>
    <n v="56100"/>
    <x v="3"/>
    <x v="124"/>
    <x v="117"/>
    <n v="0"/>
    <n v="0"/>
    <n v="13.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59"/>
    <x v="59"/>
    <x v="53"/>
    <n v="56100"/>
    <x v="3"/>
    <x v="124"/>
    <x v="117"/>
    <n v="0"/>
    <n v="0"/>
    <n v="13.5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34"/>
    <x v="34"/>
    <x v="32"/>
    <n v="56100"/>
    <x v="7"/>
    <x v="122"/>
    <x v="115"/>
    <n v="1043"/>
    <n v="1043"/>
    <n v="168.6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34"/>
    <x v="34"/>
    <x v="32"/>
    <n v="56100"/>
    <x v="7"/>
    <x v="123"/>
    <x v="116"/>
    <n v="1486"/>
    <n v="1486"/>
    <n v="231.1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34"/>
    <x v="34"/>
    <x v="32"/>
    <n v="56100"/>
    <x v="7"/>
    <x v="124"/>
    <x v="117"/>
    <n v="1263"/>
    <n v="1263"/>
    <n v="202.8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92"/>
    <x v="92"/>
    <x v="84"/>
    <n v="56100"/>
    <x v="3"/>
    <x v="122"/>
    <x v="115"/>
    <n v="270"/>
    <n v="270"/>
    <n v="52.0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92"/>
    <x v="92"/>
    <x v="84"/>
    <n v="56100"/>
    <x v="3"/>
    <x v="123"/>
    <x v="116"/>
    <n v="340"/>
    <n v="340"/>
    <n v="61.5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92"/>
    <x v="92"/>
    <x v="84"/>
    <n v="56100"/>
    <x v="3"/>
    <x v="124"/>
    <x v="117"/>
    <n v="331"/>
    <n v="331"/>
    <n v="61.4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99"/>
    <x v="99"/>
    <x v="90"/>
    <n v="56100"/>
    <x v="3"/>
    <x v="122"/>
    <x v="115"/>
    <n v="682"/>
    <n v="682"/>
    <n v="110.7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99"/>
    <x v="99"/>
    <x v="90"/>
    <n v="56100"/>
    <x v="3"/>
    <x v="123"/>
    <x v="116"/>
    <n v="2571"/>
    <n v="2571"/>
    <n v="379.5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99"/>
    <x v="99"/>
    <x v="90"/>
    <n v="56100"/>
    <x v="3"/>
    <x v="124"/>
    <x v="117"/>
    <n v="3159"/>
    <n v="3159"/>
    <n v="470.8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97"/>
    <x v="97"/>
    <x v="88"/>
    <n v="56100"/>
    <x v="3"/>
    <x v="122"/>
    <x v="115"/>
    <n v="306"/>
    <n v="306"/>
    <n v="57.17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97"/>
    <x v="97"/>
    <x v="88"/>
    <n v="56100"/>
    <x v="3"/>
    <x v="123"/>
    <x v="116"/>
    <n v="355"/>
    <n v="355"/>
    <n v="63.6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97"/>
    <x v="97"/>
    <x v="88"/>
    <n v="56100"/>
    <x v="3"/>
    <x v="124"/>
    <x v="117"/>
    <n v="265"/>
    <n v="265"/>
    <n v="51.9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86"/>
    <x v="86"/>
    <x v="78"/>
    <n v="56100"/>
    <x v="3"/>
    <x v="122"/>
    <x v="115"/>
    <n v="616"/>
    <n v="616"/>
    <n v="101.3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86"/>
    <x v="86"/>
    <x v="78"/>
    <n v="56100"/>
    <x v="3"/>
    <x v="123"/>
    <x v="116"/>
    <n v="675"/>
    <n v="675"/>
    <n v="109.3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86"/>
    <x v="86"/>
    <x v="78"/>
    <n v="56100"/>
    <x v="3"/>
    <x v="124"/>
    <x v="117"/>
    <n v="731"/>
    <n v="731"/>
    <n v="119.3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89"/>
    <x v="89"/>
    <x v="81"/>
    <n v="56100"/>
    <x v="3"/>
    <x v="122"/>
    <x v="115"/>
    <n v="470"/>
    <n v="470"/>
    <n v="80.5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89"/>
    <x v="89"/>
    <x v="81"/>
    <n v="56100"/>
    <x v="3"/>
    <x v="123"/>
    <x v="116"/>
    <n v="547"/>
    <n v="547"/>
    <n v="91.0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89"/>
    <x v="89"/>
    <x v="81"/>
    <n v="56100"/>
    <x v="3"/>
    <x v="124"/>
    <x v="117"/>
    <n v="99"/>
    <n v="99"/>
    <n v="27.88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70"/>
    <x v="70"/>
    <x v="63"/>
    <n v="56100"/>
    <x v="3"/>
    <x v="122"/>
    <x v="115"/>
    <n v="-28"/>
    <n v="-28"/>
    <n v="9.58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70"/>
    <x v="70"/>
    <x v="63"/>
    <n v="56100"/>
    <x v="3"/>
    <x v="123"/>
    <x v="116"/>
    <n v="176"/>
    <n v="176"/>
    <n v="38.18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70"/>
    <x v="70"/>
    <x v="63"/>
    <n v="56100"/>
    <x v="3"/>
    <x v="124"/>
    <x v="117"/>
    <n v="182"/>
    <n v="182"/>
    <n v="39.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104"/>
    <x v="104"/>
    <x v="19"/>
    <n v="56100"/>
    <x v="5"/>
    <x v="122"/>
    <x v="115"/>
    <n v="159"/>
    <n v="159"/>
    <n v="3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04"/>
    <x v="104"/>
    <x v="19"/>
    <n v="56100"/>
    <x v="5"/>
    <x v="123"/>
    <x v="116"/>
    <n v="-129"/>
    <n v="-129"/>
    <n v="-8.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04"/>
    <x v="104"/>
    <x v="19"/>
    <n v="56100"/>
    <x v="5"/>
    <x v="124"/>
    <x v="117"/>
    <n v="138"/>
    <n v="138"/>
    <n v="30.3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87"/>
    <x v="87"/>
    <x v="79"/>
    <n v="56100"/>
    <x v="3"/>
    <x v="122"/>
    <x v="115"/>
    <n v="472"/>
    <n v="472"/>
    <n v="80.81999999999999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87"/>
    <x v="87"/>
    <x v="79"/>
    <n v="56100"/>
    <x v="3"/>
    <x v="123"/>
    <x v="116"/>
    <n v="1642"/>
    <n v="1642"/>
    <n v="247.1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87"/>
    <x v="87"/>
    <x v="79"/>
    <n v="56100"/>
    <x v="3"/>
    <x v="124"/>
    <x v="117"/>
    <n v="2375"/>
    <n v="2375"/>
    <n v="357.3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101"/>
    <x v="101"/>
    <x v="78"/>
    <n v="56100"/>
    <x v="3"/>
    <x v="122"/>
    <x v="115"/>
    <n v="365"/>
    <n v="365"/>
    <n v="65.58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01"/>
    <x v="101"/>
    <x v="78"/>
    <n v="56100"/>
    <x v="3"/>
    <x v="123"/>
    <x v="116"/>
    <n v="416"/>
    <n v="416"/>
    <n v="72.3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01"/>
    <x v="101"/>
    <x v="78"/>
    <n v="56100"/>
    <x v="3"/>
    <x v="124"/>
    <x v="117"/>
    <n v="462"/>
    <n v="462"/>
    <n v="80.4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106"/>
    <x v="106"/>
    <x v="63"/>
    <n v="56100"/>
    <x v="3"/>
    <x v="122"/>
    <x v="115"/>
    <n v="175"/>
    <n v="175"/>
    <n v="38.5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06"/>
    <x v="106"/>
    <x v="63"/>
    <n v="56100"/>
    <x v="3"/>
    <x v="123"/>
    <x v="116"/>
    <n v="308"/>
    <n v="308"/>
    <n v="57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06"/>
    <x v="106"/>
    <x v="63"/>
    <n v="56100"/>
    <x v="3"/>
    <x v="124"/>
    <x v="117"/>
    <n v="319"/>
    <n v="319"/>
    <n v="59.7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94"/>
    <x v="94"/>
    <x v="86"/>
    <n v="56100"/>
    <x v="3"/>
    <x v="122"/>
    <x v="115"/>
    <n v="326"/>
    <n v="326"/>
    <n v="60.0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94"/>
    <x v="94"/>
    <x v="86"/>
    <n v="56100"/>
    <x v="3"/>
    <x v="123"/>
    <x v="116"/>
    <n v="367"/>
    <n v="367"/>
    <n v="65.40000000000000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94"/>
    <x v="94"/>
    <x v="86"/>
    <n v="56100"/>
    <x v="3"/>
    <x v="124"/>
    <x v="117"/>
    <n v="494"/>
    <n v="494"/>
    <n v="85.0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90"/>
    <x v="90"/>
    <x v="82"/>
    <n v="56100"/>
    <x v="3"/>
    <x v="122"/>
    <x v="115"/>
    <n v="209"/>
    <n v="209"/>
    <n v="43.3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90"/>
    <x v="90"/>
    <x v="82"/>
    <n v="56100"/>
    <x v="3"/>
    <x v="123"/>
    <x v="116"/>
    <n v="216"/>
    <n v="216"/>
    <n v="43.8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90"/>
    <x v="90"/>
    <x v="82"/>
    <n v="56100"/>
    <x v="3"/>
    <x v="124"/>
    <x v="117"/>
    <n v="205"/>
    <n v="205"/>
    <n v="43.2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85"/>
    <x v="85"/>
    <x v="77"/>
    <n v="56100"/>
    <x v="3"/>
    <x v="122"/>
    <x v="115"/>
    <n v="364"/>
    <n v="364"/>
    <n v="65.430000000000007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85"/>
    <x v="85"/>
    <x v="77"/>
    <n v="56100"/>
    <x v="3"/>
    <x v="123"/>
    <x v="116"/>
    <n v="447"/>
    <n v="447"/>
    <n v="76.8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85"/>
    <x v="85"/>
    <x v="77"/>
    <n v="56100"/>
    <x v="3"/>
    <x v="124"/>
    <x v="117"/>
    <n v="438"/>
    <n v="438"/>
    <n v="76.95999999999999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98"/>
    <x v="98"/>
    <x v="89"/>
    <n v="56100"/>
    <x v="3"/>
    <x v="122"/>
    <x v="115"/>
    <n v="934"/>
    <n v="934"/>
    <n v="146.6699999999999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98"/>
    <x v="98"/>
    <x v="89"/>
    <n v="56100"/>
    <x v="3"/>
    <x v="123"/>
    <x v="116"/>
    <n v="1088"/>
    <n v="1088"/>
    <n v="168.1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98"/>
    <x v="98"/>
    <x v="89"/>
    <n v="56100"/>
    <x v="3"/>
    <x v="124"/>
    <x v="117"/>
    <n v="1131"/>
    <n v="1131"/>
    <n v="177.28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105"/>
    <x v="105"/>
    <x v="94"/>
    <n v="56100"/>
    <x v="3"/>
    <x v="122"/>
    <x v="115"/>
    <n v="398"/>
    <n v="398"/>
    <n v="70.27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05"/>
    <x v="105"/>
    <x v="94"/>
    <n v="56100"/>
    <x v="3"/>
    <x v="123"/>
    <x v="116"/>
    <n v="437"/>
    <n v="437"/>
    <n v="75.38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05"/>
    <x v="105"/>
    <x v="94"/>
    <n v="56100"/>
    <x v="3"/>
    <x v="124"/>
    <x v="117"/>
    <n v="417"/>
    <n v="417"/>
    <n v="73.9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30"/>
    <x v="30"/>
    <x v="28"/>
    <n v="56100"/>
    <x v="5"/>
    <x v="123"/>
    <x v="116"/>
    <n v="0"/>
    <n v="0"/>
    <n v="10.3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30"/>
    <x v="30"/>
    <x v="28"/>
    <n v="56100"/>
    <x v="5"/>
    <x v="123"/>
    <x v="116"/>
    <n v="1"/>
    <n v="1"/>
    <n v="10.11999999999999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30"/>
    <x v="30"/>
    <x v="28"/>
    <n v="56100"/>
    <x v="5"/>
    <x v="124"/>
    <x v="117"/>
    <n v="-1"/>
    <n v="-1"/>
    <n v="10.1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71"/>
    <x v="71"/>
    <x v="64"/>
    <n v="56100"/>
    <x v="3"/>
    <x v="122"/>
    <x v="115"/>
    <n v="314"/>
    <n v="314"/>
    <n v="58.3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71"/>
    <x v="71"/>
    <x v="64"/>
    <n v="56100"/>
    <x v="3"/>
    <x v="123"/>
    <x v="116"/>
    <n v="284"/>
    <n v="284"/>
    <n v="53.58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71"/>
    <x v="71"/>
    <x v="64"/>
    <n v="56100"/>
    <x v="3"/>
    <x v="124"/>
    <x v="117"/>
    <n v="255"/>
    <n v="255"/>
    <n v="50.4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95"/>
    <x v="95"/>
    <x v="13"/>
    <n v="56100"/>
    <x v="3"/>
    <x v="122"/>
    <x v="115"/>
    <n v="108"/>
    <n v="108"/>
    <n v="28.9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95"/>
    <x v="95"/>
    <x v="13"/>
    <n v="56100"/>
    <x v="3"/>
    <x v="123"/>
    <x v="116"/>
    <n v="169"/>
    <n v="169"/>
    <n v="37.18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95"/>
    <x v="95"/>
    <x v="13"/>
    <n v="56100"/>
    <x v="3"/>
    <x v="124"/>
    <x v="117"/>
    <n v="176"/>
    <n v="176"/>
    <n v="39.0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88"/>
    <x v="88"/>
    <x v="80"/>
    <n v="56100"/>
    <x v="3"/>
    <x v="122"/>
    <x v="115"/>
    <n v="436"/>
    <n v="436"/>
    <n v="75.7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88"/>
    <x v="88"/>
    <x v="80"/>
    <n v="56100"/>
    <x v="3"/>
    <x v="128"/>
    <x v="121"/>
    <n v="1"/>
    <n v="1"/>
    <n v="-6.97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100"/>
    <x v="100"/>
    <x v="91"/>
    <n v="56100"/>
    <x v="3"/>
    <x v="122"/>
    <x v="115"/>
    <n v="-5"/>
    <n v="-5"/>
    <n v="12.8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00"/>
    <x v="100"/>
    <x v="91"/>
    <n v="56100"/>
    <x v="3"/>
    <x v="124"/>
    <x v="117"/>
    <n v="0"/>
    <n v="0"/>
    <n v="13.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00"/>
    <x v="100"/>
    <x v="91"/>
    <n v="56100"/>
    <x v="3"/>
    <x v="124"/>
    <x v="117"/>
    <n v="-2"/>
    <n v="-2"/>
    <n v="13.2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109"/>
    <x v="109"/>
    <x v="97"/>
    <n v="56100"/>
    <x v="3"/>
    <x v="122"/>
    <x v="115"/>
    <n v="754"/>
    <n v="754"/>
    <n v="121.02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09"/>
    <x v="109"/>
    <x v="97"/>
    <n v="56100"/>
    <x v="3"/>
    <x v="123"/>
    <x v="116"/>
    <n v="785"/>
    <n v="785"/>
    <n v="124.9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09"/>
    <x v="109"/>
    <x v="97"/>
    <n v="56100"/>
    <x v="3"/>
    <x v="124"/>
    <x v="117"/>
    <n v="661"/>
    <n v="661"/>
    <n v="109.2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58"/>
    <x v="58"/>
    <x v="52"/>
    <n v="56100"/>
    <x v="8"/>
    <x v="122"/>
    <x v="115"/>
    <n v="62"/>
    <n v="62"/>
    <n v="25.6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58"/>
    <x v="58"/>
    <x v="52"/>
    <n v="56100"/>
    <x v="8"/>
    <x v="123"/>
    <x v="116"/>
    <n v="101"/>
    <n v="101"/>
    <n v="30.6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58"/>
    <x v="58"/>
    <x v="52"/>
    <n v="56100"/>
    <x v="8"/>
    <x v="124"/>
    <x v="117"/>
    <n v="129"/>
    <n v="129"/>
    <n v="35.4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18"/>
    <x v="18"/>
    <x v="7"/>
    <n v="56100"/>
    <x v="0"/>
    <x v="122"/>
    <x v="115"/>
    <n v="298"/>
    <n v="298"/>
    <n v="68.930000000000007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8"/>
    <x v="18"/>
    <x v="7"/>
    <n v="56100"/>
    <x v="0"/>
    <x v="123"/>
    <x v="116"/>
    <n v="344"/>
    <n v="344"/>
    <n v="74.59999999999999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8"/>
    <x v="18"/>
    <x v="7"/>
    <n v="56100"/>
    <x v="0"/>
    <x v="124"/>
    <x v="117"/>
    <n v="302"/>
    <n v="302"/>
    <n v="70.1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36"/>
    <x v="36"/>
    <x v="34"/>
    <n v="56100"/>
    <x v="1"/>
    <x v="122"/>
    <x v="115"/>
    <n v="1193"/>
    <n v="1193"/>
    <n v="215.8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36"/>
    <x v="36"/>
    <x v="34"/>
    <n v="56100"/>
    <x v="1"/>
    <x v="123"/>
    <x v="116"/>
    <n v="5288"/>
    <n v="5288"/>
    <n v="797.9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36"/>
    <x v="36"/>
    <x v="34"/>
    <n v="56100"/>
    <x v="1"/>
    <x v="124"/>
    <x v="117"/>
    <n v="-3048"/>
    <n v="-3048"/>
    <n v="-395.4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16"/>
    <x v="16"/>
    <x v="15"/>
    <n v="56100"/>
    <x v="0"/>
    <x v="120"/>
    <x v="113"/>
    <n v="293"/>
    <n v="293"/>
    <n v="40.84000000000000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16"/>
    <x v="16"/>
    <x v="15"/>
    <n v="56100"/>
    <x v="0"/>
    <x v="122"/>
    <x v="115"/>
    <n v="129"/>
    <n v="129"/>
    <n v="54.12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6"/>
    <x v="16"/>
    <x v="15"/>
    <n v="56100"/>
    <x v="0"/>
    <x v="123"/>
    <x v="116"/>
    <n v="85"/>
    <n v="85"/>
    <n v="46.8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6"/>
    <x v="16"/>
    <x v="15"/>
    <n v="56100"/>
    <x v="0"/>
    <x v="124"/>
    <x v="117"/>
    <n v="72"/>
    <n v="72"/>
    <n v="46.3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21"/>
    <x v="21"/>
    <x v="19"/>
    <n v="56100"/>
    <x v="2"/>
    <x v="122"/>
    <x v="115"/>
    <n v="206"/>
    <n v="206"/>
    <n v="68.72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21"/>
    <x v="21"/>
    <x v="19"/>
    <n v="56100"/>
    <x v="2"/>
    <x v="123"/>
    <x v="116"/>
    <n v="242"/>
    <n v="242"/>
    <n v="72.5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21"/>
    <x v="21"/>
    <x v="19"/>
    <n v="56100"/>
    <x v="2"/>
    <x v="124"/>
    <x v="117"/>
    <n v="239"/>
    <n v="239"/>
    <n v="73.95999999999999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115"/>
    <x v="115"/>
    <x v="103"/>
    <n v="56100"/>
    <x v="0"/>
    <x v="122"/>
    <x v="115"/>
    <n v="2456"/>
    <n v="2456"/>
    <n v="385.02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15"/>
    <x v="115"/>
    <x v="103"/>
    <n v="56100"/>
    <x v="0"/>
    <x v="123"/>
    <x v="116"/>
    <n v="2856"/>
    <n v="2856"/>
    <n v="440.6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15"/>
    <x v="115"/>
    <x v="103"/>
    <n v="56100"/>
    <x v="0"/>
    <x v="124"/>
    <x v="117"/>
    <n v="3174"/>
    <n v="3174"/>
    <n v="494.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83"/>
    <x v="83"/>
    <x v="75"/>
    <n v="56290"/>
    <x v="6"/>
    <x v="122"/>
    <x v="115"/>
    <n v="8453"/>
    <n v="8453"/>
    <n v="1237.660000000000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83"/>
    <x v="83"/>
    <x v="75"/>
    <n v="56290"/>
    <x v="6"/>
    <x v="123"/>
    <x v="116"/>
    <n v="9844"/>
    <n v="9844"/>
    <n v="1434.8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83"/>
    <x v="83"/>
    <x v="75"/>
    <n v="56290"/>
    <x v="6"/>
    <x v="124"/>
    <x v="117"/>
    <n v="4685"/>
    <n v="4685"/>
    <n v="711.0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39"/>
    <x v="39"/>
    <x v="37"/>
    <n v="56100"/>
    <x v="5"/>
    <x v="122"/>
    <x v="115"/>
    <n v="29"/>
    <n v="29"/>
    <n v="14.47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39"/>
    <x v="39"/>
    <x v="37"/>
    <n v="56100"/>
    <x v="5"/>
    <x v="123"/>
    <x v="116"/>
    <n v="30"/>
    <n v="30"/>
    <n v="14.2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39"/>
    <x v="39"/>
    <x v="37"/>
    <n v="56100"/>
    <x v="5"/>
    <x v="124"/>
    <x v="117"/>
    <n v="0"/>
    <n v="0"/>
    <n v="10.3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47"/>
    <x v="47"/>
    <x v="43"/>
    <n v="56100"/>
    <x v="3"/>
    <x v="122"/>
    <x v="115"/>
    <n v="509"/>
    <n v="509"/>
    <n v="86.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47"/>
    <x v="47"/>
    <x v="43"/>
    <n v="56100"/>
    <x v="3"/>
    <x v="123"/>
    <x v="116"/>
    <n v="456"/>
    <n v="456"/>
    <n v="78.09999999999999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47"/>
    <x v="47"/>
    <x v="43"/>
    <n v="56100"/>
    <x v="3"/>
    <x v="124"/>
    <x v="117"/>
    <n v="405"/>
    <n v="405"/>
    <n v="72.17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12"/>
    <x v="12"/>
    <x v="0"/>
    <n v="56100"/>
    <x v="3"/>
    <x v="122"/>
    <x v="115"/>
    <n v="54"/>
    <n v="54"/>
    <n v="21.2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2"/>
    <x v="12"/>
    <x v="0"/>
    <n v="56100"/>
    <x v="3"/>
    <x v="123"/>
    <x v="116"/>
    <n v="190"/>
    <n v="190"/>
    <n v="40.17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2"/>
    <x v="12"/>
    <x v="0"/>
    <n v="56100"/>
    <x v="3"/>
    <x v="124"/>
    <x v="117"/>
    <n v="210"/>
    <n v="210"/>
    <n v="43.9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56"/>
    <x v="56"/>
    <x v="51"/>
    <n v="56100"/>
    <x v="3"/>
    <x v="122"/>
    <x v="115"/>
    <n v="157"/>
    <n v="157"/>
    <n v="35.92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56"/>
    <x v="56"/>
    <x v="51"/>
    <n v="56100"/>
    <x v="3"/>
    <x v="123"/>
    <x v="116"/>
    <n v="895"/>
    <n v="895"/>
    <n v="140.6699999999999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56"/>
    <x v="56"/>
    <x v="51"/>
    <n v="56100"/>
    <x v="3"/>
    <x v="124"/>
    <x v="117"/>
    <n v="2200"/>
    <n v="2200"/>
    <n v="332.02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42"/>
    <x v="42"/>
    <x v="40"/>
    <n v="56100"/>
    <x v="1"/>
    <x v="122"/>
    <x v="115"/>
    <n v="38"/>
    <n v="38"/>
    <n v="51.22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42"/>
    <x v="42"/>
    <x v="40"/>
    <n v="56100"/>
    <x v="1"/>
    <x v="123"/>
    <x v="116"/>
    <n v="57"/>
    <n v="57"/>
    <n v="52.42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42"/>
    <x v="42"/>
    <x v="40"/>
    <n v="56100"/>
    <x v="1"/>
    <x v="124"/>
    <x v="117"/>
    <n v="4"/>
    <n v="4"/>
    <n v="46.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44"/>
    <x v="44"/>
    <x v="41"/>
    <n v="56100"/>
    <x v="1"/>
    <x v="122"/>
    <x v="115"/>
    <n v="3148"/>
    <n v="3148"/>
    <n v="511.3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44"/>
    <x v="44"/>
    <x v="41"/>
    <n v="56100"/>
    <x v="1"/>
    <x v="123"/>
    <x v="116"/>
    <n v="4382"/>
    <n v="4382"/>
    <n v="687.7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44"/>
    <x v="44"/>
    <x v="41"/>
    <n v="56100"/>
    <x v="1"/>
    <x v="124"/>
    <x v="117"/>
    <n v="4559"/>
    <n v="4559"/>
    <n v="723.3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54"/>
    <x v="54"/>
    <x v="49"/>
    <n v="56100"/>
    <x v="7"/>
    <x v="122"/>
    <x v="115"/>
    <n v="914"/>
    <n v="914"/>
    <n v="121.47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54"/>
    <x v="54"/>
    <x v="49"/>
    <n v="56100"/>
    <x v="7"/>
    <x v="123"/>
    <x v="116"/>
    <n v="987"/>
    <n v="987"/>
    <n v="160.0200000000000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54"/>
    <x v="54"/>
    <x v="49"/>
    <n v="56100"/>
    <x v="7"/>
    <x v="124"/>
    <x v="117"/>
    <n v="916"/>
    <n v="916"/>
    <n v="152.6100000000000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116"/>
    <x v="116"/>
    <x v="104"/>
    <n v="56100"/>
    <x v="0"/>
    <x v="122"/>
    <x v="115"/>
    <n v="156"/>
    <n v="156"/>
    <n v="48.7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16"/>
    <x v="116"/>
    <x v="104"/>
    <n v="56100"/>
    <x v="0"/>
    <x v="123"/>
    <x v="116"/>
    <n v="170"/>
    <n v="170"/>
    <n v="49.8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16"/>
    <x v="116"/>
    <x v="104"/>
    <n v="56100"/>
    <x v="0"/>
    <x v="124"/>
    <x v="117"/>
    <n v="160"/>
    <n v="160"/>
    <n v="49.62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28"/>
    <x v="28"/>
    <x v="26"/>
    <n v="56100"/>
    <x v="7"/>
    <x v="122"/>
    <x v="115"/>
    <n v="1137"/>
    <n v="1137"/>
    <n v="182.0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28"/>
    <x v="28"/>
    <x v="26"/>
    <n v="56100"/>
    <x v="7"/>
    <x v="123"/>
    <x v="116"/>
    <n v="1321"/>
    <n v="1321"/>
    <n v="207.62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28"/>
    <x v="28"/>
    <x v="26"/>
    <n v="56100"/>
    <x v="7"/>
    <x v="124"/>
    <x v="117"/>
    <n v="1381"/>
    <n v="1381"/>
    <n v="219.9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82"/>
    <x v="82"/>
    <x v="26"/>
    <n v="56100"/>
    <x v="8"/>
    <x v="125"/>
    <x v="118"/>
    <n v="992"/>
    <n v="992"/>
    <n v="149.4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82"/>
    <x v="82"/>
    <x v="26"/>
    <n v="56100"/>
    <x v="8"/>
    <x v="122"/>
    <x v="115"/>
    <n v="1050"/>
    <n v="1050"/>
    <n v="157.2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82"/>
    <x v="82"/>
    <x v="26"/>
    <n v="56100"/>
    <x v="8"/>
    <x v="126"/>
    <x v="119"/>
    <n v="976"/>
    <n v="976"/>
    <n v="146.9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82"/>
    <x v="82"/>
    <x v="26"/>
    <n v="56100"/>
    <x v="8"/>
    <x v="123"/>
    <x v="116"/>
    <n v="626"/>
    <n v="626"/>
    <n v="97.8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82"/>
    <x v="82"/>
    <x v="26"/>
    <n v="56100"/>
    <x v="8"/>
    <x v="127"/>
    <x v="120"/>
    <n v="790"/>
    <n v="790"/>
    <n v="120.42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82"/>
    <x v="82"/>
    <x v="26"/>
    <n v="56100"/>
    <x v="8"/>
    <x v="124"/>
    <x v="117"/>
    <n v="927"/>
    <n v="927"/>
    <n v="140.9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117"/>
    <x v="117"/>
    <x v="105"/>
    <n v="56100"/>
    <x v="8"/>
    <x v="122"/>
    <x v="115"/>
    <n v="39"/>
    <n v="39"/>
    <n v="22.2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17"/>
    <x v="117"/>
    <x v="105"/>
    <n v="56100"/>
    <x v="8"/>
    <x v="123"/>
    <x v="116"/>
    <n v="34"/>
    <n v="34"/>
    <n v="21.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17"/>
    <x v="117"/>
    <x v="105"/>
    <n v="56100"/>
    <x v="8"/>
    <x v="124"/>
    <x v="117"/>
    <n v="35"/>
    <n v="35"/>
    <n v="21.87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118"/>
    <x v="118"/>
    <x v="106"/>
    <n v="56100"/>
    <x v="8"/>
    <x v="122"/>
    <x v="115"/>
    <n v="62"/>
    <n v="62"/>
    <n v="25.6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18"/>
    <x v="118"/>
    <x v="106"/>
    <n v="56100"/>
    <x v="8"/>
    <x v="123"/>
    <x v="116"/>
    <n v="63"/>
    <n v="63"/>
    <n v="25.2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18"/>
    <x v="118"/>
    <x v="106"/>
    <n v="56100"/>
    <x v="8"/>
    <x v="124"/>
    <x v="117"/>
    <n v="57"/>
    <n v="57"/>
    <n v="25.0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41"/>
    <x v="41"/>
    <x v="39"/>
    <n v="56100"/>
    <x v="6"/>
    <x v="122"/>
    <x v="115"/>
    <n v="5560"/>
    <n v="5560"/>
    <n v="842.2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41"/>
    <x v="41"/>
    <x v="39"/>
    <n v="56100"/>
    <x v="6"/>
    <x v="123"/>
    <x v="116"/>
    <n v="7487"/>
    <n v="7487"/>
    <n v="1117.890000000000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41"/>
    <x v="41"/>
    <x v="39"/>
    <n v="56100"/>
    <x v="6"/>
    <x v="124"/>
    <x v="117"/>
    <n v="6330"/>
    <n v="6330"/>
    <n v="961.8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7"/>
    <x v="7"/>
    <x v="7"/>
    <n v="56100"/>
    <x v="3"/>
    <x v="122"/>
    <x v="115"/>
    <n v="133"/>
    <n v="133"/>
    <n v="32.5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7"/>
    <x v="7"/>
    <x v="7"/>
    <n v="56100"/>
    <x v="3"/>
    <x v="123"/>
    <x v="116"/>
    <n v="111"/>
    <n v="111"/>
    <n v="28.92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7"/>
    <x v="7"/>
    <x v="7"/>
    <n v="56100"/>
    <x v="3"/>
    <x v="124"/>
    <x v="117"/>
    <n v="102"/>
    <n v="102"/>
    <n v="28.32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107"/>
    <x v="107"/>
    <x v="95"/>
    <n v="56100"/>
    <x v="3"/>
    <x v="122"/>
    <x v="115"/>
    <n v="483"/>
    <n v="483"/>
    <n v="82.3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07"/>
    <x v="107"/>
    <x v="95"/>
    <n v="56100"/>
    <x v="3"/>
    <x v="123"/>
    <x v="116"/>
    <n v="793"/>
    <n v="793"/>
    <n v="126.12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07"/>
    <x v="107"/>
    <x v="95"/>
    <n v="56100"/>
    <x v="3"/>
    <x v="124"/>
    <x v="117"/>
    <n v="629"/>
    <n v="629"/>
    <n v="104.5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8"/>
    <x v="8"/>
    <x v="8"/>
    <n v="56100"/>
    <x v="3"/>
    <x v="122"/>
    <x v="115"/>
    <n v="108"/>
    <n v="108"/>
    <n v="28.9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8"/>
    <x v="8"/>
    <x v="8"/>
    <n v="56100"/>
    <x v="3"/>
    <x v="123"/>
    <x v="116"/>
    <n v="76"/>
    <n v="76"/>
    <n v="23.9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8"/>
    <x v="8"/>
    <x v="8"/>
    <n v="56100"/>
    <x v="3"/>
    <x v="124"/>
    <x v="117"/>
    <n v="89"/>
    <n v="89"/>
    <n v="26.4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9"/>
    <x v="9"/>
    <x v="9"/>
    <n v="56100"/>
    <x v="3"/>
    <x v="122"/>
    <x v="115"/>
    <n v="66"/>
    <n v="66"/>
    <n v="22.97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9"/>
    <x v="9"/>
    <x v="9"/>
    <n v="56100"/>
    <x v="3"/>
    <x v="123"/>
    <x v="116"/>
    <n v="117"/>
    <n v="117"/>
    <n v="29.77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9"/>
    <x v="9"/>
    <x v="9"/>
    <n v="56100"/>
    <x v="3"/>
    <x v="124"/>
    <x v="117"/>
    <n v="171"/>
    <n v="171"/>
    <n v="38.3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79"/>
    <x v="79"/>
    <x v="72"/>
    <n v="56100"/>
    <x v="3"/>
    <x v="122"/>
    <x v="115"/>
    <n v="127"/>
    <n v="127"/>
    <n v="31.6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79"/>
    <x v="79"/>
    <x v="72"/>
    <n v="56100"/>
    <x v="3"/>
    <x v="123"/>
    <x v="116"/>
    <n v="171"/>
    <n v="171"/>
    <n v="37.47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79"/>
    <x v="79"/>
    <x v="72"/>
    <n v="56100"/>
    <x v="3"/>
    <x v="124"/>
    <x v="117"/>
    <n v="247"/>
    <n v="247"/>
    <n v="49.31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65"/>
    <x v="65"/>
    <x v="58"/>
    <n v="56100"/>
    <x v="3"/>
    <x v="122"/>
    <x v="115"/>
    <n v="127"/>
    <n v="127"/>
    <n v="31.6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65"/>
    <x v="65"/>
    <x v="58"/>
    <n v="56100"/>
    <x v="3"/>
    <x v="123"/>
    <x v="116"/>
    <n v="201"/>
    <n v="201"/>
    <n v="41.7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65"/>
    <x v="65"/>
    <x v="58"/>
    <n v="56100"/>
    <x v="3"/>
    <x v="124"/>
    <x v="117"/>
    <n v="226"/>
    <n v="226"/>
    <n v="46.2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75"/>
    <x v="75"/>
    <x v="68"/>
    <n v="56100"/>
    <x v="3"/>
    <x v="122"/>
    <x v="115"/>
    <n v="66"/>
    <n v="66"/>
    <n v="22.9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75"/>
    <x v="75"/>
    <x v="68"/>
    <n v="56100"/>
    <x v="3"/>
    <x v="123"/>
    <x v="116"/>
    <n v="69"/>
    <n v="69"/>
    <n v="22.9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75"/>
    <x v="75"/>
    <x v="68"/>
    <n v="56100"/>
    <x v="3"/>
    <x v="124"/>
    <x v="117"/>
    <n v="37"/>
    <n v="37"/>
    <n v="18.89999999999999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119"/>
    <x v="119"/>
    <x v="107"/>
    <n v="56100"/>
    <x v="3"/>
    <x v="122"/>
    <x v="115"/>
    <n v="132"/>
    <n v="132"/>
    <n v="32.3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19"/>
    <x v="119"/>
    <x v="107"/>
    <n v="56100"/>
    <x v="3"/>
    <x v="123"/>
    <x v="116"/>
    <n v="154"/>
    <n v="154"/>
    <n v="35.0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119"/>
    <x v="119"/>
    <x v="107"/>
    <n v="56100"/>
    <x v="3"/>
    <x v="124"/>
    <x v="117"/>
    <n v="161"/>
    <n v="161"/>
    <n v="36.85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96"/>
    <x v="96"/>
    <x v="87"/>
    <n v="56100"/>
    <x v="3"/>
    <x v="122"/>
    <x v="115"/>
    <n v="852"/>
    <n v="852"/>
    <n v="134.9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96"/>
    <x v="96"/>
    <x v="87"/>
    <n v="56100"/>
    <x v="3"/>
    <x v="123"/>
    <x v="116"/>
    <n v="517"/>
    <n v="517"/>
    <n v="86.78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96"/>
    <x v="96"/>
    <x v="87"/>
    <n v="56100"/>
    <x v="3"/>
    <x v="124"/>
    <x v="117"/>
    <n v="539"/>
    <n v="539"/>
    <n v="91.5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69"/>
    <x v="69"/>
    <x v="62"/>
    <n v="56100"/>
    <x v="3"/>
    <x v="122"/>
    <x v="115"/>
    <n v="178"/>
    <n v="178"/>
    <n v="38.9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69"/>
    <x v="69"/>
    <x v="62"/>
    <n v="56100"/>
    <x v="3"/>
    <x v="123"/>
    <x v="116"/>
    <n v="178"/>
    <n v="178"/>
    <n v="38.479999999999997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69"/>
    <x v="69"/>
    <x v="62"/>
    <n v="56100"/>
    <x v="3"/>
    <x v="124"/>
    <x v="117"/>
    <n v="172"/>
    <n v="172"/>
    <n v="38.46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62"/>
    <x v="62"/>
    <x v="56"/>
    <n v="56100"/>
    <x v="1"/>
    <x v="122"/>
    <x v="115"/>
    <n v="2052"/>
    <n v="2052"/>
    <n v="338.27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62"/>
    <x v="62"/>
    <x v="56"/>
    <n v="56100"/>
    <x v="1"/>
    <x v="123"/>
    <x v="116"/>
    <n v="3483"/>
    <n v="3483"/>
    <n v="540.72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62"/>
    <x v="62"/>
    <x v="56"/>
    <n v="56100"/>
    <x v="1"/>
    <x v="124"/>
    <x v="117"/>
    <n v="3120"/>
    <n v="3120"/>
    <n v="497.4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8"/>
    <x v="53"/>
    <x v="53"/>
    <x v="48"/>
    <n v="56100"/>
    <x v="5"/>
    <x v="122"/>
    <x v="115"/>
    <n v="-1"/>
    <n v="-1"/>
    <n v="29.04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53"/>
    <x v="53"/>
    <x v="48"/>
    <n v="56100"/>
    <x v="5"/>
    <x v="123"/>
    <x v="116"/>
    <n v="-2"/>
    <n v="-2"/>
    <n v="9.69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n v="100004095111"/>
    <d v="2019-03-14T00:00:00"/>
    <x v="1"/>
    <n v="2019"/>
    <x v="53"/>
    <x v="53"/>
    <x v="48"/>
    <n v="56100"/>
    <x v="5"/>
    <x v="124"/>
    <x v="117"/>
    <n v="0"/>
    <n v="0"/>
    <n v="10.33"/>
    <n v="102976584"/>
    <s v="GROUPEMENT DE CDE LORIENT AGGLO"/>
    <n v="102977700"/>
    <s v="COMMUNE DE LORIENT"/>
    <n v="11003620275"/>
    <s v="LOT 4 ELECTRICITE C5 18006"/>
    <n v="21560121200016"/>
    <s v=""/>
    <s v="288119"/>
    <n v="100004095111"/>
    <d v="2019-03-14T00:00:00"/>
    <d v="2019-04-23T00:00:00"/>
  </r>
  <r>
    <m/>
    <m/>
    <x v="2"/>
    <m/>
    <x v="122"/>
    <x v="122"/>
    <x v="110"/>
    <m/>
    <x v="9"/>
    <x v="129"/>
    <x v="122"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8B74BB-55C1-4FD3-A813-92FBB568BD19}" name="Tableau croisé dynamique2" cacheId="0" applyNumberFormats="0" applyBorderFormats="0" applyFontFormats="0" applyPatternFormats="0" applyAlignmentFormats="0" applyWidthHeightFormats="1" dataCaption="Valeurs" updatedVersion="6" minRefreshableVersion="3" colGrandTotals="0" itemPrintTitles="1" createdVersion="6" indent="0" compact="0" compactData="0" multipleFieldFilters="0" chartFormat="1" rowHeaderCaption="Mois" colHeaderCaption="Années">
  <location ref="G7:K21" firstHeaderRow="1" firstDataRow="2" firstDataCol="1" rowPageCount="3" colPageCount="1"/>
  <pivotFields count="30">
    <pivotField compact="0" outline="0" showAll="0"/>
    <pivotField compact="0" outline="0" showAll="0"/>
    <pivotField axis="axisPage" compact="0" outline="0" multipleItemSelectionAllowed="1" showAll="0">
      <items count="4">
        <item x="1"/>
        <item x="0"/>
        <item x="2"/>
        <item t="default"/>
      </items>
    </pivotField>
    <pivotField compact="0" outline="0" showAll="0"/>
    <pivotField compact="0" outline="0" showAll="0"/>
    <pivotField axis="axisPage" compact="0" outline="0" multipleItemSelectionAllowed="1" showAll="0">
      <items count="125">
        <item m="1" x="123"/>
        <item x="108"/>
        <item x="57"/>
        <item x="27"/>
        <item x="81"/>
        <item x="60"/>
        <item x="24"/>
        <item x="61"/>
        <item x="77"/>
        <item x="6"/>
        <item x="110"/>
        <item x="55"/>
        <item x="66"/>
        <item x="31"/>
        <item x="80"/>
        <item x="51"/>
        <item x="68"/>
        <item x="49"/>
        <item x="43"/>
        <item x="25"/>
        <item x="32"/>
        <item x="17"/>
        <item x="13"/>
        <item x="22"/>
        <item x="11"/>
        <item x="19"/>
        <item x="111"/>
        <item x="20"/>
        <item x="112"/>
        <item x="14"/>
        <item x="113"/>
        <item x="40"/>
        <item x="35"/>
        <item x="10"/>
        <item x="114"/>
        <item x="45"/>
        <item x="64"/>
        <item x="63"/>
        <item x="67"/>
        <item x="26"/>
        <item x="2"/>
        <item x="3"/>
        <item x="37"/>
        <item x="76"/>
        <item x="48"/>
        <item x="50"/>
        <item x="73"/>
        <item x="15"/>
        <item x="38"/>
        <item x="33"/>
        <item x="23"/>
        <item x="78"/>
        <item x="84"/>
        <item x="102"/>
        <item x="29"/>
        <item x="59"/>
        <item x="34"/>
        <item x="92"/>
        <item x="99"/>
        <item x="97"/>
        <item x="86"/>
        <item x="89"/>
        <item x="70"/>
        <item x="104"/>
        <item x="87"/>
        <item x="101"/>
        <item x="106"/>
        <item x="94"/>
        <item x="121"/>
        <item x="90"/>
        <item x="85"/>
        <item x="98"/>
        <item x="93"/>
        <item x="105"/>
        <item x="30"/>
        <item x="71"/>
        <item x="46"/>
        <item x="95"/>
        <item x="88"/>
        <item x="100"/>
        <item x="91"/>
        <item x="109"/>
        <item x="58"/>
        <item x="18"/>
        <item x="36"/>
        <item x="1"/>
        <item x="4"/>
        <item x="16"/>
        <item x="21"/>
        <item x="115"/>
        <item x="83"/>
        <item x="39"/>
        <item x="47"/>
        <item x="12"/>
        <item x="56"/>
        <item x="42"/>
        <item x="0"/>
        <item x="44"/>
        <item x="54"/>
        <item x="116"/>
        <item x="28"/>
        <item x="82"/>
        <item x="117"/>
        <item x="118"/>
        <item x="41"/>
        <item x="74"/>
        <item x="107"/>
        <item x="8"/>
        <item x="7"/>
        <item x="9"/>
        <item x="79"/>
        <item x="65"/>
        <item x="75"/>
        <item x="119"/>
        <item x="5"/>
        <item x="96"/>
        <item x="62"/>
        <item x="53"/>
        <item x="122"/>
        <item x="103"/>
        <item x="52"/>
        <item x="120"/>
        <item x="69"/>
        <item x="72"/>
        <item t="default"/>
      </items>
    </pivotField>
    <pivotField compact="0" outline="0" showAll="0"/>
    <pivotField compact="0" outline="0" showAll="0"/>
    <pivotField name="Puis.Souscrite" axis="axisPage" compact="0" outline="0" multipleItemSelectionAllowed="1" showAll="0">
      <items count="11">
        <item x="5"/>
        <item x="3"/>
        <item x="8"/>
        <item x="7"/>
        <item x="4"/>
        <item x="0"/>
        <item x="6"/>
        <item x="2"/>
        <item x="1"/>
        <item x="9"/>
        <item t="default"/>
      </items>
    </pivotField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7">
        <item sd="0" x="1"/>
        <item sd="0" x="2"/>
        <item sd="0" x="3"/>
        <item sd="0" x="4"/>
        <item x="0"/>
        <item x="5"/>
        <item t="default"/>
      </items>
    </pivotField>
    <pivotField axis="axisCol" compact="0" outline="0" showAll="0">
      <items count="7">
        <item sd="0" x="1"/>
        <item sd="0" x="2"/>
        <item sd="0" x="3"/>
        <item sd="0" x="4"/>
        <item h="1" x="0"/>
        <item h="1" x="5"/>
        <item t="default"/>
      </items>
    </pivotField>
    <pivotField compact="0" outline="0" showAll="0">
      <items count="7">
        <item sd="0" x="1"/>
        <item sd="0" x="2"/>
        <item sd="0" x="3"/>
        <item sd="0" x="4"/>
        <item x="0"/>
        <item x="5"/>
        <item t="default"/>
      </items>
    </pivotField>
    <pivotField compact="0" outline="0" showAll="0">
      <items count="7">
        <item sd="0" x="1"/>
        <item sd="0" x="2"/>
        <item sd="0" x="3"/>
        <item sd="0" x="4"/>
        <item h="1" x="0"/>
        <item h="1" x="5"/>
        <item t="default"/>
      </items>
    </pivotField>
  </pivotFields>
  <rowFields count="1">
    <field x="1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27"/>
  </colFields>
  <colItems count="4">
    <i>
      <x/>
    </i>
    <i>
      <x v="1"/>
    </i>
    <i>
      <x v="2"/>
    </i>
    <i>
      <x v="3"/>
    </i>
  </colItems>
  <pageFields count="3">
    <pageField fld="5" hier="-1"/>
    <pageField fld="2" hier="-1"/>
    <pageField fld="8" hier="-1"/>
  </pageFields>
  <dataFields count="1">
    <dataField name="Somme de TTC" fld="13" baseField="10" baseItem="6" numFmtId="8"/>
  </dataFields>
  <formats count="6">
    <format dxfId="82">
      <pivotArea outline="0" collapsedLevelsAreSubtotals="1" fieldPosition="0"/>
    </format>
    <format dxfId="81">
      <pivotArea outline="0" fieldPosition="0">
        <references count="1">
          <reference field="4294967294" count="1">
            <x v="0"/>
          </reference>
        </references>
      </pivotArea>
    </format>
    <format dxfId="80">
      <pivotArea field="29" type="button" dataOnly="0" labelOnly="1" outline="0"/>
    </format>
    <format dxfId="79">
      <pivotArea dataOnly="0" labelOnly="1" outline="0" fieldPosition="0">
        <references count="1">
          <reference field="1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78">
      <pivotArea dataOnly="0" labelOnly="1" outline="0" fieldPosition="0">
        <references count="1">
          <reference field="27" count="0"/>
        </references>
      </pivotArea>
    </format>
    <format dxfId="77">
      <pivotArea dataOnly="0" labelOnly="1" outline="0" fieldPosition="0">
        <references count="1">
          <reference field="27" count="0"/>
        </references>
      </pivotArea>
    </format>
  </formats>
  <chartFormats count="6"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7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27" count="1" selected="0">
            <x v="0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27" count="1" selected="0">
            <x v="1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27" count="1" selected="0">
            <x v="2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27" count="1" selected="0">
            <x v="3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EE1C79-4A6C-4789-8C3E-7A83489B3E9F}" name="Tableau croisé dynamique1" cacheId="0" applyNumberFormats="0" applyBorderFormats="0" applyFontFormats="0" applyPatternFormats="0" applyAlignmentFormats="0" applyWidthHeightFormats="1" dataCaption="Valeurs" updatedVersion="6" minRefreshableVersion="3" colGrandTotals="0" itemPrintTitles="1" createdVersion="6" indent="0" outline="1" outlineData="1" multipleFieldFilters="0" chartFormat="1" rowHeaderCaption="Mois" colHeaderCaption="Années">
  <location ref="A7:E21" firstHeaderRow="1" firstDataRow="2" firstDataCol="1" rowPageCount="3" colPageCount="1"/>
  <pivotFields count="30">
    <pivotField showAll="0"/>
    <pivotField showAll="0"/>
    <pivotField axis="axisPage" multipleItemSelectionAllowed="1" showAll="0">
      <items count="4">
        <item x="1"/>
        <item x="0"/>
        <item x="2"/>
        <item t="default"/>
      </items>
    </pivotField>
    <pivotField showAll="0"/>
    <pivotField showAll="0"/>
    <pivotField axis="axisPage" multipleItemSelectionAllowed="1" showAll="0">
      <items count="125">
        <item m="1" x="123"/>
        <item x="108"/>
        <item x="57"/>
        <item x="27"/>
        <item x="81"/>
        <item x="60"/>
        <item x="24"/>
        <item x="61"/>
        <item x="77"/>
        <item x="6"/>
        <item x="110"/>
        <item x="55"/>
        <item x="66"/>
        <item x="31"/>
        <item x="80"/>
        <item x="51"/>
        <item x="68"/>
        <item x="49"/>
        <item x="43"/>
        <item x="25"/>
        <item x="32"/>
        <item x="17"/>
        <item x="13"/>
        <item x="22"/>
        <item x="11"/>
        <item x="19"/>
        <item x="111"/>
        <item x="20"/>
        <item x="112"/>
        <item x="14"/>
        <item x="113"/>
        <item x="40"/>
        <item x="35"/>
        <item x="10"/>
        <item x="114"/>
        <item x="45"/>
        <item x="64"/>
        <item x="63"/>
        <item x="67"/>
        <item x="26"/>
        <item x="2"/>
        <item x="3"/>
        <item x="37"/>
        <item x="76"/>
        <item x="48"/>
        <item x="50"/>
        <item x="73"/>
        <item x="15"/>
        <item x="38"/>
        <item x="33"/>
        <item x="23"/>
        <item x="78"/>
        <item x="84"/>
        <item x="102"/>
        <item x="29"/>
        <item x="59"/>
        <item x="34"/>
        <item x="92"/>
        <item x="99"/>
        <item x="97"/>
        <item x="86"/>
        <item x="89"/>
        <item x="70"/>
        <item x="104"/>
        <item x="87"/>
        <item x="101"/>
        <item x="106"/>
        <item x="94"/>
        <item x="121"/>
        <item x="90"/>
        <item x="85"/>
        <item x="98"/>
        <item x="93"/>
        <item x="105"/>
        <item x="30"/>
        <item x="71"/>
        <item x="46"/>
        <item x="95"/>
        <item x="88"/>
        <item x="100"/>
        <item x="91"/>
        <item x="109"/>
        <item x="58"/>
        <item x="18"/>
        <item x="36"/>
        <item x="1"/>
        <item x="4"/>
        <item x="16"/>
        <item x="21"/>
        <item x="115"/>
        <item x="83"/>
        <item x="39"/>
        <item x="47"/>
        <item x="12"/>
        <item x="56"/>
        <item x="42"/>
        <item x="0"/>
        <item x="44"/>
        <item x="54"/>
        <item x="116"/>
        <item x="28"/>
        <item x="82"/>
        <item x="117"/>
        <item x="118"/>
        <item x="41"/>
        <item x="74"/>
        <item x="107"/>
        <item x="8"/>
        <item x="7"/>
        <item x="9"/>
        <item x="79"/>
        <item x="65"/>
        <item x="75"/>
        <item x="119"/>
        <item x="5"/>
        <item x="96"/>
        <item x="62"/>
        <item x="53"/>
        <item x="122"/>
        <item x="103"/>
        <item x="52"/>
        <item x="120"/>
        <item x="69"/>
        <item x="72"/>
        <item t="default"/>
      </items>
    </pivotField>
    <pivotField showAll="0"/>
    <pivotField showAll="0"/>
    <pivotField name="Puis.Souscrite" axis="axisPage" multipleItemSelectionAllowed="1" showAll="0">
      <items count="11">
        <item x="5"/>
        <item x="3"/>
        <item x="8"/>
        <item x="7"/>
        <item x="4"/>
        <item x="0"/>
        <item x="6"/>
        <item x="2"/>
        <item x="1"/>
        <item x="9"/>
        <item t="default"/>
      </items>
    </pivotField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1"/>
        <item sd="0" x="2"/>
        <item sd="0" x="3"/>
        <item sd="0" x="4"/>
        <item x="0"/>
        <item x="5"/>
        <item t="default"/>
      </items>
    </pivotField>
    <pivotField showAll="0">
      <items count="7">
        <item sd="0" x="1"/>
        <item sd="0" x="2"/>
        <item sd="0" x="3"/>
        <item sd="0" x="4"/>
        <item x="0"/>
        <item x="5"/>
        <item t="default"/>
      </items>
    </pivotField>
    <pivotField showAll="0">
      <items count="7">
        <item sd="0" x="1"/>
        <item sd="0" x="2"/>
        <item sd="0" x="3"/>
        <item sd="0" x="4"/>
        <item x="0"/>
        <item x="5"/>
        <item t="default"/>
      </items>
    </pivotField>
    <pivotField axis="axisCol" showAll="0">
      <items count="7">
        <item sd="0" x="1"/>
        <item sd="0" x="2"/>
        <item sd="0" x="3"/>
        <item sd="0" x="4"/>
        <item h="1" x="0"/>
        <item h="1" x="5"/>
        <item t="default"/>
      </items>
    </pivotField>
  </pivotFields>
  <rowFields count="1">
    <field x="1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29"/>
  </colFields>
  <colItems count="4">
    <i>
      <x/>
    </i>
    <i>
      <x v="1"/>
    </i>
    <i>
      <x v="2"/>
    </i>
    <i>
      <x v="3"/>
    </i>
  </colItems>
  <pageFields count="3">
    <pageField fld="5" hier="-1"/>
    <pageField fld="2" hier="-1"/>
    <pageField fld="8" hier="-1"/>
  </pageFields>
  <dataFields count="1">
    <dataField name="ToTal kWh réels" fld="11" baseField="10" baseItem="1" numFmtId="165"/>
  </dataFields>
  <formats count="7">
    <format dxfId="89">
      <pivotArea collapsedLevelsAreSubtotals="1" fieldPosition="0">
        <references count="2">
          <reference field="10" count="1">
            <x v="1"/>
          </reference>
          <reference field="29" count="1" selected="0">
            <x v="2"/>
          </reference>
        </references>
      </pivotArea>
    </format>
    <format dxfId="88">
      <pivotArea outline="0" collapsedLevelsAreSubtotals="1" fieldPosition="0"/>
    </format>
    <format dxfId="87">
      <pivotArea dataOnly="0" labelOnly="1" fieldPosition="0">
        <references count="1">
          <reference field="29" count="0"/>
        </references>
      </pivotArea>
    </format>
    <format dxfId="86">
      <pivotArea dataOnly="0" labelOnly="1" fieldPosition="0">
        <references count="1">
          <reference field="29" count="0"/>
        </references>
      </pivotArea>
    </format>
    <format dxfId="85">
      <pivotArea outline="0" collapsedLevelsAreSubtotals="1" fieldPosition="0">
        <references count="1">
          <reference field="29" count="0" selected="0"/>
        </references>
      </pivotArea>
    </format>
    <format dxfId="84">
      <pivotArea field="29" type="button" dataOnly="0" labelOnly="1" outline="0" axis="axisCol" fieldPosition="0"/>
    </format>
    <format dxfId="83">
      <pivotArea dataOnly="0" labelOnly="1" fieldPosition="0">
        <references count="1">
          <reference field="1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</formats>
  <chartFormats count="5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9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9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9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9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70B6E5-2DCD-4B80-A29C-5A40BDA0C944}" name="Tableau croisé dynamique1" cacheId="0" dataPosition="0" applyNumberFormats="0" applyBorderFormats="0" applyFontFormats="0" applyPatternFormats="0" applyAlignmentFormats="0" applyWidthHeightFormats="1" dataCaption="Valeurs" updatedVersion="6" minRefreshableVersion="3" colGrandTotals="0" itemPrintTitles="1" createdVersion="6" indent="0" compact="0" compactData="0" multipleFieldFilters="0" chartFormat="1" rowHeaderCaption="Mois" colHeaderCaption="Années">
  <location ref="A9:CE140" firstHeaderRow="1" firstDataRow="4" firstDataCol="5"/>
  <pivotFields count="30">
    <pivotField compact="0" outline="0" showAll="0"/>
    <pivotField compact="0" outline="0" showAll="0"/>
    <pivotField axis="axisRow" compact="0" outline="0" multipleItemSelectionAllowed="1" showAll="0" defaultSubtotal="0">
      <items count="3">
        <item x="1"/>
        <item x="0"/>
        <item x="2"/>
      </items>
    </pivotField>
    <pivotField compact="0" outline="0" showAll="0"/>
    <pivotField axis="axisRow" compact="0" outline="0" showAll="0" defaultSubtotal="0">
      <items count="123">
        <item x="80"/>
        <item x="69"/>
        <item x="6"/>
        <item x="7"/>
        <item x="8"/>
        <item x="9"/>
        <item x="10"/>
        <item x="11"/>
        <item x="72"/>
        <item x="12"/>
        <item x="13"/>
        <item x="0"/>
        <item x="85"/>
        <item x="93"/>
        <item x="94"/>
        <item x="14"/>
        <item x="15"/>
        <item x="77"/>
        <item x="16"/>
        <item x="88"/>
        <item x="95"/>
        <item x="17"/>
        <item x="105"/>
        <item x="18"/>
        <item x="19"/>
        <item x="114"/>
        <item x="20"/>
        <item x="21"/>
        <item x="22"/>
        <item x="116"/>
        <item x="23"/>
        <item x="24"/>
        <item x="25"/>
        <item x="26"/>
        <item x="1"/>
        <item x="27"/>
        <item x="84"/>
        <item x="28"/>
        <item x="82"/>
        <item x="96"/>
        <item x="29"/>
        <item x="97"/>
        <item x="30"/>
        <item x="31"/>
        <item x="32"/>
        <item x="2"/>
        <item x="33"/>
        <item x="34"/>
        <item x="87"/>
        <item x="120"/>
        <item x="121"/>
        <item x="35"/>
        <item x="36"/>
        <item x="37"/>
        <item x="98"/>
        <item x="119"/>
        <item x="89"/>
        <item x="81"/>
        <item x="38"/>
        <item x="78"/>
        <item x="39"/>
        <item x="40"/>
        <item x="41"/>
        <item x="102"/>
        <item x="42"/>
        <item x="3"/>
        <item x="43"/>
        <item x="44"/>
        <item x="45"/>
        <item x="46"/>
        <item x="47"/>
        <item x="48"/>
        <item x="49"/>
        <item x="50"/>
        <item x="51"/>
        <item x="92"/>
        <item x="52"/>
        <item x="53"/>
        <item x="76"/>
        <item x="54"/>
        <item x="55"/>
        <item x="56"/>
        <item x="101"/>
        <item x="57"/>
        <item x="86"/>
        <item x="58"/>
        <item x="59"/>
        <item x="60"/>
        <item x="90"/>
        <item x="61"/>
        <item x="62"/>
        <item x="63"/>
        <item x="64"/>
        <item x="65"/>
        <item x="66"/>
        <item x="67"/>
        <item x="4"/>
        <item x="109"/>
        <item x="91"/>
        <item x="68"/>
        <item x="110"/>
        <item x="5"/>
        <item x="115"/>
        <item x="112"/>
        <item x="103"/>
        <item x="106"/>
        <item x="70"/>
        <item x="107"/>
        <item x="117"/>
        <item x="111"/>
        <item x="108"/>
        <item x="118"/>
        <item x="100"/>
        <item x="99"/>
        <item x="73"/>
        <item x="113"/>
        <item x="104"/>
        <item x="75"/>
        <item x="79"/>
        <item x="74"/>
        <item x="83"/>
        <item x="71"/>
        <item x="122"/>
      </items>
    </pivotField>
    <pivotField axis="axisRow" compact="0" outline="0" multipleItemSelectionAllowed="1" showAll="0" defaultSubtotal="0">
      <items count="124">
        <item m="1" x="123"/>
        <item x="108"/>
        <item x="57"/>
        <item x="27"/>
        <item x="81"/>
        <item x="60"/>
        <item x="24"/>
        <item x="61"/>
        <item x="77"/>
        <item x="6"/>
        <item x="110"/>
        <item x="55"/>
        <item x="66"/>
        <item x="31"/>
        <item x="80"/>
        <item x="51"/>
        <item x="68"/>
        <item x="49"/>
        <item x="43"/>
        <item x="25"/>
        <item x="32"/>
        <item x="17"/>
        <item x="13"/>
        <item x="22"/>
        <item x="11"/>
        <item x="19"/>
        <item x="111"/>
        <item x="20"/>
        <item x="112"/>
        <item x="14"/>
        <item x="113"/>
        <item x="40"/>
        <item x="35"/>
        <item x="10"/>
        <item x="114"/>
        <item x="45"/>
        <item x="64"/>
        <item x="63"/>
        <item x="67"/>
        <item x="26"/>
        <item x="2"/>
        <item x="3"/>
        <item x="37"/>
        <item x="76"/>
        <item x="48"/>
        <item x="50"/>
        <item x="73"/>
        <item x="15"/>
        <item x="38"/>
        <item x="33"/>
        <item x="23"/>
        <item x="78"/>
        <item x="84"/>
        <item x="102"/>
        <item x="29"/>
        <item x="59"/>
        <item x="34"/>
        <item x="92"/>
        <item x="99"/>
        <item x="97"/>
        <item x="86"/>
        <item x="89"/>
        <item x="70"/>
        <item x="104"/>
        <item x="87"/>
        <item x="101"/>
        <item x="106"/>
        <item x="94"/>
        <item x="121"/>
        <item x="90"/>
        <item x="85"/>
        <item x="98"/>
        <item x="93"/>
        <item x="105"/>
        <item x="30"/>
        <item x="71"/>
        <item x="46"/>
        <item x="95"/>
        <item x="88"/>
        <item x="100"/>
        <item x="91"/>
        <item x="109"/>
        <item x="58"/>
        <item x="18"/>
        <item x="36"/>
        <item x="1"/>
        <item x="4"/>
        <item x="16"/>
        <item x="21"/>
        <item x="115"/>
        <item x="83"/>
        <item x="39"/>
        <item x="47"/>
        <item x="12"/>
        <item x="56"/>
        <item x="42"/>
        <item x="0"/>
        <item x="44"/>
        <item x="54"/>
        <item x="116"/>
        <item x="28"/>
        <item x="82"/>
        <item x="117"/>
        <item x="118"/>
        <item x="41"/>
        <item x="74"/>
        <item x="107"/>
        <item x="8"/>
        <item x="7"/>
        <item x="9"/>
        <item x="79"/>
        <item x="65"/>
        <item x="75"/>
        <item x="119"/>
        <item x="5"/>
        <item x="96"/>
        <item x="62"/>
        <item x="53"/>
        <item x="122"/>
        <item x="103"/>
        <item x="52"/>
        <item x="120"/>
        <item x="69"/>
        <item x="72"/>
      </items>
    </pivotField>
    <pivotField axis="axisRow" compact="0" outline="0" showAll="0" defaultSubtotal="0">
      <items count="294">
        <item x="62"/>
        <item x="21"/>
        <item x="73"/>
        <item x="6"/>
        <item x="84"/>
        <item m="1" x="160"/>
        <item m="1" x="246"/>
        <item x="49"/>
        <item m="1" x="173"/>
        <item m="1" x="215"/>
        <item x="106"/>
        <item m="1" x="172"/>
        <item x="65"/>
        <item m="1" x="163"/>
        <item m="1" x="193"/>
        <item x="90"/>
        <item m="1" x="262"/>
        <item m="1" x="167"/>
        <item x="25"/>
        <item m="1" x="292"/>
        <item m="1" x="245"/>
        <item x="43"/>
        <item m="1" x="156"/>
        <item x="88"/>
        <item m="1" x="211"/>
        <item x="57"/>
        <item m="1" x="125"/>
        <item m="1" x="135"/>
        <item x="15"/>
        <item m="1" x="283"/>
        <item m="1" x="177"/>
        <item m="1" x="239"/>
        <item m="1" x="216"/>
        <item x="2"/>
        <item x="93"/>
        <item m="1" x="155"/>
        <item m="1" x="124"/>
        <item x="83"/>
        <item m="1" x="157"/>
        <item x="48"/>
        <item m="1" x="256"/>
        <item m="1" x="220"/>
        <item x="81"/>
        <item m="1" x="112"/>
        <item m="1" x="128"/>
        <item x="1"/>
        <item x="63"/>
        <item m="1" x="213"/>
        <item m="1" x="226"/>
        <item m="1" x="259"/>
        <item m="1" x="227"/>
        <item x="41"/>
        <item m="1" x="253"/>
        <item x="19"/>
        <item m="1" x="130"/>
        <item m="1" x="140"/>
        <item m="1" x="248"/>
        <item x="20"/>
        <item m="1" x="196"/>
        <item x="79"/>
        <item m="1" x="199"/>
        <item m="1" x="225"/>
        <item x="109"/>
        <item x="78"/>
        <item m="1" x="255"/>
        <item m="1" x="158"/>
        <item m="1" x="264"/>
        <item m="1" x="166"/>
        <item x="16"/>
        <item x="39"/>
        <item m="1" x="274"/>
        <item m="1" x="291"/>
        <item x="70"/>
        <item m="1" x="271"/>
        <item x="40"/>
        <item m="1" x="218"/>
        <item m="1" x="127"/>
        <item x="51"/>
        <item m="1" x="143"/>
        <item m="1" x="223"/>
        <item m="1" x="198"/>
        <item m="1" x="137"/>
        <item x="74"/>
        <item m="1" x="252"/>
        <item x="60"/>
        <item m="1" x="238"/>
        <item m="1" x="203"/>
        <item x="86"/>
        <item m="1" x="123"/>
        <item m="1" x="153"/>
        <item x="28"/>
        <item m="1" x="134"/>
        <item m="1" x="221"/>
        <item m="1" x="266"/>
        <item m="1" x="217"/>
        <item x="97"/>
        <item x="55"/>
        <item m="1" x="184"/>
        <item m="1" x="242"/>
        <item x="76"/>
        <item m="1" x="121"/>
        <item m="1" x="281"/>
        <item x="64"/>
        <item m="1" x="189"/>
        <item m="1" x="133"/>
        <item x="4"/>
        <item x="10"/>
        <item m="1" x="188"/>
        <item m="1" x="190"/>
        <item x="24"/>
        <item m="1" x="115"/>
        <item m="1" x="286"/>
        <item x="32"/>
        <item m="1" x="233"/>
        <item m="1" x="141"/>
        <item x="82"/>
        <item m="1" x="272"/>
        <item m="1" x="183"/>
        <item x="14"/>
        <item m="1" x="265"/>
        <item x="77"/>
        <item m="1" x="285"/>
        <item x="107"/>
        <item m="1" x="268"/>
        <item x="89"/>
        <item m="1" x="113"/>
        <item m="1" x="279"/>
        <item x="29"/>
        <item m="1" x="208"/>
        <item m="1" x="288"/>
        <item x="22"/>
        <item m="1" x="187"/>
        <item m="1" x="136"/>
        <item x="71"/>
        <item m="1" x="180"/>
        <item m="1" x="273"/>
        <item x="12"/>
        <item m="1" x="278"/>
        <item m="1" x="224"/>
        <item x="56"/>
        <item m="1" x="244"/>
        <item x="61"/>
        <item x="38"/>
        <item m="1" x="149"/>
        <item m="1" x="258"/>
        <item m="1" x="116"/>
        <item x="85"/>
        <item m="1" x="251"/>
        <item x="94"/>
        <item m="1" x="282"/>
        <item m="1" x="204"/>
        <item x="52"/>
        <item m="1" x="234"/>
        <item m="1" x="181"/>
        <item x="0"/>
        <item m="1" x="165"/>
        <item m="1" x="197"/>
        <item x="96"/>
        <item m="1" x="257"/>
        <item m="1" x="145"/>
        <item x="44"/>
        <item m="1" x="151"/>
        <item x="45"/>
        <item m="1" x="270"/>
        <item x="80"/>
        <item m="1" x="126"/>
        <item m="1" x="182"/>
        <item x="36"/>
        <item m="1" x="119"/>
        <item x="30"/>
        <item m="1" x="161"/>
        <item m="1" x="206"/>
        <item m="1" x="168"/>
        <item m="1" x="159"/>
        <item x="58"/>
        <item m="1" x="147"/>
        <item m="1" x="202"/>
        <item x="26"/>
        <item m="1" x="122"/>
        <item m="1" x="275"/>
        <item m="1" x="210"/>
        <item m="1" x="235"/>
        <item m="1" x="169"/>
        <item m="1" x="287"/>
        <item x="92"/>
        <item m="1" x="205"/>
        <item x="42"/>
        <item x="37"/>
        <item m="1" x="236"/>
        <item m="1" x="152"/>
        <item m="1" x="146"/>
        <item m="1" x="148"/>
        <item x="95"/>
        <item m="1" x="120"/>
        <item x="67"/>
        <item m="1" x="290"/>
        <item m="1" x="276"/>
        <item x="31"/>
        <item x="35"/>
        <item m="1" x="117"/>
        <item m="1" x="191"/>
        <item x="17"/>
        <item x="33"/>
        <item x="5"/>
        <item x="75"/>
        <item m="1" x="185"/>
        <item m="1" x="164"/>
        <item m="1" x="231"/>
        <item x="23"/>
        <item m="1" x="284"/>
        <item m="1" x="232"/>
        <item x="69"/>
        <item m="1" x="267"/>
        <item x="8"/>
        <item m="1" x="293"/>
        <item x="50"/>
        <item m="1" x="229"/>
        <item m="1" x="277"/>
        <item x="87"/>
        <item m="1" x="175"/>
        <item m="1" x="171"/>
        <item x="68"/>
        <item m="1" x="179"/>
        <item m="1" x="241"/>
        <item x="7"/>
        <item m="1" x="289"/>
        <item m="1" x="114"/>
        <item m="1" x="243"/>
        <item m="1" x="260"/>
        <item m="1" x="111"/>
        <item x="46"/>
        <item m="1" x="154"/>
        <item m="1" x="230"/>
        <item x="72"/>
        <item m="1" x="138"/>
        <item m="1" x="144"/>
        <item m="1" x="214"/>
        <item m="1" x="192"/>
        <item x="101"/>
        <item m="1" x="219"/>
        <item x="53"/>
        <item m="1" x="139"/>
        <item m="1" x="269"/>
        <item m="1" x="261"/>
        <item m="1" x="207"/>
        <item x="11"/>
        <item x="54"/>
        <item m="1" x="129"/>
        <item m="1" x="131"/>
        <item x="59"/>
        <item m="1" x="118"/>
        <item m="1" x="228"/>
        <item x="47"/>
        <item m="1" x="195"/>
        <item m="1" x="142"/>
        <item x="9"/>
        <item x="3"/>
        <item m="1" x="280"/>
        <item m="1" x="249"/>
        <item x="13"/>
        <item m="1" x="178"/>
        <item m="1" x="222"/>
        <item m="1" x="174"/>
        <item m="1" x="186"/>
        <item x="34"/>
        <item m="1" x="150"/>
        <item m="1" x="250"/>
        <item x="105"/>
        <item m="1" x="254"/>
        <item x="18"/>
        <item m="1" x="240"/>
        <item m="1" x="263"/>
        <item x="66"/>
        <item m="1" x="200"/>
        <item m="1" x="132"/>
        <item x="104"/>
        <item m="1" x="201"/>
        <item x="91"/>
        <item m="1" x="209"/>
        <item m="1" x="176"/>
        <item m="1" x="237"/>
        <item m="1" x="247"/>
        <item x="102"/>
        <item m="1" x="170"/>
        <item x="27"/>
        <item m="1" x="194"/>
        <item m="1" x="162"/>
        <item x="110"/>
        <item x="98"/>
        <item x="99"/>
        <item x="100"/>
        <item x="103"/>
        <item x="108"/>
        <item m="1" x="212"/>
      </items>
    </pivotField>
    <pivotField compact="0" outline="0" showAll="0"/>
    <pivotField name="Puis.Souscrite" axis="axisRow" compact="0" outline="0" multipleItemSelectionAllowed="1" showAll="0" defaultSubtotal="0">
      <items count="10">
        <item x="5"/>
        <item x="3"/>
        <item x="8"/>
        <item x="7"/>
        <item x="4"/>
        <item x="0"/>
        <item x="6"/>
        <item x="2"/>
        <item x="1"/>
        <item x="9"/>
      </items>
    </pivotField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7">
        <item sd="0" x="1"/>
        <item sd="0" x="2"/>
        <item sd="0" x="3"/>
        <item sd="0" x="4"/>
        <item x="0"/>
        <item x="5"/>
        <item t="default"/>
      </items>
    </pivotField>
    <pivotField compact="0" outline="0" showAll="0">
      <items count="7">
        <item sd="0" x="1"/>
        <item sd="0" x="2"/>
        <item sd="0" x="3"/>
        <item sd="0" x="4"/>
        <item h="1" x="0"/>
        <item h="1" x="5"/>
        <item t="default"/>
      </items>
    </pivotField>
    <pivotField compact="0" outline="0" showAll="0">
      <items count="7">
        <item sd="0" x="1"/>
        <item sd="0" x="2"/>
        <item sd="0" x="3"/>
        <item sd="0" x="4"/>
        <item sd="0" x="0"/>
        <item sd="0" x="5"/>
        <item t="default"/>
      </items>
    </pivotField>
    <pivotField axis="axisCol" compact="0" outline="0" showAll="0">
      <items count="7">
        <item x="1"/>
        <item x="2"/>
        <item x="3"/>
        <item h="1" x="4"/>
        <item h="1" sd="0" x="0"/>
        <item h="1" sd="0" x="5"/>
        <item t="default"/>
      </items>
    </pivotField>
  </pivotFields>
  <rowFields count="5">
    <field x="4"/>
    <field x="5"/>
    <field x="6"/>
    <field x="2"/>
    <field x="8"/>
  </rowFields>
  <rowItems count="128">
    <i>
      <x/>
      <x v="14"/>
      <x v="2"/>
      <x/>
      <x v="8"/>
    </i>
    <i>
      <x v="1"/>
      <x v="122"/>
      <x/>
      <x/>
      <x v="1"/>
    </i>
    <i>
      <x v="2"/>
      <x v="9"/>
      <x v="3"/>
      <x/>
      <x v="1"/>
    </i>
    <i>
      <x v="3"/>
      <x v="108"/>
      <x v="224"/>
      <x/>
      <x v="1"/>
    </i>
    <i>
      <x v="4"/>
      <x v="107"/>
      <x v="213"/>
      <x/>
      <x v="1"/>
    </i>
    <i>
      <x v="5"/>
      <x v="109"/>
      <x v="255"/>
      <x/>
      <x v="1"/>
    </i>
    <i>
      <x v="6"/>
      <x v="33"/>
      <x v="106"/>
      <x/>
      <x v="4"/>
    </i>
    <i>
      <x v="7"/>
      <x v="24"/>
      <x v="245"/>
      <x/>
      <x/>
    </i>
    <i>
      <x v="8"/>
      <x v="123"/>
      <x v="12"/>
      <x/>
      <x v="1"/>
    </i>
    <i>
      <x v="9"/>
      <x v="93"/>
      <x v="154"/>
      <x/>
      <x v="1"/>
    </i>
    <i>
      <x v="10"/>
      <x v="22"/>
      <x v="136"/>
      <x/>
      <x v="6"/>
    </i>
    <i>
      <x v="11"/>
      <x v="96"/>
      <x v="154"/>
      <x v="1"/>
      <x v="5"/>
    </i>
    <i>
      <x v="12"/>
      <x v="70"/>
      <x v="120"/>
      <x/>
      <x v="1"/>
    </i>
    <i>
      <x v="13"/>
      <x v="72"/>
      <x v="146"/>
      <x/>
      <x v="1"/>
    </i>
    <i>
      <x v="14"/>
      <x v="67"/>
      <x v="87"/>
      <x/>
      <x v="1"/>
    </i>
    <i>
      <x v="15"/>
      <x v="29"/>
      <x v="259"/>
      <x/>
      <x v="7"/>
    </i>
    <i>
      <x v="16"/>
      <x v="47"/>
      <x v="118"/>
      <x/>
      <x v="8"/>
    </i>
    <i>
      <x v="17"/>
      <x v="8"/>
      <x v="72"/>
      <x/>
      <x v="3"/>
    </i>
    <i>
      <x v="18"/>
      <x v="87"/>
      <x v="28"/>
      <x/>
      <x v="5"/>
    </i>
    <i>
      <x v="19"/>
      <x v="78"/>
      <x v="164"/>
      <x/>
      <x v="1"/>
    </i>
    <i>
      <x v="20"/>
      <x v="77"/>
      <x v="259"/>
      <x/>
      <x v="1"/>
    </i>
    <i>
      <x v="21"/>
      <x v="21"/>
      <x v="68"/>
      <x/>
      <x v="5"/>
    </i>
    <i>
      <x v="22"/>
      <x v="73"/>
      <x v="148"/>
      <x/>
      <x v="1"/>
    </i>
    <i>
      <x v="23"/>
      <x v="83"/>
      <x v="224"/>
      <x/>
      <x v="3"/>
    </i>
    <i r="4">
      <x v="5"/>
    </i>
    <i>
      <x v="24"/>
      <x v="25"/>
      <x v="201"/>
      <x/>
      <x v="1"/>
    </i>
    <i>
      <x v="25"/>
      <x v="34"/>
      <x v="282"/>
      <x/>
      <x v="5"/>
    </i>
    <i>
      <x v="26"/>
      <x v="27"/>
      <x v="269"/>
      <x/>
      <x v="1"/>
    </i>
    <i>
      <x v="27"/>
      <x v="88"/>
      <x v="53"/>
      <x/>
      <x v="7"/>
    </i>
    <i>
      <x v="28"/>
      <x v="23"/>
      <x v="57"/>
      <x/>
      <x v="7"/>
    </i>
    <i>
      <x v="29"/>
      <x v="99"/>
      <x v="275"/>
      <x/>
      <x v="5"/>
    </i>
    <i>
      <x v="30"/>
      <x v="50"/>
      <x v="1"/>
      <x/>
      <x v="5"/>
    </i>
    <i>
      <x v="31"/>
      <x v="6"/>
      <x v="130"/>
      <x/>
      <x v="5"/>
    </i>
    <i>
      <x v="32"/>
      <x v="19"/>
      <x v="208"/>
      <x/>
      <x v="8"/>
    </i>
    <i>
      <x v="33"/>
      <x v="39"/>
      <x v="109"/>
      <x/>
      <x v="5"/>
    </i>
    <i>
      <x v="34"/>
      <x v="85"/>
      <x v="45"/>
      <x v="1"/>
      <x v="5"/>
    </i>
    <i>
      <x v="35"/>
      <x v="3"/>
      <x v="18"/>
      <x/>
      <x v="1"/>
    </i>
    <i>
      <x v="36"/>
      <x v="52"/>
      <x v="99"/>
      <x/>
      <x/>
    </i>
    <i>
      <x v="37"/>
      <x v="100"/>
      <x v="177"/>
      <x/>
      <x v="1"/>
    </i>
    <i r="4">
      <x v="2"/>
    </i>
    <i r="4">
      <x v="3"/>
    </i>
    <i>
      <x v="38"/>
      <x v="101"/>
      <x v="177"/>
      <x/>
      <x v="2"/>
    </i>
    <i>
      <x v="39"/>
      <x v="115"/>
      <x v="218"/>
      <x/>
      <x v="1"/>
    </i>
    <i>
      <x v="40"/>
      <x v="54"/>
      <x v="284"/>
      <x/>
      <x v="8"/>
    </i>
    <i>
      <x v="41"/>
      <x v="59"/>
      <x v="23"/>
      <x/>
      <x v="1"/>
    </i>
    <i>
      <x v="42"/>
      <x v="74"/>
      <x v="90"/>
      <x/>
      <x/>
    </i>
    <i>
      <x v="43"/>
      <x v="13"/>
      <x v="127"/>
      <x/>
      <x v="5"/>
    </i>
    <i>
      <x v="44"/>
      <x v="20"/>
      <x v="169"/>
      <x/>
      <x/>
    </i>
    <i>
      <x v="45"/>
      <x v="40"/>
      <x v="33"/>
      <x v="1"/>
      <x v="8"/>
    </i>
    <i>
      <x v="46"/>
      <x v="49"/>
      <x v="197"/>
      <x/>
      <x v="6"/>
    </i>
    <i>
      <x v="47"/>
      <x v="56"/>
      <x v="112"/>
      <x/>
      <x v="3"/>
    </i>
    <i>
      <x v="48"/>
      <x v="64"/>
      <x v="59"/>
      <x/>
      <x v="1"/>
    </i>
    <i>
      <x v="49"/>
      <x v="121"/>
      <x v="292"/>
      <x/>
      <x/>
    </i>
    <i>
      <x v="50"/>
      <x v="68"/>
      <x v="62"/>
      <x/>
      <x/>
    </i>
    <i>
      <x v="51"/>
      <x v="32"/>
      <x v="202"/>
      <x/>
      <x v="3"/>
    </i>
    <i>
      <x v="52"/>
      <x v="84"/>
      <x v="264"/>
      <x/>
      <x v="8"/>
    </i>
    <i>
      <x v="53"/>
      <x v="42"/>
      <x v="198"/>
      <x/>
      <x v="5"/>
    </i>
    <i r="4">
      <x v="8"/>
    </i>
    <i>
      <x v="54"/>
      <x v="71"/>
      <x v="124"/>
      <x/>
      <x v="1"/>
    </i>
    <i>
      <x v="55"/>
      <x v="113"/>
      <x v="122"/>
      <x/>
      <x v="1"/>
    </i>
    <i>
      <x v="56"/>
      <x v="61"/>
      <x v="42"/>
      <x/>
      <x v="1"/>
    </i>
    <i>
      <x v="57"/>
      <x v="4"/>
      <x v="82"/>
      <x/>
      <x/>
    </i>
    <i>
      <x v="58"/>
      <x v="48"/>
      <x v="167"/>
      <x/>
      <x v="2"/>
    </i>
    <i>
      <x v="59"/>
      <x v="51"/>
      <x v="133"/>
      <x/>
      <x v="2"/>
    </i>
    <i r="4">
      <x v="5"/>
    </i>
    <i>
      <x v="60"/>
      <x v="91"/>
      <x v="187"/>
      <x/>
      <x/>
    </i>
    <i>
      <x v="61"/>
      <x v="31"/>
      <x v="142"/>
      <x/>
      <x/>
    </i>
    <i>
      <x v="62"/>
      <x v="104"/>
      <x v="69"/>
      <x/>
      <x v="6"/>
    </i>
    <i>
      <x v="63"/>
      <x v="53"/>
      <x v="184"/>
      <x/>
      <x v="5"/>
    </i>
    <i>
      <x v="64"/>
      <x v="95"/>
      <x v="74"/>
      <x/>
      <x v="8"/>
    </i>
    <i>
      <x v="65"/>
      <x v="41"/>
      <x v="256"/>
      <x v="1"/>
      <x v="5"/>
    </i>
    <i>
      <x v="66"/>
      <x v="18"/>
      <x v="169"/>
      <x/>
      <x v="3"/>
    </i>
    <i>
      <x v="67"/>
      <x v="97"/>
      <x v="51"/>
      <x/>
      <x v="8"/>
    </i>
    <i>
      <x v="68"/>
      <x v="35"/>
      <x v="256"/>
      <x/>
      <x v="5"/>
    </i>
    <i>
      <x v="69"/>
      <x v="76"/>
      <x v="186"/>
      <x/>
      <x v="1"/>
    </i>
    <i>
      <x v="70"/>
      <x v="92"/>
      <x v="21"/>
      <x/>
      <x v="1"/>
    </i>
    <i>
      <x v="71"/>
      <x v="44"/>
      <x v="160"/>
      <x/>
      <x v="1"/>
    </i>
    <i>
      <x v="72"/>
      <x v="17"/>
      <x v="162"/>
      <x/>
      <x v="2"/>
    </i>
    <i>
      <x v="73"/>
      <x v="45"/>
      <x v="160"/>
      <x/>
      <x v="1"/>
    </i>
    <i>
      <x v="74"/>
      <x v="15"/>
      <x v="230"/>
      <x/>
      <x v="1"/>
    </i>
    <i>
      <x v="75"/>
      <x v="57"/>
      <x v="4"/>
      <x/>
      <x v="1"/>
    </i>
    <i>
      <x v="76"/>
      <x v="120"/>
      <x v="252"/>
      <x/>
      <x v="5"/>
    </i>
    <i>
      <x v="77"/>
      <x v="117"/>
      <x v="39"/>
      <x/>
      <x/>
    </i>
    <i>
      <x v="78"/>
      <x v="43"/>
      <x v="211"/>
      <x/>
      <x v="6"/>
    </i>
    <i>
      <x v="79"/>
      <x v="98"/>
      <x v="7"/>
      <x/>
      <x v="3"/>
    </i>
    <i>
      <x v="80"/>
      <x v="11"/>
      <x v="215"/>
      <x/>
      <x v="1"/>
    </i>
    <i>
      <x v="81"/>
      <x v="94"/>
      <x v="77"/>
      <x/>
      <x v="1"/>
    </i>
    <i>
      <x v="82"/>
      <x v="65"/>
      <x v="63"/>
      <x/>
      <x v="1"/>
    </i>
    <i>
      <x v="83"/>
      <x v="2"/>
      <x v="213"/>
      <x/>
      <x v="3"/>
    </i>
    <i>
      <x v="84"/>
      <x v="60"/>
      <x v="63"/>
      <x/>
      <x v="1"/>
    </i>
    <i>
      <x v="85"/>
      <x v="82"/>
      <x v="151"/>
      <x/>
      <x v="2"/>
    </i>
    <i>
      <x v="86"/>
      <x v="55"/>
      <x v="240"/>
      <x/>
      <x v="1"/>
    </i>
    <i>
      <x v="87"/>
      <x v="5"/>
      <x v="246"/>
      <x/>
      <x v="2"/>
    </i>
    <i>
      <x v="88"/>
      <x v="69"/>
      <x v="115"/>
      <x/>
      <x v="1"/>
    </i>
    <i>
      <x v="89"/>
      <x v="7"/>
      <x v="96"/>
      <x/>
      <x v="8"/>
    </i>
    <i>
      <x v="90"/>
      <x v="116"/>
      <x v="139"/>
      <x/>
      <x v="8"/>
    </i>
    <i>
      <x v="91"/>
      <x v="37"/>
      <x v="25"/>
      <x/>
      <x v="8"/>
    </i>
    <i>
      <x v="92"/>
      <x v="36"/>
      <x v="142"/>
      <x/>
      <x v="5"/>
    </i>
    <i>
      <x v="93"/>
      <x v="111"/>
      <x v="174"/>
      <x/>
      <x v="1"/>
    </i>
    <i>
      <x v="94"/>
      <x v="12"/>
      <x v="249"/>
      <x/>
      <x/>
    </i>
    <i>
      <x v="95"/>
      <x v="38"/>
      <x v="84"/>
      <x/>
      <x v="2"/>
    </i>
    <i>
      <x v="96"/>
      <x v="86"/>
      <x v="105"/>
      <x v="1"/>
      <x v="7"/>
    </i>
    <i>
      <x v="97"/>
      <x v="81"/>
      <x v="95"/>
      <x/>
      <x v="1"/>
    </i>
    <i>
      <x v="98"/>
      <x v="80"/>
      <x v="37"/>
      <x/>
      <x v="1"/>
    </i>
    <i>
      <x v="99"/>
      <x v="16"/>
      <x v="141"/>
      <x/>
      <x v="3"/>
    </i>
    <i>
      <x v="100"/>
      <x v="10"/>
      <x v="288"/>
      <x/>
      <x v="8"/>
    </i>
    <i>
      <x v="101"/>
      <x v="114"/>
      <x v="203"/>
      <x v="1"/>
      <x v="7"/>
    </i>
    <i>
      <x v="102"/>
      <x v="89"/>
      <x v="291"/>
      <x/>
      <x v="5"/>
    </i>
    <i>
      <x v="103"/>
      <x v="28"/>
      <x v="290"/>
      <x/>
      <x v="2"/>
    </i>
    <i>
      <x v="104"/>
      <x v="119"/>
      <x v="34"/>
      <x/>
      <x v="1"/>
    </i>
    <i>
      <x v="105"/>
      <x v="66"/>
      <x v="46"/>
      <x/>
      <x v="1"/>
    </i>
    <i>
      <x v="106"/>
      <x v="62"/>
      <x v="46"/>
      <x/>
      <x v="1"/>
    </i>
    <i>
      <x v="107"/>
      <x v="106"/>
      <x v="192"/>
      <x/>
      <x v="1"/>
    </i>
    <i>
      <x v="108"/>
      <x v="102"/>
      <x v="267"/>
      <x/>
      <x v="2"/>
    </i>
    <i>
      <x v="109"/>
      <x v="26"/>
      <x v="289"/>
      <x/>
      <x/>
    </i>
    <i>
      <x v="110"/>
      <x v="1"/>
      <x v="157"/>
      <x/>
      <x v="1"/>
    </i>
    <i>
      <x v="111"/>
      <x v="103"/>
      <x v="10"/>
      <x/>
      <x v="2"/>
    </i>
    <i>
      <x v="112"/>
      <x v="79"/>
      <x v="277"/>
      <x/>
      <x v="1"/>
    </i>
    <i>
      <x v="113"/>
      <x v="58"/>
      <x v="15"/>
      <x/>
      <x v="1"/>
    </i>
    <i>
      <x v="114"/>
      <x v="46"/>
      <x v="272"/>
      <x/>
      <x v="3"/>
    </i>
    <i>
      <x v="115"/>
      <x v="30"/>
      <x v="238"/>
      <x/>
      <x v="8"/>
    </i>
    <i>
      <x v="116"/>
      <x v="63"/>
      <x v="53"/>
      <x/>
      <x/>
    </i>
    <i>
      <x v="117"/>
      <x v="112"/>
      <x v="221"/>
      <x/>
      <x v="1"/>
    </i>
    <i>
      <x v="118"/>
      <x v="110"/>
      <x v="233"/>
      <x/>
      <x v="1"/>
    </i>
    <i>
      <x v="119"/>
      <x v="105"/>
      <x v="194"/>
      <x/>
      <x v="1"/>
    </i>
    <i>
      <x v="120"/>
      <x v="90"/>
      <x v="204"/>
      <x/>
      <x v="6"/>
    </i>
    <i>
      <x v="121"/>
      <x v="75"/>
      <x v="102"/>
      <x/>
      <x v="1"/>
    </i>
    <i t="grand">
      <x/>
    </i>
  </rowItems>
  <colFields count="3">
    <field x="-2"/>
    <field x="29"/>
    <field x="10"/>
  </colFields>
  <colItems count="78">
    <i>
      <x/>
      <x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t="default" r="1">
      <x/>
    </i>
    <i r="1">
      <x v="1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t="default" r="1">
      <x v="1"/>
    </i>
    <i r="1">
      <x v="2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t="default" r="1">
      <x v="2"/>
    </i>
    <i i="1">
      <x v="1"/>
      <x/>
      <x v="1"/>
    </i>
    <i r="2" i="1">
      <x v="2"/>
    </i>
    <i r="2" i="1">
      <x v="3"/>
    </i>
    <i r="2" i="1">
      <x v="4"/>
    </i>
    <i r="2" i="1">
      <x v="5"/>
    </i>
    <i r="2" i="1">
      <x v="6"/>
    </i>
    <i r="2" i="1">
      <x v="7"/>
    </i>
    <i r="2" i="1">
      <x v="8"/>
    </i>
    <i r="2" i="1">
      <x v="9"/>
    </i>
    <i r="2" i="1">
      <x v="10"/>
    </i>
    <i r="2" i="1">
      <x v="11"/>
    </i>
    <i r="2" i="1">
      <x v="12"/>
    </i>
    <i t="default" r="1" i="1">
      <x/>
    </i>
    <i r="1" i="1">
      <x v="1"/>
      <x v="1"/>
    </i>
    <i r="2" i="1">
      <x v="2"/>
    </i>
    <i r="2" i="1">
      <x v="3"/>
    </i>
    <i r="2" i="1">
      <x v="4"/>
    </i>
    <i r="2" i="1">
      <x v="5"/>
    </i>
    <i r="2" i="1">
      <x v="6"/>
    </i>
    <i r="2" i="1">
      <x v="7"/>
    </i>
    <i r="2" i="1">
      <x v="8"/>
    </i>
    <i r="2" i="1">
      <x v="9"/>
    </i>
    <i r="2" i="1">
      <x v="10"/>
    </i>
    <i r="2" i="1">
      <x v="11"/>
    </i>
    <i r="2" i="1">
      <x v="12"/>
    </i>
    <i t="default" r="1" i="1">
      <x v="1"/>
    </i>
    <i r="1" i="1">
      <x v="2"/>
      <x v="1"/>
    </i>
    <i r="2" i="1">
      <x v="2"/>
    </i>
    <i r="2" i="1">
      <x v="3"/>
    </i>
    <i r="2" i="1">
      <x v="4"/>
    </i>
    <i r="2" i="1">
      <x v="5"/>
    </i>
    <i r="2" i="1">
      <x v="6"/>
    </i>
    <i r="2" i="1">
      <x v="7"/>
    </i>
    <i r="2" i="1">
      <x v="8"/>
    </i>
    <i r="2" i="1">
      <x v="9"/>
    </i>
    <i r="2" i="1">
      <x v="10"/>
    </i>
    <i r="2" i="1">
      <x v="11"/>
    </i>
    <i r="2" i="1">
      <x v="12"/>
    </i>
    <i t="default" r="1" i="1">
      <x v="2"/>
    </i>
  </colItems>
  <dataFields count="2">
    <dataField name="Somme de kWh réels" fld="11" baseField="8" baseItem="1"/>
    <dataField name="Somme de TTC" fld="13" baseField="2" baseItem="0" numFmtId="8"/>
  </dataFields>
  <formats count="6">
    <format dxfId="76">
      <pivotArea outline="0" collapsedLevelsAreSubtotals="1" fieldPosition="0"/>
    </format>
    <format dxfId="75">
      <pivotArea outline="0" fieldPosition="0">
        <references count="1">
          <reference field="4294967294" count="1">
            <x v="1"/>
          </reference>
        </references>
      </pivotArea>
    </format>
    <format dxfId="74">
      <pivotArea field="29" type="button" dataOnly="0" labelOnly="1" outline="0" axis="axisCol" fieldPosition="1"/>
    </format>
    <format dxfId="73">
      <pivotArea dataOnly="0" labelOnly="1" outline="0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2">
      <pivotArea dataOnly="0" labelOnly="1" outline="0" fieldPosition="0">
        <references count="1">
          <reference field="4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71">
      <pivotArea dataOnly="0" labelOnly="1" outline="0" fieldPosition="0">
        <references count="1">
          <reference field="4" count="22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</reference>
        </references>
      </pivotArea>
    </format>
  </formats>
  <chartFormats count="1">
    <chartFormat chart="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Nom_site" xr10:uid="{E45EC95D-5011-48FA-9EAD-C95EC4FE527B}" sourceName="Nom site">
  <pivotTables>
    <pivotTable tabId="12" name="Tableau croisé dynamique2"/>
    <pivotTable tabId="12" name="Tableau croisé dynamique1"/>
    <pivotTable tabId="11" name="Tableau croisé dynamique1"/>
  </pivotTables>
  <data>
    <tabular pivotCacheId="1086427250" showMissing="0">
      <items count="124">
        <i x="103" s="1"/>
        <i x="108" s="1"/>
        <i x="57" s="1"/>
        <i x="27" s="1"/>
        <i x="81" s="1"/>
        <i x="60" s="1"/>
        <i x="24" s="1"/>
        <i x="61" s="1"/>
        <i x="77" s="1"/>
        <i x="6" s="1"/>
        <i x="110" s="1"/>
        <i x="55" s="1"/>
        <i x="120" s="1"/>
        <i x="66" s="1"/>
        <i x="31" s="1"/>
        <i x="80" s="1"/>
        <i x="51" s="1"/>
        <i x="68" s="1"/>
        <i x="49" s="1"/>
        <i x="43" s="1"/>
        <i x="25" s="1"/>
        <i x="32" s="1"/>
        <i x="17" s="1"/>
        <i x="13" s="1"/>
        <i x="22" s="1"/>
        <i x="11" s="1"/>
        <i x="19" s="1"/>
        <i x="111" s="1"/>
        <i x="20" s="1"/>
        <i x="112" s="1"/>
        <i x="14" s="1"/>
        <i x="113" s="1"/>
        <i x="40" s="1"/>
        <i x="35" s="1"/>
        <i x="10" s="1"/>
        <i x="114" s="1"/>
        <i x="45" s="1"/>
        <i x="52" s="1"/>
        <i x="64" s="1"/>
        <i x="63" s="1"/>
        <i x="67" s="1"/>
        <i x="26" s="1"/>
        <i x="2" s="1"/>
        <i x="3" s="1"/>
        <i x="37" s="1"/>
        <i x="76" s="1"/>
        <i x="48" s="1"/>
        <i x="50" s="1"/>
        <i x="73" s="1"/>
        <i x="15" s="1"/>
        <i x="38" s="1"/>
        <i x="33" s="1"/>
        <i x="23" s="1"/>
        <i x="78" s="1"/>
        <i x="84" s="1"/>
        <i x="102" s="1"/>
        <i x="29" s="1"/>
        <i x="59" s="1"/>
        <i x="34" s="1"/>
        <i x="92" s="1"/>
        <i x="99" s="1"/>
        <i x="97" s="1"/>
        <i x="86" s="1"/>
        <i x="89" s="1"/>
        <i x="70" s="1"/>
        <i x="104" s="1"/>
        <i x="87" s="1"/>
        <i x="101" s="1"/>
        <i x="106" s="1"/>
        <i x="94" s="1"/>
        <i x="121" s="1"/>
        <i x="90" s="1"/>
        <i x="85" s="1"/>
        <i x="98" s="1"/>
        <i x="93" s="1"/>
        <i x="105" s="1"/>
        <i x="30" s="1"/>
        <i x="71" s="1"/>
        <i x="46" s="1"/>
        <i x="95" s="1"/>
        <i x="88" s="1"/>
        <i x="100" s="1"/>
        <i x="91" s="1"/>
        <i x="109" s="1"/>
        <i x="58" s="1"/>
        <i x="18" s="1"/>
        <i x="36" s="1"/>
        <i x="1" s="1"/>
        <i x="4" s="1"/>
        <i x="16" s="1"/>
        <i x="21" s="1"/>
        <i x="115" s="1"/>
        <i x="83" s="1"/>
        <i x="39" s="1"/>
        <i x="47" s="1"/>
        <i x="12" s="1"/>
        <i x="56" s="1"/>
        <i x="42" s="1"/>
        <i x="0" s="1"/>
        <i x="44" s="1"/>
        <i x="54" s="1"/>
        <i x="116" s="1"/>
        <i x="28" s="1"/>
        <i x="82" s="1"/>
        <i x="117" s="1"/>
        <i x="118" s="1"/>
        <i x="41" s="1"/>
        <i x="74" s="1"/>
        <i x="107" s="1"/>
        <i x="8" s="1"/>
        <i x="7" s="1"/>
        <i x="9" s="1"/>
        <i x="79" s="1"/>
        <i x="65" s="1"/>
        <i x="75" s="1"/>
        <i x="119" s="1"/>
        <i x="5" s="1"/>
        <i x="96" s="1"/>
        <i x="72" s="1"/>
        <i x="69" s="1"/>
        <i x="62" s="1"/>
        <i x="53" s="1"/>
        <i x="122" s="1" nd="1"/>
        <i x="123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Type" xr10:uid="{90B091D4-E564-44BA-85CF-E1C9778912EF}" sourceName="Type">
  <pivotTables>
    <pivotTable tabId="12" name="Tableau croisé dynamique2"/>
    <pivotTable tabId="12" name="Tableau croisé dynamique1"/>
    <pivotTable tabId="11" name="Tableau croisé dynamique1"/>
  </pivotTables>
  <data>
    <tabular pivotCacheId="1086427250" showMissing="0">
      <items count="3">
        <i x="1" s="1"/>
        <i x="0" s="1"/>
        <i x="2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Puissance_Souscrite" xr10:uid="{EB2A0A2C-199B-4E16-B493-136A3DBCB9FD}" sourceName="Puissance Souscrite">
  <pivotTables>
    <pivotTable tabId="12" name="Tableau croisé dynamique2"/>
    <pivotTable tabId="12" name="Tableau croisé dynamique1"/>
    <pivotTable tabId="11" name="Tableau croisé dynamique1"/>
  </pivotTables>
  <data>
    <tabular pivotCacheId="1086427250" showMissing="0">
      <items count="10">
        <i x="5" s="1"/>
        <i x="3" s="1"/>
        <i x="8" s="1"/>
        <i x="7" s="1"/>
        <i x="4" s="1"/>
        <i x="0" s="1"/>
        <i x="6" s="1"/>
        <i x="2" s="1"/>
        <i x="1" s="1"/>
        <i x="9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om site" xr10:uid="{3E19DBBE-8972-406B-B320-A22315FE9472}" cache="Segment_Nom_site" caption="Nom site" columnCount="5" rowHeight="241300"/>
  <slicer name="Type" xr10:uid="{FDB2087D-8756-4B5E-92B1-FF78B5D0F164}" cache="Segment_Type" caption="Type" columnCount="3" rowHeight="241300"/>
  <slicer name="Puis.Souscrite" xr10:uid="{CA3D645A-115C-4884-857D-75990CD749F8}" cache="Segment_Puissance_Souscrite" caption="Puis.Souscrite" columnCount="6" rowHeight="241300"/>
</slic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8"/>
  <sheetViews>
    <sheetView tabSelected="1" topLeftCell="D1" zoomScale="90" zoomScaleNormal="90" workbookViewId="0">
      <selection activeCell="S14" sqref="S14"/>
    </sheetView>
  </sheetViews>
  <sheetFormatPr baseColWidth="10" defaultRowHeight="14.25" x14ac:dyDescent="0.45"/>
  <cols>
    <col min="1" max="1" width="14.86328125" customWidth="1"/>
    <col min="2" max="5" width="15.73046875" customWidth="1"/>
    <col min="6" max="6" width="9.73046875" customWidth="1"/>
    <col min="7" max="7" width="13.73046875" customWidth="1"/>
    <col min="8" max="11" width="15.73046875" customWidth="1"/>
    <col min="23" max="23" width="6.9296875" customWidth="1"/>
    <col min="24" max="24" width="1.9296875" customWidth="1"/>
  </cols>
  <sheetData>
    <row r="1" spans="1:20" x14ac:dyDescent="0.45">
      <c r="B1" s="129">
        <f ca="1">TODAY()</f>
        <v>43591</v>
      </c>
    </row>
    <row r="2" spans="1:20" x14ac:dyDescent="0.45">
      <c r="B2" t="s">
        <v>245</v>
      </c>
    </row>
    <row r="3" spans="1:20" x14ac:dyDescent="0.45">
      <c r="A3" s="14" t="s">
        <v>252</v>
      </c>
      <c r="B3" t="s">
        <v>218</v>
      </c>
      <c r="G3" s="14" t="s">
        <v>252</v>
      </c>
      <c r="H3" t="s">
        <v>218</v>
      </c>
      <c r="M3" s="211" t="s">
        <v>1044</v>
      </c>
      <c r="N3" s="212"/>
      <c r="O3" s="212"/>
      <c r="P3" s="213"/>
    </row>
    <row r="4" spans="1:20" x14ac:dyDescent="0.45">
      <c r="A4" s="14" t="s">
        <v>100</v>
      </c>
      <c r="B4" t="s">
        <v>218</v>
      </c>
      <c r="G4" s="14" t="s">
        <v>100</v>
      </c>
      <c r="H4" t="s">
        <v>218</v>
      </c>
      <c r="M4" s="192" t="s">
        <v>194</v>
      </c>
      <c r="N4" s="192" t="s">
        <v>195</v>
      </c>
      <c r="O4" s="192" t="s">
        <v>1037</v>
      </c>
      <c r="P4" s="192" t="s">
        <v>1038</v>
      </c>
    </row>
    <row r="5" spans="1:20" x14ac:dyDescent="0.45">
      <c r="A5" s="14" t="s">
        <v>1041</v>
      </c>
      <c r="B5" t="s">
        <v>218</v>
      </c>
      <c r="G5" s="14" t="s">
        <v>1041</v>
      </c>
      <c r="H5" t="s">
        <v>218</v>
      </c>
      <c r="M5" s="205">
        <f>GETPIVOTDATA("TTC",$G$7,"Années",2016)/GETPIVOTDATA("kWh réels",$A$7,"Années2",2016)*1000</f>
        <v>162.27888873687482</v>
      </c>
      <c r="N5" s="205">
        <f>GETPIVOTDATA("TTC",$G$7,"Années",2017)/GETPIVOTDATA("kWh réels",$A$7,"Années2",2017)*1000</f>
        <v>165.4584709676744</v>
      </c>
      <c r="O5" s="205">
        <f>GETPIVOTDATA("TTC",$G$7,"Années",2018)/GETPIVOTDATA("kWh réels",$A$7,"Années2",2018)*1000</f>
        <v>166.89055930794618</v>
      </c>
      <c r="P5" s="205">
        <f>GETPIVOTDATA("TTC",$G$7,"Années",2019)/GETPIVOTDATA("kWh réels",$A$7,"Années2",2019)*1000</f>
        <v>162.71071390305229</v>
      </c>
    </row>
    <row r="7" spans="1:20" x14ac:dyDescent="0.45">
      <c r="A7" s="14" t="s">
        <v>1039</v>
      </c>
      <c r="B7" s="128" t="s">
        <v>217</v>
      </c>
      <c r="G7" s="14" t="s">
        <v>1040</v>
      </c>
      <c r="H7" s="14" t="s">
        <v>217</v>
      </c>
    </row>
    <row r="8" spans="1:20" x14ac:dyDescent="0.45">
      <c r="A8" s="14" t="s">
        <v>216</v>
      </c>
      <c r="B8" s="196" t="s">
        <v>194</v>
      </c>
      <c r="C8" s="196" t="s">
        <v>195</v>
      </c>
      <c r="D8" s="196" t="s">
        <v>1037</v>
      </c>
      <c r="E8" s="196" t="s">
        <v>1038</v>
      </c>
      <c r="G8" s="14" t="s">
        <v>256</v>
      </c>
      <c r="H8" s="196" t="s">
        <v>194</v>
      </c>
      <c r="I8" s="196" t="s">
        <v>195</v>
      </c>
      <c r="J8" s="196" t="s">
        <v>1037</v>
      </c>
      <c r="K8" s="196" t="s">
        <v>1038</v>
      </c>
      <c r="M8" s="14"/>
      <c r="N8" s="14"/>
      <c r="O8" s="14"/>
      <c r="P8" s="14"/>
      <c r="Q8" s="14"/>
      <c r="R8" s="14"/>
      <c r="S8" s="14"/>
      <c r="T8" s="14"/>
    </row>
    <row r="9" spans="1:20" x14ac:dyDescent="0.45">
      <c r="A9" s="195" t="s">
        <v>209</v>
      </c>
      <c r="B9" s="18">
        <v>0</v>
      </c>
      <c r="C9" s="18">
        <v>0</v>
      </c>
      <c r="D9" s="18">
        <v>-65645</v>
      </c>
      <c r="E9" s="18">
        <v>11439</v>
      </c>
      <c r="G9" s="195" t="s">
        <v>209</v>
      </c>
      <c r="H9" s="19">
        <v>0</v>
      </c>
      <c r="I9" s="19">
        <v>0</v>
      </c>
      <c r="J9" s="19">
        <v>-9046.5500000000011</v>
      </c>
      <c r="K9" s="19">
        <v>1984.22</v>
      </c>
    </row>
    <row r="10" spans="1:20" x14ac:dyDescent="0.45">
      <c r="A10" s="195" t="s">
        <v>210</v>
      </c>
      <c r="B10" s="18">
        <v>48318</v>
      </c>
      <c r="C10" s="18">
        <v>127955</v>
      </c>
      <c r="D10" s="18">
        <v>19293</v>
      </c>
      <c r="E10" s="18">
        <v>147224</v>
      </c>
      <c r="G10" s="195" t="s">
        <v>210</v>
      </c>
      <c r="H10" s="19">
        <v>8485.32</v>
      </c>
      <c r="I10" s="19">
        <v>20864.320000000003</v>
      </c>
      <c r="J10" s="19">
        <v>3493.9500000000007</v>
      </c>
      <c r="K10" s="19">
        <v>23831.949999999986</v>
      </c>
    </row>
    <row r="11" spans="1:20" x14ac:dyDescent="0.45">
      <c r="A11" s="195" t="s">
        <v>211</v>
      </c>
      <c r="B11" s="18">
        <v>0</v>
      </c>
      <c r="C11" s="18">
        <v>48221</v>
      </c>
      <c r="D11" s="18">
        <v>88066</v>
      </c>
      <c r="E11" s="18"/>
      <c r="G11" s="195" t="s">
        <v>211</v>
      </c>
      <c r="H11" s="19">
        <v>0</v>
      </c>
      <c r="I11" s="19">
        <v>6976.05</v>
      </c>
      <c r="J11" s="19">
        <v>13660.11</v>
      </c>
      <c r="K11" s="19"/>
    </row>
    <row r="12" spans="1:20" x14ac:dyDescent="0.45">
      <c r="A12" s="195" t="s">
        <v>200</v>
      </c>
      <c r="B12" s="18">
        <v>261076</v>
      </c>
      <c r="C12" s="18">
        <v>207222</v>
      </c>
      <c r="D12" s="18">
        <v>98392</v>
      </c>
      <c r="E12" s="18"/>
      <c r="G12" s="195" t="s">
        <v>200</v>
      </c>
      <c r="H12" s="19">
        <v>40278.509999999973</v>
      </c>
      <c r="I12" s="19">
        <v>32185.789999999997</v>
      </c>
      <c r="J12" s="19">
        <v>16881.180000000011</v>
      </c>
      <c r="K12" s="19"/>
    </row>
    <row r="13" spans="1:20" x14ac:dyDescent="0.45">
      <c r="A13" s="195" t="s">
        <v>201</v>
      </c>
      <c r="B13" s="18">
        <v>9398</v>
      </c>
      <c r="C13" s="18">
        <v>48734</v>
      </c>
      <c r="D13" s="18">
        <v>73212</v>
      </c>
      <c r="E13" s="18"/>
      <c r="G13" s="195" t="s">
        <v>201</v>
      </c>
      <c r="H13" s="19">
        <v>1537.69</v>
      </c>
      <c r="I13" s="19">
        <v>7393.44</v>
      </c>
      <c r="J13" s="19">
        <v>10518.300000000001</v>
      </c>
      <c r="K13" s="19"/>
    </row>
    <row r="14" spans="1:20" x14ac:dyDescent="0.45">
      <c r="A14" s="195" t="s">
        <v>202</v>
      </c>
      <c r="B14" s="18">
        <v>63307</v>
      </c>
      <c r="C14" s="18">
        <v>80421</v>
      </c>
      <c r="D14" s="18">
        <v>117022</v>
      </c>
      <c r="E14" s="18"/>
      <c r="G14" s="195" t="s">
        <v>202</v>
      </c>
      <c r="H14" s="19">
        <v>10944.85</v>
      </c>
      <c r="I14" s="19">
        <v>13962.939999999995</v>
      </c>
      <c r="J14" s="19">
        <v>19519.649999999994</v>
      </c>
      <c r="K14" s="19"/>
    </row>
    <row r="15" spans="1:20" x14ac:dyDescent="0.45">
      <c r="A15" s="195" t="s">
        <v>203</v>
      </c>
      <c r="B15" s="18">
        <v>34646</v>
      </c>
      <c r="C15" s="18">
        <v>70028</v>
      </c>
      <c r="D15" s="18">
        <v>5274</v>
      </c>
      <c r="E15" s="18"/>
      <c r="G15" s="195" t="s">
        <v>203</v>
      </c>
      <c r="H15" s="19">
        <v>5570.68</v>
      </c>
      <c r="I15" s="19">
        <v>11797.18</v>
      </c>
      <c r="J15" s="19">
        <v>920.35</v>
      </c>
      <c r="K15" s="19"/>
    </row>
    <row r="16" spans="1:20" x14ac:dyDescent="0.45">
      <c r="A16" s="195" t="s">
        <v>204</v>
      </c>
      <c r="B16" s="18">
        <v>91283</v>
      </c>
      <c r="C16" s="18">
        <v>72795</v>
      </c>
      <c r="D16" s="18">
        <v>93840</v>
      </c>
      <c r="E16" s="18"/>
      <c r="G16" s="195" t="s">
        <v>204</v>
      </c>
      <c r="H16" s="19">
        <v>18554.289999999997</v>
      </c>
      <c r="I16" s="19">
        <v>14909.569999999998</v>
      </c>
      <c r="J16" s="19">
        <v>16324.560000000001</v>
      </c>
      <c r="K16" s="19"/>
    </row>
    <row r="17" spans="1:11" x14ac:dyDescent="0.45">
      <c r="A17" s="195" t="s">
        <v>205</v>
      </c>
      <c r="B17" s="18">
        <v>100842</v>
      </c>
      <c r="C17" s="18">
        <v>92201</v>
      </c>
      <c r="D17" s="18">
        <v>1521</v>
      </c>
      <c r="E17" s="18"/>
      <c r="G17" s="195" t="s">
        <v>205</v>
      </c>
      <c r="H17" s="19">
        <v>15423.109999999999</v>
      </c>
      <c r="I17" s="19">
        <v>13379.160000000002</v>
      </c>
      <c r="J17" s="19">
        <v>254.56</v>
      </c>
      <c r="K17" s="19"/>
    </row>
    <row r="18" spans="1:11" x14ac:dyDescent="0.45">
      <c r="A18" s="195" t="s">
        <v>206</v>
      </c>
      <c r="B18" s="18">
        <v>91435</v>
      </c>
      <c r="C18" s="18">
        <v>112449</v>
      </c>
      <c r="D18" s="18">
        <v>110504</v>
      </c>
      <c r="E18" s="18"/>
      <c r="G18" s="195" t="s">
        <v>206</v>
      </c>
      <c r="H18" s="19">
        <v>18056.280000000002</v>
      </c>
      <c r="I18" s="19">
        <v>17576.43</v>
      </c>
      <c r="J18" s="19">
        <v>18829.060000000009</v>
      </c>
      <c r="K18" s="19"/>
    </row>
    <row r="19" spans="1:11" x14ac:dyDescent="0.45">
      <c r="A19" s="195" t="s">
        <v>207</v>
      </c>
      <c r="B19" s="18">
        <v>27493</v>
      </c>
      <c r="C19" s="18">
        <v>28046</v>
      </c>
      <c r="D19" s="18">
        <v>25979</v>
      </c>
      <c r="E19" s="18"/>
      <c r="G19" s="195" t="s">
        <v>207</v>
      </c>
      <c r="H19" s="19">
        <v>4183.9999999999991</v>
      </c>
      <c r="I19" s="19">
        <v>4456.0499999999993</v>
      </c>
      <c r="J19" s="19">
        <v>4455.4699999999984</v>
      </c>
      <c r="K19" s="19"/>
    </row>
    <row r="20" spans="1:11" x14ac:dyDescent="0.45">
      <c r="A20" s="195" t="s">
        <v>208</v>
      </c>
      <c r="B20" s="18">
        <v>200479</v>
      </c>
      <c r="C20" s="18">
        <v>163325</v>
      </c>
      <c r="D20" s="18">
        <v>176068</v>
      </c>
      <c r="E20" s="18"/>
      <c r="G20" s="195" t="s">
        <v>208</v>
      </c>
      <c r="H20" s="19">
        <v>27605.029999999995</v>
      </c>
      <c r="I20" s="19">
        <v>30461.609999999997</v>
      </c>
      <c r="J20" s="19">
        <v>28276.829999999994</v>
      </c>
      <c r="K20" s="19"/>
    </row>
    <row r="21" spans="1:11" x14ac:dyDescent="0.45">
      <c r="A21" s="194" t="s">
        <v>174</v>
      </c>
      <c r="B21" s="18">
        <v>928277</v>
      </c>
      <c r="C21" s="18">
        <v>1051397</v>
      </c>
      <c r="D21" s="18">
        <v>743526</v>
      </c>
      <c r="E21" s="18">
        <v>158663</v>
      </c>
      <c r="G21" t="s">
        <v>174</v>
      </c>
      <c r="H21" s="19">
        <v>150639.75999999995</v>
      </c>
      <c r="I21" s="19">
        <v>173962.53999999998</v>
      </c>
      <c r="J21" s="19">
        <v>124087.47</v>
      </c>
      <c r="K21" s="19">
        <v>25816.169999999987</v>
      </c>
    </row>
    <row r="47" spans="1:11" x14ac:dyDescent="0.45">
      <c r="A47" s="197"/>
      <c r="B47" s="198" t="str">
        <f>B8</f>
        <v>2016</v>
      </c>
      <c r="C47" s="198" t="str">
        <f>C8</f>
        <v>2017</v>
      </c>
      <c r="D47" s="198" t="str">
        <f>D8</f>
        <v>2018</v>
      </c>
      <c r="E47" s="198" t="str">
        <f>E8</f>
        <v>2019</v>
      </c>
      <c r="G47" s="197"/>
      <c r="H47" s="198" t="str">
        <f>H8</f>
        <v>2016</v>
      </c>
      <c r="I47" s="198" t="str">
        <f>I8</f>
        <v>2017</v>
      </c>
      <c r="J47" s="198" t="str">
        <f>J8</f>
        <v>2018</v>
      </c>
      <c r="K47" s="198" t="str">
        <f>K8</f>
        <v>2019</v>
      </c>
    </row>
    <row r="48" spans="1:11" x14ac:dyDescent="0.45">
      <c r="A48" s="199" t="s">
        <v>243</v>
      </c>
      <c r="B48" s="200">
        <f>SUM(B9:B21)/2</f>
        <v>928277</v>
      </c>
      <c r="C48" s="200">
        <f t="shared" ref="C48:E48" si="0">SUM(C9:C21)/2</f>
        <v>1051397</v>
      </c>
      <c r="D48" s="200">
        <f t="shared" si="0"/>
        <v>743526</v>
      </c>
      <c r="E48" s="201">
        <f t="shared" si="0"/>
        <v>158663</v>
      </c>
      <c r="G48" s="199" t="s">
        <v>1042</v>
      </c>
      <c r="H48" s="202">
        <f t="shared" ref="H48:K48" si="1">SUM(H9:H21)/2</f>
        <v>150639.75999999995</v>
      </c>
      <c r="I48" s="202">
        <f t="shared" si="1"/>
        <v>173962.53999999998</v>
      </c>
      <c r="J48" s="202">
        <f t="shared" si="1"/>
        <v>124087.47</v>
      </c>
      <c r="K48" s="203">
        <f t="shared" si="1"/>
        <v>25816.169999999987</v>
      </c>
    </row>
  </sheetData>
  <mergeCells count="1">
    <mergeCell ref="M3:P3"/>
  </mergeCells>
  <pageMargins left="0.31496062992125984" right="0.31496062992125984" top="0.55118110236220474" bottom="0.55118110236220474" header="0.31496062992125984" footer="0.31496062992125984"/>
  <pageSetup paperSize="8" scale="70" fitToHeight="0" orientation="landscape" r:id="rId3"/>
  <headerFooter>
    <oddFooter>&amp;L&amp;D&amp;C&amp;F - &amp;A&amp;R&amp;P / &amp;N</oddFooter>
  </headerFooter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CI131"/>
  <sheetViews>
    <sheetView topLeftCell="A7" workbookViewId="0">
      <selection activeCell="BG25" sqref="BG25"/>
    </sheetView>
  </sheetViews>
  <sheetFormatPr baseColWidth="10" defaultRowHeight="14.25" outlineLevelCol="1" x14ac:dyDescent="0.45"/>
  <cols>
    <col min="1" max="1" width="17.73046875" customWidth="1"/>
    <col min="2" max="2" width="35.86328125" customWidth="1"/>
    <col min="3" max="3" width="28.73046875" bestFit="1" customWidth="1"/>
    <col min="4" max="4" width="9" bestFit="1" customWidth="1"/>
    <col min="5" max="5" width="9.59765625" customWidth="1"/>
    <col min="6" max="17" width="12.73046875" hidden="1" customWidth="1" outlineLevel="1"/>
    <col min="18" max="18" width="12.73046875" customWidth="1" collapsed="1"/>
    <col min="19" max="30" width="12.73046875" hidden="1" customWidth="1" outlineLevel="1"/>
    <col min="31" max="31" width="12.73046875" customWidth="1" collapsed="1"/>
    <col min="32" max="43" width="12.73046875" hidden="1" customWidth="1" outlineLevel="1"/>
    <col min="44" max="44" width="12.73046875" customWidth="1" collapsed="1"/>
    <col min="45" max="58" width="12.73046875" hidden="1" customWidth="1" outlineLevel="1"/>
    <col min="59" max="59" width="13.73046875" customWidth="1" collapsed="1"/>
    <col min="60" max="71" width="12.73046875" hidden="1" customWidth="1" outlineLevel="1"/>
    <col min="72" max="72" width="13.73046875" customWidth="1" collapsed="1"/>
    <col min="73" max="84" width="12.73046875" hidden="1" customWidth="1" outlineLevel="1"/>
    <col min="85" max="85" width="13.73046875" customWidth="1" collapsed="1"/>
    <col min="86" max="87" width="12.73046875" customWidth="1"/>
    <col min="88" max="88" width="3.06640625" customWidth="1"/>
  </cols>
  <sheetData>
    <row r="2" spans="1:87" ht="30.75" x14ac:dyDescent="0.45">
      <c r="A2" s="214" t="s">
        <v>244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</row>
    <row r="3" spans="1:87" x14ac:dyDescent="0.45">
      <c r="B3" s="129">
        <f ca="1">TODAY()</f>
        <v>43591</v>
      </c>
    </row>
    <row r="4" spans="1:87" x14ac:dyDescent="0.45">
      <c r="B4" t="s">
        <v>245</v>
      </c>
    </row>
    <row r="6" spans="1:87" s="6" customFormat="1" ht="30" customHeight="1" x14ac:dyDescent="0.45">
      <c r="A6" s="32" t="s">
        <v>173</v>
      </c>
      <c r="B6" s="33" t="s">
        <v>102</v>
      </c>
      <c r="C6" s="33" t="s">
        <v>103</v>
      </c>
      <c r="D6" s="33" t="s">
        <v>100</v>
      </c>
      <c r="E6" s="34" t="s">
        <v>143</v>
      </c>
      <c r="F6" s="35">
        <v>42370</v>
      </c>
      <c r="G6" s="36">
        <v>42401</v>
      </c>
      <c r="H6" s="36">
        <v>42430</v>
      </c>
      <c r="I6" s="36">
        <v>42461</v>
      </c>
      <c r="J6" s="36">
        <v>42491</v>
      </c>
      <c r="K6" s="36">
        <v>42522</v>
      </c>
      <c r="L6" s="36">
        <v>42552</v>
      </c>
      <c r="M6" s="36">
        <v>42583</v>
      </c>
      <c r="N6" s="36">
        <v>42614</v>
      </c>
      <c r="O6" s="36">
        <v>42644</v>
      </c>
      <c r="P6" s="36">
        <v>42675</v>
      </c>
      <c r="Q6" s="37">
        <v>42705</v>
      </c>
      <c r="R6" s="38" t="s">
        <v>199</v>
      </c>
      <c r="S6" s="35">
        <v>42736</v>
      </c>
      <c r="T6" s="36">
        <v>42767</v>
      </c>
      <c r="U6" s="36">
        <v>42795</v>
      </c>
      <c r="V6" s="36">
        <v>42826</v>
      </c>
      <c r="W6" s="36">
        <v>42856</v>
      </c>
      <c r="X6" s="36">
        <v>42887</v>
      </c>
      <c r="Y6" s="36">
        <v>42917</v>
      </c>
      <c r="Z6" s="36">
        <v>42948</v>
      </c>
      <c r="AA6" s="36">
        <v>42979</v>
      </c>
      <c r="AB6" s="36">
        <v>43009</v>
      </c>
      <c r="AC6" s="36">
        <v>43040</v>
      </c>
      <c r="AD6" s="37">
        <v>43070</v>
      </c>
      <c r="AE6" s="38" t="s">
        <v>212</v>
      </c>
      <c r="AF6" s="35">
        <v>43101</v>
      </c>
      <c r="AG6" s="36">
        <v>43132</v>
      </c>
      <c r="AH6" s="36">
        <v>43160</v>
      </c>
      <c r="AI6" s="36">
        <v>43191</v>
      </c>
      <c r="AJ6" s="36">
        <v>43221</v>
      </c>
      <c r="AK6" s="36">
        <v>43252</v>
      </c>
      <c r="AL6" s="36">
        <v>43282</v>
      </c>
      <c r="AM6" s="36">
        <v>43313</v>
      </c>
      <c r="AN6" s="36">
        <v>43344</v>
      </c>
      <c r="AO6" s="36">
        <v>43374</v>
      </c>
      <c r="AP6" s="36">
        <v>43405</v>
      </c>
      <c r="AQ6" s="37">
        <v>43435</v>
      </c>
      <c r="AR6" s="38" t="s">
        <v>1055</v>
      </c>
      <c r="AS6" s="59" t="s">
        <v>1056</v>
      </c>
      <c r="AT6" s="60" t="s">
        <v>215</v>
      </c>
      <c r="AU6" s="35">
        <v>42370</v>
      </c>
      <c r="AV6" s="36">
        <v>42401</v>
      </c>
      <c r="AW6" s="36">
        <v>42430</v>
      </c>
      <c r="AX6" s="36">
        <v>42461</v>
      </c>
      <c r="AY6" s="36">
        <v>42491</v>
      </c>
      <c r="AZ6" s="36">
        <v>42522</v>
      </c>
      <c r="BA6" s="36">
        <v>42552</v>
      </c>
      <c r="BB6" s="36">
        <v>42583</v>
      </c>
      <c r="BC6" s="36">
        <v>42614</v>
      </c>
      <c r="BD6" s="36">
        <v>42644</v>
      </c>
      <c r="BE6" s="36">
        <v>42675</v>
      </c>
      <c r="BF6" s="37">
        <v>42705</v>
      </c>
      <c r="BG6" s="39" t="s">
        <v>199</v>
      </c>
      <c r="BH6" s="35">
        <v>42736</v>
      </c>
      <c r="BI6" s="36">
        <v>42767</v>
      </c>
      <c r="BJ6" s="36">
        <v>42795</v>
      </c>
      <c r="BK6" s="36">
        <v>42826</v>
      </c>
      <c r="BL6" s="36">
        <v>42856</v>
      </c>
      <c r="BM6" s="36">
        <v>42887</v>
      </c>
      <c r="BN6" s="36">
        <v>42917</v>
      </c>
      <c r="BO6" s="36">
        <v>42948</v>
      </c>
      <c r="BP6" s="36">
        <v>42979</v>
      </c>
      <c r="BQ6" s="36">
        <v>43009</v>
      </c>
      <c r="BR6" s="36">
        <v>43040</v>
      </c>
      <c r="BS6" s="37">
        <v>43070</v>
      </c>
      <c r="BT6" s="39" t="s">
        <v>212</v>
      </c>
      <c r="BU6" s="35">
        <v>43101</v>
      </c>
      <c r="BV6" s="36">
        <v>43132</v>
      </c>
      <c r="BW6" s="36">
        <v>43160</v>
      </c>
      <c r="BX6" s="36">
        <v>43191</v>
      </c>
      <c r="BY6" s="36">
        <v>43221</v>
      </c>
      <c r="BZ6" s="36">
        <v>43252</v>
      </c>
      <c r="CA6" s="36">
        <v>43282</v>
      </c>
      <c r="CB6" s="36">
        <v>43313</v>
      </c>
      <c r="CC6" s="36">
        <v>43344</v>
      </c>
      <c r="CD6" s="36">
        <v>43374</v>
      </c>
      <c r="CE6" s="36">
        <v>43405</v>
      </c>
      <c r="CF6" s="37">
        <v>43435</v>
      </c>
      <c r="CG6" s="39" t="s">
        <v>1055</v>
      </c>
      <c r="CH6" s="59" t="s">
        <v>1056</v>
      </c>
      <c r="CI6" s="60" t="s">
        <v>215</v>
      </c>
    </row>
    <row r="7" spans="1:87" x14ac:dyDescent="0.45">
      <c r="A7" s="40">
        <v>14897829230103</v>
      </c>
      <c r="B7" s="8" t="s">
        <v>115</v>
      </c>
      <c r="C7" s="8" t="s">
        <v>193</v>
      </c>
      <c r="D7" s="56" t="s">
        <v>101</v>
      </c>
      <c r="E7" s="207">
        <v>24</v>
      </c>
      <c r="F7" s="41"/>
      <c r="G7" s="42"/>
      <c r="H7" s="42"/>
      <c r="I7" s="42"/>
      <c r="J7" s="42"/>
      <c r="K7" s="42"/>
      <c r="L7" s="42"/>
      <c r="M7" s="42"/>
      <c r="N7" s="42">
        <v>40615</v>
      </c>
      <c r="O7" s="42"/>
      <c r="P7" s="42">
        <v>8238</v>
      </c>
      <c r="Q7" s="43">
        <v>7578</v>
      </c>
      <c r="R7" s="44">
        <v>56431</v>
      </c>
      <c r="S7" s="41"/>
      <c r="T7" s="42"/>
      <c r="U7" s="42">
        <v>9495</v>
      </c>
      <c r="V7" s="42"/>
      <c r="W7" s="42">
        <v>8776</v>
      </c>
      <c r="X7" s="42"/>
      <c r="Y7" s="42">
        <v>9219</v>
      </c>
      <c r="Z7" s="42"/>
      <c r="AA7" s="42">
        <v>7519</v>
      </c>
      <c r="AB7" s="42"/>
      <c r="AC7" s="42">
        <v>8354</v>
      </c>
      <c r="AD7" s="43">
        <v>7944</v>
      </c>
      <c r="AE7" s="44">
        <v>51307</v>
      </c>
      <c r="AF7" s="41"/>
      <c r="AG7" s="42"/>
      <c r="AH7" s="42">
        <v>4372</v>
      </c>
      <c r="AI7" s="42">
        <v>4365</v>
      </c>
      <c r="AJ7" s="42"/>
      <c r="AK7" s="42">
        <v>7856</v>
      </c>
      <c r="AL7" s="42"/>
      <c r="AM7" s="42">
        <v>294</v>
      </c>
      <c r="AN7" s="42"/>
      <c r="AO7" s="42">
        <v>8453</v>
      </c>
      <c r="AP7" s="42"/>
      <c r="AQ7" s="43">
        <v>9844</v>
      </c>
      <c r="AR7" s="44">
        <v>35184</v>
      </c>
      <c r="AS7" s="61">
        <f t="shared" ref="AS7:AS38" si="0">AR7-AE7</f>
        <v>-16123</v>
      </c>
      <c r="AT7" s="209">
        <f t="shared" ref="AT7:AT24" si="1">AS7/AE7</f>
        <v>-0.3142456195061103</v>
      </c>
      <c r="AU7" s="45"/>
      <c r="AV7" s="46"/>
      <c r="AW7" s="46"/>
      <c r="AX7" s="46"/>
      <c r="AY7" s="46"/>
      <c r="AZ7" s="46"/>
      <c r="BA7" s="46"/>
      <c r="BB7" s="46"/>
      <c r="BC7" s="46">
        <v>5394.98</v>
      </c>
      <c r="BD7" s="46"/>
      <c r="BE7" s="46">
        <v>1106.51</v>
      </c>
      <c r="BF7" s="47">
        <v>1026.3599999999999</v>
      </c>
      <c r="BG7" s="48">
        <v>7527.8499999999995</v>
      </c>
      <c r="BH7" s="45"/>
      <c r="BI7" s="46"/>
      <c r="BJ7" s="46">
        <v>1264.03</v>
      </c>
      <c r="BK7" s="46"/>
      <c r="BL7" s="46">
        <v>1195.02</v>
      </c>
      <c r="BM7" s="46"/>
      <c r="BN7" s="46">
        <v>1260.71</v>
      </c>
      <c r="BO7" s="46"/>
      <c r="BP7" s="46">
        <v>1115.25</v>
      </c>
      <c r="BQ7" s="46"/>
      <c r="BR7" s="46">
        <v>1206.6500000000001</v>
      </c>
      <c r="BS7" s="47">
        <v>1144.99</v>
      </c>
      <c r="BT7" s="206">
        <v>7186.65</v>
      </c>
      <c r="BU7" s="45"/>
      <c r="BV7" s="46"/>
      <c r="BW7" s="46">
        <v>638.54999999999995</v>
      </c>
      <c r="BX7" s="46">
        <v>652.99</v>
      </c>
      <c r="BY7" s="46"/>
      <c r="BZ7" s="46">
        <v>1151.43</v>
      </c>
      <c r="CA7" s="46"/>
      <c r="CB7" s="46">
        <v>76.13</v>
      </c>
      <c r="CC7" s="46"/>
      <c r="CD7" s="46">
        <v>1237.6600000000001</v>
      </c>
      <c r="CE7" s="46"/>
      <c r="CF7" s="47">
        <v>1434.81</v>
      </c>
      <c r="CG7" s="206">
        <v>5191.57</v>
      </c>
      <c r="CH7" s="61">
        <f t="shared" ref="CH7:CH38" si="2">CG7-BT7</f>
        <v>-1995.08</v>
      </c>
      <c r="CI7" s="209">
        <f t="shared" ref="CI7:CI24" si="3">CH7/BT7</f>
        <v>-0.27760917812889174</v>
      </c>
    </row>
    <row r="8" spans="1:87" x14ac:dyDescent="0.45">
      <c r="A8" s="40">
        <v>14861794442726</v>
      </c>
      <c r="B8" s="8" t="s">
        <v>234</v>
      </c>
      <c r="C8" s="8" t="s">
        <v>235</v>
      </c>
      <c r="D8" s="56" t="s">
        <v>238</v>
      </c>
      <c r="E8" s="207">
        <v>30</v>
      </c>
      <c r="F8" s="41"/>
      <c r="G8" s="42">
        <v>5854</v>
      </c>
      <c r="H8" s="42"/>
      <c r="I8" s="42">
        <v>7920</v>
      </c>
      <c r="J8" s="42"/>
      <c r="K8" s="42">
        <v>0</v>
      </c>
      <c r="L8" s="42"/>
      <c r="M8" s="42">
        <v>1872</v>
      </c>
      <c r="N8" s="42"/>
      <c r="O8" s="42">
        <v>6346</v>
      </c>
      <c r="P8" s="42"/>
      <c r="Q8" s="43">
        <v>0</v>
      </c>
      <c r="R8" s="44">
        <v>21992</v>
      </c>
      <c r="S8" s="41"/>
      <c r="T8" s="42">
        <v>15080</v>
      </c>
      <c r="U8" s="42"/>
      <c r="V8" s="42">
        <v>7738</v>
      </c>
      <c r="W8" s="42"/>
      <c r="X8" s="42"/>
      <c r="Y8" s="42"/>
      <c r="Z8" s="42">
        <v>10072</v>
      </c>
      <c r="AA8" s="42"/>
      <c r="AB8" s="42">
        <v>5922</v>
      </c>
      <c r="AC8" s="42"/>
      <c r="AD8" s="43">
        <v>3675</v>
      </c>
      <c r="AE8" s="44">
        <v>42487</v>
      </c>
      <c r="AF8" s="41">
        <v>4618</v>
      </c>
      <c r="AG8" s="42">
        <v>3064</v>
      </c>
      <c r="AH8" s="42"/>
      <c r="AI8" s="42">
        <v>3744</v>
      </c>
      <c r="AJ8" s="42"/>
      <c r="AK8" s="42"/>
      <c r="AL8" s="42">
        <v>3830</v>
      </c>
      <c r="AM8" s="42">
        <v>2179</v>
      </c>
      <c r="AN8" s="42"/>
      <c r="AO8" s="42">
        <v>8835</v>
      </c>
      <c r="AP8" s="42"/>
      <c r="AQ8" s="43">
        <v>4701</v>
      </c>
      <c r="AR8" s="44">
        <v>30971</v>
      </c>
      <c r="AS8" s="61">
        <f t="shared" si="0"/>
        <v>-11516</v>
      </c>
      <c r="AT8" s="209">
        <f t="shared" si="1"/>
        <v>-0.27104761456445503</v>
      </c>
      <c r="AU8" s="45"/>
      <c r="AV8" s="46">
        <v>1141.26</v>
      </c>
      <c r="AW8" s="46"/>
      <c r="AX8" s="46">
        <v>1445.78</v>
      </c>
      <c r="AY8" s="46"/>
      <c r="AZ8" s="46">
        <v>184.8</v>
      </c>
      <c r="BA8" s="46"/>
      <c r="BB8" s="46">
        <v>2086.1999999999998</v>
      </c>
      <c r="BC8" s="46"/>
      <c r="BD8" s="46">
        <v>1200.7</v>
      </c>
      <c r="BE8" s="46"/>
      <c r="BF8" s="47">
        <v>188.02</v>
      </c>
      <c r="BG8" s="48">
        <v>6246.76</v>
      </c>
      <c r="BH8" s="45"/>
      <c r="BI8" s="46">
        <v>2594.46</v>
      </c>
      <c r="BJ8" s="46"/>
      <c r="BK8" s="46">
        <v>1422.82</v>
      </c>
      <c r="BL8" s="46"/>
      <c r="BM8" s="46"/>
      <c r="BN8" s="46"/>
      <c r="BO8" s="46">
        <v>2320.2800000000002</v>
      </c>
      <c r="BP8" s="46"/>
      <c r="BQ8" s="46">
        <v>1090.18</v>
      </c>
      <c r="BR8" s="46"/>
      <c r="BS8" s="47">
        <v>673.54</v>
      </c>
      <c r="BT8" s="206">
        <v>8101.28</v>
      </c>
      <c r="BU8" s="45">
        <v>822.73</v>
      </c>
      <c r="BV8" s="46">
        <v>538</v>
      </c>
      <c r="BW8" s="46"/>
      <c r="BX8" s="46">
        <v>649.64</v>
      </c>
      <c r="BY8" s="46"/>
      <c r="BZ8" s="46"/>
      <c r="CA8" s="46">
        <v>663.74</v>
      </c>
      <c r="CB8" s="46">
        <v>394.42</v>
      </c>
      <c r="CC8" s="46"/>
      <c r="CD8" s="46">
        <v>1521.02</v>
      </c>
      <c r="CE8" s="46"/>
      <c r="CF8" s="47">
        <v>839.93</v>
      </c>
      <c r="CG8" s="206">
        <v>5429.48</v>
      </c>
      <c r="CH8" s="61">
        <f t="shared" si="2"/>
        <v>-2671.8</v>
      </c>
      <c r="CI8" s="209">
        <f t="shared" si="3"/>
        <v>-0.3297997353504632</v>
      </c>
    </row>
    <row r="9" spans="1:87" x14ac:dyDescent="0.45">
      <c r="A9" s="40">
        <v>14833284986679</v>
      </c>
      <c r="B9" s="8" t="s">
        <v>231</v>
      </c>
      <c r="C9" s="8" t="s">
        <v>232</v>
      </c>
      <c r="D9" s="56" t="s">
        <v>238</v>
      </c>
      <c r="E9" s="207">
        <v>36</v>
      </c>
      <c r="F9" s="41"/>
      <c r="G9" s="42">
        <v>13152</v>
      </c>
      <c r="H9" s="42"/>
      <c r="I9" s="42">
        <v>13282</v>
      </c>
      <c r="J9" s="42"/>
      <c r="K9" s="42">
        <v>3142</v>
      </c>
      <c r="L9" s="42"/>
      <c r="M9" s="42">
        <v>1800</v>
      </c>
      <c r="N9" s="42"/>
      <c r="O9" s="42">
        <v>6858</v>
      </c>
      <c r="P9" s="42"/>
      <c r="Q9" s="43">
        <v>15538</v>
      </c>
      <c r="R9" s="44">
        <v>53772</v>
      </c>
      <c r="S9" s="41"/>
      <c r="T9" s="42">
        <v>12274</v>
      </c>
      <c r="U9" s="42"/>
      <c r="V9" s="42">
        <v>12846</v>
      </c>
      <c r="W9" s="42"/>
      <c r="X9" s="42">
        <v>5166</v>
      </c>
      <c r="Y9" s="42"/>
      <c r="Z9" s="42">
        <v>3608</v>
      </c>
      <c r="AA9" s="42"/>
      <c r="AB9" s="42">
        <v>6534</v>
      </c>
      <c r="AC9" s="42"/>
      <c r="AD9" s="43">
        <v>14780</v>
      </c>
      <c r="AE9" s="44">
        <v>55208</v>
      </c>
      <c r="AF9" s="41"/>
      <c r="AG9" s="42">
        <v>5837</v>
      </c>
      <c r="AH9" s="42"/>
      <c r="AI9" s="42">
        <v>6136</v>
      </c>
      <c r="AJ9" s="42"/>
      <c r="AK9" s="42">
        <v>1308</v>
      </c>
      <c r="AL9" s="42"/>
      <c r="AM9" s="42">
        <v>2738</v>
      </c>
      <c r="AN9" s="42"/>
      <c r="AO9" s="42">
        <v>9427</v>
      </c>
      <c r="AP9" s="42"/>
      <c r="AQ9" s="43">
        <v>5472</v>
      </c>
      <c r="AR9" s="44">
        <v>30918</v>
      </c>
      <c r="AS9" s="61">
        <f t="shared" si="0"/>
        <v>-24290</v>
      </c>
      <c r="AT9" s="209">
        <f t="shared" si="1"/>
        <v>-0.4399724677582959</v>
      </c>
      <c r="AU9" s="45"/>
      <c r="AV9" s="46">
        <v>2244.34</v>
      </c>
      <c r="AW9" s="46"/>
      <c r="AX9" s="46">
        <v>2333.6</v>
      </c>
      <c r="AY9" s="46"/>
      <c r="AZ9" s="46">
        <v>719.16</v>
      </c>
      <c r="BA9" s="46"/>
      <c r="BB9" s="46">
        <v>1121.44</v>
      </c>
      <c r="BC9" s="46"/>
      <c r="BD9" s="46">
        <v>1340.9</v>
      </c>
      <c r="BE9" s="46"/>
      <c r="BF9" s="47">
        <v>2737.46</v>
      </c>
      <c r="BG9" s="48">
        <v>10496.900000000001</v>
      </c>
      <c r="BH9" s="45"/>
      <c r="BI9" s="46">
        <v>2211.36</v>
      </c>
      <c r="BJ9" s="46"/>
      <c r="BK9" s="46">
        <v>2303.36</v>
      </c>
      <c r="BL9" s="46"/>
      <c r="BM9" s="46">
        <v>1067.42</v>
      </c>
      <c r="BN9" s="46"/>
      <c r="BO9" s="46">
        <v>1116.8</v>
      </c>
      <c r="BP9" s="46"/>
      <c r="BQ9" s="46">
        <v>1238.2</v>
      </c>
      <c r="BR9" s="46"/>
      <c r="BS9" s="47">
        <v>2664.88</v>
      </c>
      <c r="BT9" s="206">
        <v>10602.02</v>
      </c>
      <c r="BU9" s="45"/>
      <c r="BV9" s="46">
        <v>1005.7</v>
      </c>
      <c r="BW9" s="46"/>
      <c r="BX9" s="46">
        <v>1060.5</v>
      </c>
      <c r="BY9" s="46"/>
      <c r="BZ9" s="46">
        <v>275.39999999999998</v>
      </c>
      <c r="CA9" s="46"/>
      <c r="CB9" s="46">
        <v>509.34</v>
      </c>
      <c r="CC9" s="46"/>
      <c r="CD9" s="46">
        <v>1666.81</v>
      </c>
      <c r="CE9" s="46"/>
      <c r="CF9" s="47">
        <v>994.4</v>
      </c>
      <c r="CG9" s="206">
        <v>5512.15</v>
      </c>
      <c r="CH9" s="61">
        <f t="shared" si="2"/>
        <v>-5089.8700000000008</v>
      </c>
      <c r="CI9" s="209">
        <f t="shared" si="3"/>
        <v>-0.4800849272119842</v>
      </c>
    </row>
    <row r="10" spans="1:87" x14ac:dyDescent="0.45">
      <c r="A10" s="40">
        <v>14848046293827</v>
      </c>
      <c r="B10" s="8" t="s">
        <v>659</v>
      </c>
      <c r="C10" s="8" t="s">
        <v>161</v>
      </c>
      <c r="D10" s="56" t="s">
        <v>101</v>
      </c>
      <c r="E10" s="207">
        <v>12</v>
      </c>
      <c r="F10" s="41"/>
      <c r="G10" s="42"/>
      <c r="H10" s="42"/>
      <c r="I10" s="42">
        <v>16816</v>
      </c>
      <c r="J10" s="42"/>
      <c r="K10" s="42">
        <v>4606</v>
      </c>
      <c r="L10" s="42"/>
      <c r="M10" s="42">
        <v>4026</v>
      </c>
      <c r="N10" s="42"/>
      <c r="O10" s="42">
        <v>-1142</v>
      </c>
      <c r="P10" s="42"/>
      <c r="Q10" s="43">
        <v>5531</v>
      </c>
      <c r="R10" s="44">
        <v>29837</v>
      </c>
      <c r="S10" s="41"/>
      <c r="T10" s="42">
        <v>5540</v>
      </c>
      <c r="U10" s="42"/>
      <c r="V10" s="42"/>
      <c r="W10" s="42">
        <v>10434</v>
      </c>
      <c r="X10" s="42">
        <v>4264</v>
      </c>
      <c r="Y10" s="42"/>
      <c r="Z10" s="42">
        <v>3919</v>
      </c>
      <c r="AA10" s="42"/>
      <c r="AB10" s="42"/>
      <c r="AC10" s="42"/>
      <c r="AD10" s="43"/>
      <c r="AE10" s="44">
        <v>24157</v>
      </c>
      <c r="AF10" s="41"/>
      <c r="AG10" s="42"/>
      <c r="AH10" s="42">
        <v>668</v>
      </c>
      <c r="AI10" s="42">
        <v>18025</v>
      </c>
      <c r="AJ10" s="42"/>
      <c r="AK10" s="42">
        <v>5764</v>
      </c>
      <c r="AL10" s="42"/>
      <c r="AM10" s="42">
        <v>-2944</v>
      </c>
      <c r="AN10" s="42"/>
      <c r="AO10" s="42">
        <v>1832</v>
      </c>
      <c r="AP10" s="42"/>
      <c r="AQ10" s="43">
        <v>7465</v>
      </c>
      <c r="AR10" s="44">
        <v>30810</v>
      </c>
      <c r="AS10" s="61">
        <f t="shared" si="0"/>
        <v>6653</v>
      </c>
      <c r="AT10" s="209">
        <f t="shared" si="1"/>
        <v>0.27540671440990189</v>
      </c>
      <c r="AU10" s="45"/>
      <c r="AV10" s="46"/>
      <c r="AW10" s="46"/>
      <c r="AX10" s="46">
        <v>2267.09</v>
      </c>
      <c r="AY10" s="46"/>
      <c r="AZ10" s="46">
        <v>632.03</v>
      </c>
      <c r="BA10" s="46"/>
      <c r="BB10" s="46">
        <v>557.42999999999995</v>
      </c>
      <c r="BC10" s="46"/>
      <c r="BD10" s="46">
        <v>-128.13</v>
      </c>
      <c r="BE10" s="46"/>
      <c r="BF10" s="47">
        <v>759.63</v>
      </c>
      <c r="BG10" s="48">
        <v>4088.0499999999997</v>
      </c>
      <c r="BH10" s="45"/>
      <c r="BI10" s="46">
        <v>759.27</v>
      </c>
      <c r="BJ10" s="46"/>
      <c r="BK10" s="46"/>
      <c r="BL10" s="46">
        <v>1426.01</v>
      </c>
      <c r="BM10" s="46">
        <v>603.05999999999995</v>
      </c>
      <c r="BN10" s="46"/>
      <c r="BO10" s="46">
        <v>595.87</v>
      </c>
      <c r="BP10" s="46"/>
      <c r="BQ10" s="46"/>
      <c r="BR10" s="46"/>
      <c r="BS10" s="47"/>
      <c r="BT10" s="206">
        <v>3384.2099999999996</v>
      </c>
      <c r="BU10" s="45"/>
      <c r="BV10" s="46"/>
      <c r="BW10" s="46">
        <v>104.49</v>
      </c>
      <c r="BX10" s="46">
        <v>2589.8700000000003</v>
      </c>
      <c r="BY10" s="46"/>
      <c r="BZ10" s="46">
        <v>841.86</v>
      </c>
      <c r="CA10" s="46"/>
      <c r="CB10" s="46">
        <v>-399.75</v>
      </c>
      <c r="CC10" s="46"/>
      <c r="CD10" s="46">
        <v>281.12</v>
      </c>
      <c r="CE10" s="46"/>
      <c r="CF10" s="47">
        <v>1083.28</v>
      </c>
      <c r="CG10" s="206">
        <v>4500.87</v>
      </c>
      <c r="CH10" s="61">
        <f t="shared" si="2"/>
        <v>1116.6600000000003</v>
      </c>
      <c r="CI10" s="209">
        <f t="shared" si="3"/>
        <v>0.32996179315113439</v>
      </c>
    </row>
    <row r="11" spans="1:87" x14ac:dyDescent="0.45">
      <c r="A11" s="40">
        <v>14823588943559</v>
      </c>
      <c r="B11" s="8" t="s">
        <v>95</v>
      </c>
      <c r="C11" s="8" t="s">
        <v>96</v>
      </c>
      <c r="D11" s="56" t="s">
        <v>101</v>
      </c>
      <c r="E11" s="207">
        <v>30</v>
      </c>
      <c r="F11" s="41"/>
      <c r="G11" s="42"/>
      <c r="H11" s="42"/>
      <c r="I11" s="42">
        <v>16276</v>
      </c>
      <c r="J11" s="42"/>
      <c r="K11" s="42"/>
      <c r="L11" s="42"/>
      <c r="M11" s="42"/>
      <c r="N11" s="42"/>
      <c r="O11" s="42">
        <v>0</v>
      </c>
      <c r="P11" s="42"/>
      <c r="Q11" s="43">
        <v>8672</v>
      </c>
      <c r="R11" s="44">
        <v>24948</v>
      </c>
      <c r="S11" s="41"/>
      <c r="T11" s="42">
        <v>8053</v>
      </c>
      <c r="U11" s="42"/>
      <c r="V11" s="42">
        <v>6876</v>
      </c>
      <c r="W11" s="42"/>
      <c r="X11" s="42">
        <v>5547</v>
      </c>
      <c r="Y11" s="42"/>
      <c r="Z11" s="42">
        <v>4375</v>
      </c>
      <c r="AA11" s="42"/>
      <c r="AB11" s="42">
        <v>5255</v>
      </c>
      <c r="AC11" s="42"/>
      <c r="AD11" s="43">
        <v>9843</v>
      </c>
      <c r="AE11" s="44">
        <v>39949</v>
      </c>
      <c r="AF11" s="41"/>
      <c r="AG11" s="42"/>
      <c r="AH11" s="42">
        <v>3069</v>
      </c>
      <c r="AI11" s="42">
        <v>3451</v>
      </c>
      <c r="AJ11" s="42"/>
      <c r="AK11" s="42">
        <v>5898</v>
      </c>
      <c r="AL11" s="42"/>
      <c r="AM11" s="42">
        <v>4291</v>
      </c>
      <c r="AN11" s="42"/>
      <c r="AO11" s="42">
        <v>5525</v>
      </c>
      <c r="AP11" s="42"/>
      <c r="AQ11" s="43">
        <v>8538</v>
      </c>
      <c r="AR11" s="44">
        <v>30772</v>
      </c>
      <c r="AS11" s="61">
        <f t="shared" si="0"/>
        <v>-9177</v>
      </c>
      <c r="AT11" s="209">
        <f t="shared" si="1"/>
        <v>-0.22971789031014545</v>
      </c>
      <c r="AU11" s="45"/>
      <c r="AV11" s="46"/>
      <c r="AW11" s="46"/>
      <c r="AX11" s="46">
        <v>2210.7600000000002</v>
      </c>
      <c r="AY11" s="46"/>
      <c r="AZ11" s="46"/>
      <c r="BA11" s="46"/>
      <c r="BB11" s="46"/>
      <c r="BC11" s="46"/>
      <c r="BD11" s="46">
        <v>2249.62</v>
      </c>
      <c r="BE11" s="46"/>
      <c r="BF11" s="47">
        <v>1191.22</v>
      </c>
      <c r="BG11" s="48">
        <v>5651.6</v>
      </c>
      <c r="BH11" s="45"/>
      <c r="BI11" s="46">
        <v>1113.5899999999999</v>
      </c>
      <c r="BJ11" s="46"/>
      <c r="BK11" s="46">
        <v>966.22</v>
      </c>
      <c r="BL11" s="46"/>
      <c r="BM11" s="46">
        <v>812.57</v>
      </c>
      <c r="BN11" s="46"/>
      <c r="BO11" s="46">
        <v>678.34</v>
      </c>
      <c r="BP11" s="46"/>
      <c r="BQ11" s="46">
        <v>779.02</v>
      </c>
      <c r="BR11" s="46"/>
      <c r="BS11" s="47">
        <v>1425.7</v>
      </c>
      <c r="BT11" s="206">
        <v>5775.44</v>
      </c>
      <c r="BU11" s="45"/>
      <c r="BV11" s="46"/>
      <c r="BW11" s="46">
        <v>457.02</v>
      </c>
      <c r="BX11" s="46">
        <v>536</v>
      </c>
      <c r="BY11" s="46"/>
      <c r="BZ11" s="46">
        <v>915.4</v>
      </c>
      <c r="CA11" s="46"/>
      <c r="CB11" s="46">
        <v>662.4</v>
      </c>
      <c r="CC11" s="46"/>
      <c r="CD11" s="46">
        <v>834.77</v>
      </c>
      <c r="CE11" s="46"/>
      <c r="CF11" s="47">
        <v>1268.5999999999999</v>
      </c>
      <c r="CG11" s="206">
        <v>4674.1900000000005</v>
      </c>
      <c r="CH11" s="61">
        <f t="shared" si="2"/>
        <v>-1101.2499999999991</v>
      </c>
      <c r="CI11" s="209">
        <f t="shared" si="3"/>
        <v>-0.19067811283642444</v>
      </c>
    </row>
    <row r="12" spans="1:87" x14ac:dyDescent="0.45">
      <c r="A12" s="40">
        <v>14838784312598</v>
      </c>
      <c r="B12" s="8" t="s">
        <v>97</v>
      </c>
      <c r="C12" s="8" t="s">
        <v>181</v>
      </c>
      <c r="D12" s="56" t="s">
        <v>101</v>
      </c>
      <c r="E12" s="207">
        <v>36</v>
      </c>
      <c r="F12" s="41"/>
      <c r="G12" s="42"/>
      <c r="H12" s="42"/>
      <c r="I12" s="42">
        <v>11814</v>
      </c>
      <c r="J12" s="42"/>
      <c r="K12" s="42"/>
      <c r="L12" s="42"/>
      <c r="M12" s="42"/>
      <c r="N12" s="42">
        <v>5045</v>
      </c>
      <c r="O12" s="42">
        <v>7038</v>
      </c>
      <c r="P12" s="42"/>
      <c r="Q12" s="43">
        <v>6480</v>
      </c>
      <c r="R12" s="44">
        <v>30377</v>
      </c>
      <c r="S12" s="41"/>
      <c r="T12" s="42">
        <v>6643</v>
      </c>
      <c r="U12" s="42"/>
      <c r="V12" s="42">
        <v>6953</v>
      </c>
      <c r="W12" s="42"/>
      <c r="X12" s="42">
        <v>-439</v>
      </c>
      <c r="Y12" s="42">
        <v>1146</v>
      </c>
      <c r="Z12" s="42">
        <v>1935</v>
      </c>
      <c r="AA12" s="42"/>
      <c r="AB12" s="42">
        <v>6333</v>
      </c>
      <c r="AC12" s="42"/>
      <c r="AD12" s="43"/>
      <c r="AE12" s="44">
        <v>22571</v>
      </c>
      <c r="AF12" s="41"/>
      <c r="AG12" s="42"/>
      <c r="AH12" s="42">
        <v>2671</v>
      </c>
      <c r="AI12" s="42">
        <v>3315</v>
      </c>
      <c r="AJ12" s="42"/>
      <c r="AK12" s="42">
        <v>5774</v>
      </c>
      <c r="AL12" s="42"/>
      <c r="AM12" s="42">
        <v>5727</v>
      </c>
      <c r="AN12" s="42"/>
      <c r="AO12" s="42">
        <v>6255</v>
      </c>
      <c r="AP12" s="42"/>
      <c r="AQ12" s="43">
        <v>6849</v>
      </c>
      <c r="AR12" s="44">
        <v>30591</v>
      </c>
      <c r="AS12" s="61">
        <f t="shared" si="0"/>
        <v>8020</v>
      </c>
      <c r="AT12" s="209">
        <f t="shared" si="1"/>
        <v>0.35532320233928494</v>
      </c>
      <c r="AU12" s="45"/>
      <c r="AV12" s="46"/>
      <c r="AW12" s="46"/>
      <c r="AX12" s="46">
        <v>1624.16</v>
      </c>
      <c r="AY12" s="46"/>
      <c r="AZ12" s="46"/>
      <c r="BA12" s="46"/>
      <c r="BB12" s="46"/>
      <c r="BC12" s="46">
        <v>725.89</v>
      </c>
      <c r="BD12" s="46">
        <v>1013.04</v>
      </c>
      <c r="BE12" s="46"/>
      <c r="BF12" s="47">
        <v>921.86</v>
      </c>
      <c r="BG12" s="48">
        <v>4284.95</v>
      </c>
      <c r="BH12" s="45"/>
      <c r="BI12" s="46">
        <v>928</v>
      </c>
      <c r="BJ12" s="46"/>
      <c r="BK12" s="46">
        <v>979.7</v>
      </c>
      <c r="BL12" s="46"/>
      <c r="BM12" s="46">
        <v>-14.81</v>
      </c>
      <c r="BN12" s="46">
        <v>169.06</v>
      </c>
      <c r="BO12" s="46">
        <v>334.06</v>
      </c>
      <c r="BP12" s="46"/>
      <c r="BQ12" s="46">
        <v>903.67</v>
      </c>
      <c r="BR12" s="46"/>
      <c r="BS12" s="47"/>
      <c r="BT12" s="206">
        <v>3299.6800000000003</v>
      </c>
      <c r="BU12" s="45"/>
      <c r="BV12" s="46"/>
      <c r="BW12" s="46">
        <v>404.15</v>
      </c>
      <c r="BX12" s="46">
        <v>528</v>
      </c>
      <c r="BY12" s="46"/>
      <c r="BZ12" s="46">
        <v>871.58</v>
      </c>
      <c r="CA12" s="46"/>
      <c r="CB12" s="46">
        <v>864.19</v>
      </c>
      <c r="CC12" s="46"/>
      <c r="CD12" s="46">
        <v>940.81</v>
      </c>
      <c r="CE12" s="46"/>
      <c r="CF12" s="47">
        <v>1025.3499999999999</v>
      </c>
      <c r="CG12" s="206">
        <v>4634.08</v>
      </c>
      <c r="CH12" s="61">
        <f t="shared" si="2"/>
        <v>1334.3999999999996</v>
      </c>
      <c r="CI12" s="209">
        <f t="shared" si="3"/>
        <v>0.40440285118556935</v>
      </c>
    </row>
    <row r="13" spans="1:87" x14ac:dyDescent="0.45">
      <c r="A13" s="40">
        <v>14846888509393</v>
      </c>
      <c r="B13" s="8" t="s">
        <v>5</v>
      </c>
      <c r="C13" s="8" t="s">
        <v>6</v>
      </c>
      <c r="D13" s="56" t="s">
        <v>101</v>
      </c>
      <c r="E13" s="207">
        <v>24</v>
      </c>
      <c r="F13" s="41"/>
      <c r="G13" s="42"/>
      <c r="H13" s="42"/>
      <c r="I13" s="42">
        <v>13175</v>
      </c>
      <c r="J13" s="42"/>
      <c r="K13" s="42">
        <v>5493</v>
      </c>
      <c r="L13" s="42"/>
      <c r="M13" s="42">
        <v>3207</v>
      </c>
      <c r="N13" s="42"/>
      <c r="O13" s="42">
        <v>3935</v>
      </c>
      <c r="P13" s="42"/>
      <c r="Q13" s="43">
        <v>8965</v>
      </c>
      <c r="R13" s="44">
        <v>34775</v>
      </c>
      <c r="S13" s="41"/>
      <c r="T13" s="42">
        <v>7260</v>
      </c>
      <c r="U13" s="42"/>
      <c r="V13" s="42">
        <v>7740</v>
      </c>
      <c r="W13" s="42"/>
      <c r="X13" s="42">
        <v>6517</v>
      </c>
      <c r="Y13" s="42">
        <v>1622</v>
      </c>
      <c r="Z13" s="42">
        <v>1217</v>
      </c>
      <c r="AA13" s="42"/>
      <c r="AB13" s="42">
        <v>7451</v>
      </c>
      <c r="AC13" s="42"/>
      <c r="AD13" s="43">
        <v>9855</v>
      </c>
      <c r="AE13" s="44">
        <v>41662</v>
      </c>
      <c r="AF13" s="41"/>
      <c r="AG13" s="42"/>
      <c r="AH13" s="42">
        <v>3262</v>
      </c>
      <c r="AI13" s="42">
        <v>3669</v>
      </c>
      <c r="AJ13" s="42"/>
      <c r="AK13" s="42">
        <v>7082</v>
      </c>
      <c r="AL13" s="42"/>
      <c r="AM13" s="42">
        <v>2862</v>
      </c>
      <c r="AN13" s="42"/>
      <c r="AO13" s="42">
        <v>5560</v>
      </c>
      <c r="AP13" s="42"/>
      <c r="AQ13" s="43">
        <v>7487</v>
      </c>
      <c r="AR13" s="44">
        <v>29922</v>
      </c>
      <c r="AS13" s="61">
        <f t="shared" si="0"/>
        <v>-11740</v>
      </c>
      <c r="AT13" s="209">
        <f t="shared" si="1"/>
        <v>-0.28179156065479333</v>
      </c>
      <c r="AU13" s="45"/>
      <c r="AV13" s="46"/>
      <c r="AW13" s="46"/>
      <c r="AX13" s="46">
        <v>1821.45</v>
      </c>
      <c r="AY13" s="46"/>
      <c r="AZ13" s="46">
        <v>786.23</v>
      </c>
      <c r="BA13" s="46"/>
      <c r="BB13" s="46">
        <v>487.92</v>
      </c>
      <c r="BC13" s="46"/>
      <c r="BD13" s="46">
        <v>586.27</v>
      </c>
      <c r="BE13" s="46"/>
      <c r="BF13" s="47">
        <v>1232.03</v>
      </c>
      <c r="BG13" s="48">
        <v>4913.9000000000005</v>
      </c>
      <c r="BH13" s="45"/>
      <c r="BI13" s="46">
        <v>1003.88</v>
      </c>
      <c r="BJ13" s="46"/>
      <c r="BK13" s="46">
        <v>1080.3499999999999</v>
      </c>
      <c r="BL13" s="46"/>
      <c r="BM13" s="46">
        <v>942.74</v>
      </c>
      <c r="BN13" s="46">
        <v>244.59</v>
      </c>
      <c r="BO13" s="46">
        <v>234.25</v>
      </c>
      <c r="BP13" s="46"/>
      <c r="BQ13" s="46">
        <v>1100.8900000000001</v>
      </c>
      <c r="BR13" s="46"/>
      <c r="BS13" s="47">
        <v>1454.1000000000001</v>
      </c>
      <c r="BT13" s="206">
        <v>6060.8000000000011</v>
      </c>
      <c r="BU13" s="45"/>
      <c r="BV13" s="46"/>
      <c r="BW13" s="46">
        <v>490.87</v>
      </c>
      <c r="BX13" s="46">
        <v>568.59</v>
      </c>
      <c r="BY13" s="46"/>
      <c r="BZ13" s="46">
        <v>1058.67</v>
      </c>
      <c r="CA13" s="46"/>
      <c r="CB13" s="46">
        <v>448.49</v>
      </c>
      <c r="CC13" s="46"/>
      <c r="CD13" s="46">
        <v>842.23</v>
      </c>
      <c r="CE13" s="46"/>
      <c r="CF13" s="47">
        <v>1117.8900000000001</v>
      </c>
      <c r="CG13" s="206">
        <v>4526.74</v>
      </c>
      <c r="CH13" s="61">
        <f t="shared" si="2"/>
        <v>-1534.0600000000013</v>
      </c>
      <c r="CI13" s="209">
        <f t="shared" si="3"/>
        <v>-0.25311180042238668</v>
      </c>
    </row>
    <row r="14" spans="1:87" x14ac:dyDescent="0.45">
      <c r="A14" s="40">
        <v>14809551316980</v>
      </c>
      <c r="B14" s="8" t="s">
        <v>228</v>
      </c>
      <c r="C14" s="8" t="s">
        <v>36</v>
      </c>
      <c r="D14" s="56" t="s">
        <v>238</v>
      </c>
      <c r="E14" s="207">
        <v>18</v>
      </c>
      <c r="F14" s="41"/>
      <c r="G14" s="42">
        <v>11180</v>
      </c>
      <c r="H14" s="42"/>
      <c r="I14" s="42">
        <v>10590</v>
      </c>
      <c r="J14" s="42"/>
      <c r="K14" s="42">
        <v>726</v>
      </c>
      <c r="L14" s="42"/>
      <c r="M14" s="42">
        <v>3496</v>
      </c>
      <c r="N14" s="42"/>
      <c r="O14" s="42">
        <v>5952</v>
      </c>
      <c r="P14" s="42"/>
      <c r="Q14" s="43">
        <v>9026</v>
      </c>
      <c r="R14" s="44">
        <v>40970</v>
      </c>
      <c r="S14" s="41"/>
      <c r="T14" s="42">
        <v>7722</v>
      </c>
      <c r="U14" s="42"/>
      <c r="V14" s="42">
        <v>7980</v>
      </c>
      <c r="W14" s="42"/>
      <c r="X14" s="42">
        <v>5714</v>
      </c>
      <c r="Y14" s="42"/>
      <c r="Z14" s="42">
        <v>3518</v>
      </c>
      <c r="AA14" s="42"/>
      <c r="AB14" s="42">
        <v>5986</v>
      </c>
      <c r="AC14" s="42"/>
      <c r="AD14" s="43">
        <v>7256</v>
      </c>
      <c r="AE14" s="44">
        <v>38176</v>
      </c>
      <c r="AF14" s="41"/>
      <c r="AG14" s="42">
        <v>3893</v>
      </c>
      <c r="AH14" s="42"/>
      <c r="AI14" s="42">
        <v>3692</v>
      </c>
      <c r="AJ14" s="42"/>
      <c r="AK14" s="42">
        <v>3215</v>
      </c>
      <c r="AL14" s="42"/>
      <c r="AM14" s="42">
        <v>2794</v>
      </c>
      <c r="AN14" s="42"/>
      <c r="AO14" s="42"/>
      <c r="AP14" s="42">
        <v>7261</v>
      </c>
      <c r="AQ14" s="43">
        <v>6677</v>
      </c>
      <c r="AR14" s="44">
        <v>27532</v>
      </c>
      <c r="AS14" s="61">
        <f t="shared" si="0"/>
        <v>-10644</v>
      </c>
      <c r="AT14" s="209">
        <f t="shared" si="1"/>
        <v>-0.27881391450125731</v>
      </c>
      <c r="AU14" s="45"/>
      <c r="AV14" s="46">
        <v>1811.42</v>
      </c>
      <c r="AW14" s="46"/>
      <c r="AX14" s="46">
        <v>1829.48</v>
      </c>
      <c r="AY14" s="46"/>
      <c r="AZ14" s="46">
        <v>184.4</v>
      </c>
      <c r="BA14" s="46"/>
      <c r="BB14" s="46">
        <v>917.98</v>
      </c>
      <c r="BC14" s="46"/>
      <c r="BD14" s="46">
        <v>1060.24</v>
      </c>
      <c r="BE14" s="46"/>
      <c r="BF14" s="47">
        <v>656.40000000000009</v>
      </c>
      <c r="BG14" s="48">
        <v>6459.92</v>
      </c>
      <c r="BH14" s="45"/>
      <c r="BI14" s="46">
        <v>1356.26</v>
      </c>
      <c r="BJ14" s="46"/>
      <c r="BK14" s="46">
        <v>1399.46</v>
      </c>
      <c r="BL14" s="46"/>
      <c r="BM14" s="46">
        <v>1020.44</v>
      </c>
      <c r="BN14" s="46"/>
      <c r="BO14" s="46">
        <v>986.28</v>
      </c>
      <c r="BP14" s="46"/>
      <c r="BQ14" s="46">
        <v>1078.08</v>
      </c>
      <c r="BR14" s="46"/>
      <c r="BS14" s="47">
        <v>1296.9000000000001</v>
      </c>
      <c r="BT14" s="206">
        <v>7137.42</v>
      </c>
      <c r="BU14" s="45"/>
      <c r="BV14" s="46">
        <v>663.76</v>
      </c>
      <c r="BW14" s="46"/>
      <c r="BX14" s="46">
        <v>629.53</v>
      </c>
      <c r="BY14" s="46"/>
      <c r="BZ14" s="46">
        <v>551.35</v>
      </c>
      <c r="CA14" s="46"/>
      <c r="CB14" s="46">
        <v>483.07</v>
      </c>
      <c r="CC14" s="46"/>
      <c r="CD14" s="46"/>
      <c r="CE14" s="46">
        <v>1238.97</v>
      </c>
      <c r="CF14" s="47">
        <v>1166.75</v>
      </c>
      <c r="CG14" s="206">
        <v>4733.43</v>
      </c>
      <c r="CH14" s="61">
        <f t="shared" si="2"/>
        <v>-2403.9899999999998</v>
      </c>
      <c r="CI14" s="209">
        <f t="shared" si="3"/>
        <v>-0.33681498356549</v>
      </c>
    </row>
    <row r="15" spans="1:87" x14ac:dyDescent="0.45">
      <c r="A15" s="40">
        <v>14857018736288</v>
      </c>
      <c r="B15" s="8" t="s">
        <v>642</v>
      </c>
      <c r="C15" s="8" t="s">
        <v>148</v>
      </c>
      <c r="D15" s="56" t="s">
        <v>101</v>
      </c>
      <c r="E15" s="207">
        <v>36</v>
      </c>
      <c r="F15" s="41"/>
      <c r="G15" s="42"/>
      <c r="H15" s="42"/>
      <c r="I15" s="42">
        <v>15722</v>
      </c>
      <c r="J15" s="42"/>
      <c r="K15" s="42"/>
      <c r="L15" s="42"/>
      <c r="M15" s="42"/>
      <c r="N15" s="42">
        <v>6610</v>
      </c>
      <c r="O15" s="42"/>
      <c r="P15" s="42">
        <v>3791</v>
      </c>
      <c r="Q15" s="43">
        <v>6097</v>
      </c>
      <c r="R15" s="44">
        <v>32220</v>
      </c>
      <c r="S15" s="41"/>
      <c r="T15" s="42"/>
      <c r="U15" s="42">
        <v>14660</v>
      </c>
      <c r="V15" s="42"/>
      <c r="W15" s="42">
        <v>5106</v>
      </c>
      <c r="X15" s="42"/>
      <c r="Y15" s="42">
        <v>3695</v>
      </c>
      <c r="Z15" s="42"/>
      <c r="AA15" s="42">
        <v>-4423</v>
      </c>
      <c r="AB15" s="42"/>
      <c r="AC15" s="42">
        <v>4181</v>
      </c>
      <c r="AD15" s="43">
        <v>4261</v>
      </c>
      <c r="AE15" s="44">
        <v>27480</v>
      </c>
      <c r="AF15" s="41"/>
      <c r="AG15" s="42"/>
      <c r="AH15" s="42">
        <v>14532</v>
      </c>
      <c r="AI15" s="42">
        <v>2176</v>
      </c>
      <c r="AJ15" s="42"/>
      <c r="AK15" s="42">
        <v>1181</v>
      </c>
      <c r="AL15" s="42"/>
      <c r="AM15" s="42">
        <v>806</v>
      </c>
      <c r="AN15" s="42"/>
      <c r="AO15" s="42">
        <v>1221</v>
      </c>
      <c r="AP15" s="42"/>
      <c r="AQ15" s="43">
        <v>6823</v>
      </c>
      <c r="AR15" s="44">
        <v>26739</v>
      </c>
      <c r="AS15" s="61">
        <f t="shared" si="0"/>
        <v>-741</v>
      </c>
      <c r="AT15" s="209">
        <f t="shared" si="1"/>
        <v>-2.6965065502183406E-2</v>
      </c>
      <c r="AU15" s="45"/>
      <c r="AV15" s="46"/>
      <c r="AW15" s="46"/>
      <c r="AX15" s="46">
        <v>2108.37</v>
      </c>
      <c r="AY15" s="46"/>
      <c r="AZ15" s="46"/>
      <c r="BA15" s="46"/>
      <c r="BB15" s="46"/>
      <c r="BC15" s="46">
        <v>1176.24</v>
      </c>
      <c r="BD15" s="46"/>
      <c r="BE15" s="46">
        <v>589.24</v>
      </c>
      <c r="BF15" s="47">
        <v>880.14</v>
      </c>
      <c r="BG15" s="48">
        <v>4753.99</v>
      </c>
      <c r="BH15" s="45"/>
      <c r="BI15" s="46"/>
      <c r="BJ15" s="46">
        <v>1968.05</v>
      </c>
      <c r="BK15" s="46"/>
      <c r="BL15" s="46">
        <v>769.91</v>
      </c>
      <c r="BM15" s="46"/>
      <c r="BN15" s="46">
        <v>594.77</v>
      </c>
      <c r="BO15" s="46"/>
      <c r="BP15" s="46">
        <v>-474.36</v>
      </c>
      <c r="BQ15" s="46"/>
      <c r="BR15" s="46">
        <v>637.92999999999995</v>
      </c>
      <c r="BS15" s="47">
        <v>628.96</v>
      </c>
      <c r="BT15" s="206">
        <v>4125.26</v>
      </c>
      <c r="BU15" s="45"/>
      <c r="BV15" s="46"/>
      <c r="BW15" s="46">
        <v>2050.4899999999998</v>
      </c>
      <c r="BX15" s="46">
        <v>365.06</v>
      </c>
      <c r="BY15" s="46"/>
      <c r="BZ15" s="46">
        <v>230.06</v>
      </c>
      <c r="CA15" s="46"/>
      <c r="CB15" s="46">
        <v>180.5</v>
      </c>
      <c r="CC15" s="46"/>
      <c r="CD15" s="46">
        <v>237.13</v>
      </c>
      <c r="CE15" s="46"/>
      <c r="CF15" s="47">
        <v>1017.28</v>
      </c>
      <c r="CG15" s="206">
        <v>4080.5199999999995</v>
      </c>
      <c r="CH15" s="61">
        <f t="shared" si="2"/>
        <v>-44.740000000000691</v>
      </c>
      <c r="CI15" s="209">
        <f t="shared" si="3"/>
        <v>-1.0845377018660809E-2</v>
      </c>
    </row>
    <row r="16" spans="1:87" x14ac:dyDescent="0.45">
      <c r="A16" s="40">
        <v>14819247409505</v>
      </c>
      <c r="B16" s="8" t="s">
        <v>664</v>
      </c>
      <c r="C16" s="8" t="s">
        <v>12</v>
      </c>
      <c r="D16" s="56" t="s">
        <v>101</v>
      </c>
      <c r="E16" s="207">
        <v>18</v>
      </c>
      <c r="F16" s="41"/>
      <c r="G16" s="42"/>
      <c r="H16" s="42"/>
      <c r="I16" s="42">
        <v>10217</v>
      </c>
      <c r="J16" s="42">
        <v>3357</v>
      </c>
      <c r="K16" s="42"/>
      <c r="L16" s="42"/>
      <c r="M16" s="42">
        <v>2605</v>
      </c>
      <c r="N16" s="42"/>
      <c r="O16" s="42">
        <v>5259</v>
      </c>
      <c r="P16" s="42"/>
      <c r="Q16" s="43">
        <v>10691</v>
      </c>
      <c r="R16" s="44">
        <v>32129</v>
      </c>
      <c r="S16" s="41"/>
      <c r="T16" s="42"/>
      <c r="U16" s="42"/>
      <c r="V16" s="42">
        <v>4162</v>
      </c>
      <c r="W16" s="42"/>
      <c r="X16" s="42">
        <v>3533</v>
      </c>
      <c r="Y16" s="42">
        <v>2476</v>
      </c>
      <c r="Z16" s="42"/>
      <c r="AA16" s="42"/>
      <c r="AB16" s="42"/>
      <c r="AC16" s="42"/>
      <c r="AD16" s="43"/>
      <c r="AE16" s="44">
        <v>10171</v>
      </c>
      <c r="AF16" s="41"/>
      <c r="AG16" s="42"/>
      <c r="AH16" s="42">
        <v>1001</v>
      </c>
      <c r="AI16" s="42">
        <v>6884</v>
      </c>
      <c r="AJ16" s="42"/>
      <c r="AK16" s="42">
        <v>4475</v>
      </c>
      <c r="AL16" s="42"/>
      <c r="AM16" s="42">
        <v>3602</v>
      </c>
      <c r="AN16" s="42"/>
      <c r="AO16" s="42">
        <v>3841</v>
      </c>
      <c r="AP16" s="42"/>
      <c r="AQ16" s="43">
        <v>5444</v>
      </c>
      <c r="AR16" s="44">
        <v>25247</v>
      </c>
      <c r="AS16" s="61">
        <f t="shared" si="0"/>
        <v>15076</v>
      </c>
      <c r="AT16" s="209">
        <f t="shared" si="1"/>
        <v>1.4822534657359159</v>
      </c>
      <c r="AU16" s="45"/>
      <c r="AV16" s="46"/>
      <c r="AW16" s="46"/>
      <c r="AX16" s="46">
        <v>1413.58</v>
      </c>
      <c r="AY16" s="46">
        <v>480.2</v>
      </c>
      <c r="AZ16" s="46"/>
      <c r="BA16" s="46"/>
      <c r="BB16" s="46">
        <v>382.4</v>
      </c>
      <c r="BC16" s="46"/>
      <c r="BD16" s="46">
        <v>743.92</v>
      </c>
      <c r="BE16" s="46"/>
      <c r="BF16" s="47">
        <v>1497.31</v>
      </c>
      <c r="BG16" s="48">
        <v>4517.41</v>
      </c>
      <c r="BH16" s="45"/>
      <c r="BI16" s="46"/>
      <c r="BJ16" s="46"/>
      <c r="BK16" s="46">
        <v>592.55999999999995</v>
      </c>
      <c r="BL16" s="46"/>
      <c r="BM16" s="46">
        <v>520.48</v>
      </c>
      <c r="BN16" s="46">
        <v>373.69</v>
      </c>
      <c r="BO16" s="46"/>
      <c r="BP16" s="46"/>
      <c r="BQ16" s="46"/>
      <c r="BR16" s="46"/>
      <c r="BS16" s="47"/>
      <c r="BT16" s="206">
        <v>1486.73</v>
      </c>
      <c r="BU16" s="45"/>
      <c r="BV16" s="46"/>
      <c r="BW16" s="46">
        <v>157.03</v>
      </c>
      <c r="BX16" s="46">
        <v>1019.84</v>
      </c>
      <c r="BY16" s="46"/>
      <c r="BZ16" s="46">
        <v>672.08</v>
      </c>
      <c r="CA16" s="46"/>
      <c r="CB16" s="46">
        <v>551.99</v>
      </c>
      <c r="CC16" s="46"/>
      <c r="CD16" s="46">
        <v>582.54</v>
      </c>
      <c r="CE16" s="46"/>
      <c r="CF16" s="47">
        <v>808.87</v>
      </c>
      <c r="CG16" s="206">
        <v>3792.3500000000004</v>
      </c>
      <c r="CH16" s="61">
        <f t="shared" si="2"/>
        <v>2305.6200000000003</v>
      </c>
      <c r="CI16" s="209">
        <f t="shared" si="3"/>
        <v>1.5507994054064964</v>
      </c>
    </row>
    <row r="17" spans="1:87" x14ac:dyDescent="0.45">
      <c r="A17" s="40">
        <v>14847756816130</v>
      </c>
      <c r="B17" s="8" t="s">
        <v>233</v>
      </c>
      <c r="C17" s="8" t="s">
        <v>18</v>
      </c>
      <c r="D17" s="56" t="s">
        <v>238</v>
      </c>
      <c r="E17" s="207">
        <v>18</v>
      </c>
      <c r="F17" s="41"/>
      <c r="G17" s="42">
        <v>9968</v>
      </c>
      <c r="H17" s="42"/>
      <c r="I17" s="42">
        <v>10248</v>
      </c>
      <c r="J17" s="42"/>
      <c r="K17" s="42">
        <v>5416</v>
      </c>
      <c r="L17" s="42"/>
      <c r="M17" s="42">
        <v>1444</v>
      </c>
      <c r="N17" s="42"/>
      <c r="O17" s="42">
        <v>5506</v>
      </c>
      <c r="P17" s="42"/>
      <c r="Q17" s="43">
        <v>14186</v>
      </c>
      <c r="R17" s="44">
        <v>46768</v>
      </c>
      <c r="S17" s="41"/>
      <c r="T17" s="42">
        <v>10412</v>
      </c>
      <c r="U17" s="42"/>
      <c r="V17" s="42">
        <v>11102</v>
      </c>
      <c r="W17" s="42"/>
      <c r="X17" s="42">
        <v>6030</v>
      </c>
      <c r="Y17" s="42"/>
      <c r="Z17" s="42">
        <v>2536</v>
      </c>
      <c r="AA17" s="42"/>
      <c r="AB17" s="42">
        <v>8730</v>
      </c>
      <c r="AC17" s="42"/>
      <c r="AD17" s="43">
        <v>8526</v>
      </c>
      <c r="AE17" s="44">
        <v>47336</v>
      </c>
      <c r="AF17" s="41"/>
      <c r="AG17" s="42">
        <v>4960</v>
      </c>
      <c r="AH17" s="42"/>
      <c r="AI17" s="42">
        <v>4571</v>
      </c>
      <c r="AJ17" s="42"/>
      <c r="AK17" s="42">
        <v>3135</v>
      </c>
      <c r="AL17" s="42"/>
      <c r="AM17" s="42">
        <v>2631</v>
      </c>
      <c r="AN17" s="42"/>
      <c r="AO17" s="42"/>
      <c r="AP17" s="42">
        <v>9916</v>
      </c>
      <c r="AQ17" s="43"/>
      <c r="AR17" s="44">
        <v>25213</v>
      </c>
      <c r="AS17" s="61">
        <f t="shared" si="0"/>
        <v>-22123</v>
      </c>
      <c r="AT17" s="209">
        <f t="shared" si="1"/>
        <v>-0.46736099374683115</v>
      </c>
      <c r="AU17" s="45"/>
      <c r="AV17" s="46">
        <v>1629.52</v>
      </c>
      <c r="AW17" s="46"/>
      <c r="AX17" s="46">
        <v>1772.4</v>
      </c>
      <c r="AY17" s="46"/>
      <c r="AZ17" s="46">
        <v>966.58</v>
      </c>
      <c r="BA17" s="46"/>
      <c r="BB17" s="46">
        <v>805.76</v>
      </c>
      <c r="BC17" s="46"/>
      <c r="BD17" s="46">
        <v>1001.04</v>
      </c>
      <c r="BE17" s="46"/>
      <c r="BF17" s="47">
        <v>2462.3000000000002</v>
      </c>
      <c r="BG17" s="48">
        <v>8637.6</v>
      </c>
      <c r="BH17" s="45"/>
      <c r="BI17" s="46">
        <v>1829.9</v>
      </c>
      <c r="BJ17" s="46"/>
      <c r="BK17" s="46">
        <v>1946.4</v>
      </c>
      <c r="BL17" s="46"/>
      <c r="BM17" s="46">
        <v>1099.2</v>
      </c>
      <c r="BN17" s="46"/>
      <c r="BO17" s="46">
        <v>755.9</v>
      </c>
      <c r="BP17" s="46"/>
      <c r="BQ17" s="46">
        <v>1577.94</v>
      </c>
      <c r="BR17" s="46"/>
      <c r="BS17" s="47">
        <v>1543.74</v>
      </c>
      <c r="BT17" s="206">
        <v>8753.08</v>
      </c>
      <c r="BU17" s="45"/>
      <c r="BV17" s="46">
        <v>854.76</v>
      </c>
      <c r="BW17" s="46"/>
      <c r="BX17" s="46">
        <v>788.09</v>
      </c>
      <c r="BY17" s="46"/>
      <c r="BZ17" s="46">
        <v>550.53</v>
      </c>
      <c r="CA17" s="46"/>
      <c r="CB17" s="46">
        <v>460.94</v>
      </c>
      <c r="CC17" s="46"/>
      <c r="CD17" s="46"/>
      <c r="CE17" s="46">
        <v>1722.17</v>
      </c>
      <c r="CF17" s="47"/>
      <c r="CG17" s="206">
        <v>4376.49</v>
      </c>
      <c r="CH17" s="61">
        <f t="shared" si="2"/>
        <v>-4376.59</v>
      </c>
      <c r="CI17" s="209">
        <f t="shared" si="3"/>
        <v>-0.50000571227499346</v>
      </c>
    </row>
    <row r="18" spans="1:87" x14ac:dyDescent="0.45">
      <c r="A18" s="40">
        <v>14801736507971</v>
      </c>
      <c r="B18" s="8" t="s">
        <v>655</v>
      </c>
      <c r="C18" s="8" t="s">
        <v>175</v>
      </c>
      <c r="D18" s="56" t="s">
        <v>101</v>
      </c>
      <c r="E18" s="207">
        <v>36</v>
      </c>
      <c r="F18" s="41"/>
      <c r="G18" s="42"/>
      <c r="H18" s="42"/>
      <c r="I18" s="42"/>
      <c r="J18" s="42"/>
      <c r="K18" s="42"/>
      <c r="L18" s="42"/>
      <c r="M18" s="42"/>
      <c r="N18" s="42">
        <v>334</v>
      </c>
      <c r="O18" s="42"/>
      <c r="P18" s="42">
        <v>-530</v>
      </c>
      <c r="Q18" s="43">
        <v>677</v>
      </c>
      <c r="R18" s="44">
        <v>481</v>
      </c>
      <c r="S18" s="41"/>
      <c r="T18" s="42"/>
      <c r="U18" s="42">
        <v>677</v>
      </c>
      <c r="V18" s="42"/>
      <c r="W18" s="42">
        <v>779</v>
      </c>
      <c r="X18" s="42"/>
      <c r="Y18" s="42">
        <v>413</v>
      </c>
      <c r="Z18" s="42"/>
      <c r="AA18" s="42">
        <v>380</v>
      </c>
      <c r="AB18" s="42"/>
      <c r="AC18" s="42">
        <v>660</v>
      </c>
      <c r="AD18" s="43">
        <v>647</v>
      </c>
      <c r="AE18" s="44">
        <v>3556</v>
      </c>
      <c r="AF18" s="41"/>
      <c r="AG18" s="42"/>
      <c r="AH18" s="42">
        <v>294</v>
      </c>
      <c r="AI18" s="42">
        <v>258</v>
      </c>
      <c r="AJ18" s="42"/>
      <c r="AK18" s="42">
        <v>17666</v>
      </c>
      <c r="AL18" s="42"/>
      <c r="AM18" s="42">
        <v>6396</v>
      </c>
      <c r="AN18" s="42"/>
      <c r="AO18" s="42">
        <v>269</v>
      </c>
      <c r="AP18" s="42"/>
      <c r="AQ18" s="43">
        <v>329</v>
      </c>
      <c r="AR18" s="44">
        <v>25212</v>
      </c>
      <c r="AS18" s="61">
        <f t="shared" si="0"/>
        <v>21656</v>
      </c>
      <c r="AT18" s="209">
        <f t="shared" si="1"/>
        <v>6.0899887514060742</v>
      </c>
      <c r="AU18" s="45"/>
      <c r="AV18" s="46"/>
      <c r="AW18" s="46"/>
      <c r="AX18" s="46"/>
      <c r="AY18" s="46"/>
      <c r="AZ18" s="46"/>
      <c r="BA18" s="46"/>
      <c r="BB18" s="46"/>
      <c r="BC18" s="46">
        <v>540.96</v>
      </c>
      <c r="BD18" s="46"/>
      <c r="BE18" s="46">
        <v>58.24</v>
      </c>
      <c r="BF18" s="47">
        <v>200.67</v>
      </c>
      <c r="BG18" s="48">
        <v>799.87</v>
      </c>
      <c r="BH18" s="45"/>
      <c r="BI18" s="46"/>
      <c r="BJ18" s="46">
        <v>196.79</v>
      </c>
      <c r="BK18" s="46"/>
      <c r="BL18" s="46">
        <v>223.75</v>
      </c>
      <c r="BM18" s="46"/>
      <c r="BN18" s="46">
        <v>166.88</v>
      </c>
      <c r="BO18" s="46"/>
      <c r="BP18" s="46">
        <v>135.34</v>
      </c>
      <c r="BQ18" s="46"/>
      <c r="BR18" s="46">
        <v>151.61000000000001</v>
      </c>
      <c r="BS18" s="47">
        <v>136.66</v>
      </c>
      <c r="BT18" s="206">
        <v>1011.03</v>
      </c>
      <c r="BU18" s="45"/>
      <c r="BV18" s="46"/>
      <c r="BW18" s="46">
        <v>69.790000000000006</v>
      </c>
      <c r="BX18" s="46">
        <v>96.62</v>
      </c>
      <c r="BY18" s="46"/>
      <c r="BZ18" s="46">
        <v>2526.81</v>
      </c>
      <c r="CA18" s="46"/>
      <c r="CB18" s="46">
        <v>956.44</v>
      </c>
      <c r="CC18" s="46"/>
      <c r="CD18" s="46">
        <v>101.59</v>
      </c>
      <c r="CE18" s="46"/>
      <c r="CF18" s="47">
        <v>108.82</v>
      </c>
      <c r="CG18" s="206">
        <v>3860.07</v>
      </c>
      <c r="CH18" s="61">
        <f t="shared" si="2"/>
        <v>2849.04</v>
      </c>
      <c r="CI18" s="209">
        <f t="shared" si="3"/>
        <v>2.8179579240972079</v>
      </c>
    </row>
    <row r="19" spans="1:87" x14ac:dyDescent="0.45">
      <c r="A19" s="40">
        <v>14868451447631</v>
      </c>
      <c r="B19" s="8" t="s">
        <v>236</v>
      </c>
      <c r="C19" s="8" t="s">
        <v>237</v>
      </c>
      <c r="D19" s="56" t="s">
        <v>238</v>
      </c>
      <c r="E19" s="207">
        <v>30</v>
      </c>
      <c r="F19" s="41">
        <v>0</v>
      </c>
      <c r="G19" s="42">
        <v>-1784</v>
      </c>
      <c r="H19" s="42">
        <v>0</v>
      </c>
      <c r="I19" s="42">
        <v>9064</v>
      </c>
      <c r="J19" s="42">
        <v>0</v>
      </c>
      <c r="K19" s="42">
        <v>5770</v>
      </c>
      <c r="L19" s="42">
        <v>0</v>
      </c>
      <c r="M19" s="42">
        <v>1412</v>
      </c>
      <c r="N19" s="42">
        <v>0</v>
      </c>
      <c r="O19" s="42">
        <v>3022</v>
      </c>
      <c r="P19" s="42">
        <v>0</v>
      </c>
      <c r="Q19" s="43">
        <v>7234</v>
      </c>
      <c r="R19" s="44">
        <v>24718</v>
      </c>
      <c r="S19" s="41">
        <v>0</v>
      </c>
      <c r="T19" s="42">
        <v>9658</v>
      </c>
      <c r="U19" s="42">
        <v>0</v>
      </c>
      <c r="V19" s="42">
        <v>6004</v>
      </c>
      <c r="W19" s="42">
        <v>0</v>
      </c>
      <c r="X19" s="42">
        <v>4900</v>
      </c>
      <c r="Y19" s="42">
        <v>0</v>
      </c>
      <c r="Z19" s="42">
        <v>3674</v>
      </c>
      <c r="AA19" s="42">
        <v>0</v>
      </c>
      <c r="AB19" s="42">
        <v>2950</v>
      </c>
      <c r="AC19" s="42">
        <v>0</v>
      </c>
      <c r="AD19" s="43">
        <v>3675</v>
      </c>
      <c r="AE19" s="44">
        <v>30861</v>
      </c>
      <c r="AF19" s="41">
        <v>0</v>
      </c>
      <c r="AG19" s="42">
        <v>4829</v>
      </c>
      <c r="AH19" s="42">
        <v>0</v>
      </c>
      <c r="AI19" s="42">
        <v>0</v>
      </c>
      <c r="AJ19" s="42">
        <v>0</v>
      </c>
      <c r="AK19" s="42">
        <v>5461</v>
      </c>
      <c r="AL19" s="42">
        <v>0</v>
      </c>
      <c r="AM19" s="42">
        <v>2706</v>
      </c>
      <c r="AN19" s="42">
        <v>0</v>
      </c>
      <c r="AO19" s="42">
        <v>1440</v>
      </c>
      <c r="AP19" s="42">
        <v>0</v>
      </c>
      <c r="AQ19" s="43">
        <v>8564</v>
      </c>
      <c r="AR19" s="44">
        <v>23000</v>
      </c>
      <c r="AS19" s="61">
        <f t="shared" si="0"/>
        <v>-7861</v>
      </c>
      <c r="AT19" s="209">
        <f t="shared" si="1"/>
        <v>-0.25472278928096953</v>
      </c>
      <c r="AU19" s="45">
        <v>0</v>
      </c>
      <c r="AV19" s="46">
        <v>37.82</v>
      </c>
      <c r="AW19" s="46">
        <v>0</v>
      </c>
      <c r="AX19" s="46">
        <v>1627.9</v>
      </c>
      <c r="AY19" s="46">
        <v>0</v>
      </c>
      <c r="AZ19" s="46">
        <v>1103.48</v>
      </c>
      <c r="BA19" s="46">
        <v>0</v>
      </c>
      <c r="BB19" s="46">
        <v>1188.42</v>
      </c>
      <c r="BC19" s="46">
        <v>0</v>
      </c>
      <c r="BD19" s="46">
        <v>682.98</v>
      </c>
      <c r="BE19" s="46">
        <v>0</v>
      </c>
      <c r="BF19" s="47">
        <v>1354.36</v>
      </c>
      <c r="BG19" s="48">
        <v>5994.96</v>
      </c>
      <c r="BH19" s="45">
        <v>0</v>
      </c>
      <c r="BI19" s="46">
        <v>1741.72</v>
      </c>
      <c r="BJ19" s="46">
        <v>0</v>
      </c>
      <c r="BK19" s="46">
        <v>1158.74</v>
      </c>
      <c r="BL19" s="46">
        <v>0</v>
      </c>
      <c r="BM19" s="46">
        <v>982.66</v>
      </c>
      <c r="BN19" s="46">
        <v>0</v>
      </c>
      <c r="BO19" s="46">
        <v>1020.26</v>
      </c>
      <c r="BP19" s="46">
        <v>0</v>
      </c>
      <c r="BQ19" s="46">
        <v>602.72</v>
      </c>
      <c r="BR19" s="46">
        <v>0</v>
      </c>
      <c r="BS19" s="47">
        <v>673.54</v>
      </c>
      <c r="BT19" s="206">
        <v>6179.64</v>
      </c>
      <c r="BU19" s="45">
        <v>0</v>
      </c>
      <c r="BV19" s="46">
        <v>866.38</v>
      </c>
      <c r="BW19" s="46">
        <v>0</v>
      </c>
      <c r="BX19" s="46">
        <v>0</v>
      </c>
      <c r="BY19" s="46">
        <v>0</v>
      </c>
      <c r="BZ19" s="46">
        <v>942.11</v>
      </c>
      <c r="CA19" s="46">
        <v>0</v>
      </c>
      <c r="CB19" s="46">
        <v>488.53</v>
      </c>
      <c r="CC19" s="46">
        <v>0</v>
      </c>
      <c r="CD19" s="46">
        <v>286.7</v>
      </c>
      <c r="CE19" s="46">
        <v>0</v>
      </c>
      <c r="CF19" s="47">
        <v>1516.6</v>
      </c>
      <c r="CG19" s="206">
        <v>4100.32</v>
      </c>
      <c r="CH19" s="61">
        <f t="shared" si="2"/>
        <v>-2079.3200000000006</v>
      </c>
      <c r="CI19" s="209">
        <f t="shared" si="3"/>
        <v>-0.33647914765261416</v>
      </c>
    </row>
    <row r="20" spans="1:87" x14ac:dyDescent="0.45">
      <c r="A20" s="40">
        <v>14812735108510</v>
      </c>
      <c r="B20" s="8" t="s">
        <v>676</v>
      </c>
      <c r="C20" s="8" t="s">
        <v>68</v>
      </c>
      <c r="D20" s="56" t="s">
        <v>101</v>
      </c>
      <c r="E20" s="207">
        <v>30</v>
      </c>
      <c r="F20" s="41"/>
      <c r="G20" s="42"/>
      <c r="H20" s="42"/>
      <c r="I20" s="42">
        <v>8127</v>
      </c>
      <c r="J20" s="42"/>
      <c r="K20" s="42">
        <v>3731</v>
      </c>
      <c r="L20" s="42"/>
      <c r="M20" s="42">
        <v>2808</v>
      </c>
      <c r="N20" s="42"/>
      <c r="O20" s="42">
        <v>3267</v>
      </c>
      <c r="P20" s="42"/>
      <c r="Q20" s="43">
        <v>4477</v>
      </c>
      <c r="R20" s="44">
        <v>22410</v>
      </c>
      <c r="S20" s="41"/>
      <c r="T20" s="42">
        <v>3977</v>
      </c>
      <c r="U20" s="42"/>
      <c r="V20" s="42">
        <v>4185</v>
      </c>
      <c r="W20" s="42"/>
      <c r="X20" s="42">
        <v>2841</v>
      </c>
      <c r="Y20" s="42"/>
      <c r="Z20" s="42">
        <v>2858</v>
      </c>
      <c r="AA20" s="42"/>
      <c r="AB20" s="42">
        <v>3108</v>
      </c>
      <c r="AC20" s="42"/>
      <c r="AD20" s="43">
        <v>4272</v>
      </c>
      <c r="AE20" s="44">
        <v>21241</v>
      </c>
      <c r="AF20" s="41"/>
      <c r="AG20" s="42"/>
      <c r="AH20" s="42">
        <v>2221</v>
      </c>
      <c r="AI20" s="42">
        <v>1957</v>
      </c>
      <c r="AJ20" s="42"/>
      <c r="AK20" s="42">
        <v>2674</v>
      </c>
      <c r="AL20" s="42"/>
      <c r="AM20" s="42">
        <v>3196</v>
      </c>
      <c r="AN20" s="42"/>
      <c r="AO20" s="42">
        <v>2954</v>
      </c>
      <c r="AP20" s="42"/>
      <c r="AQ20" s="43">
        <v>5657</v>
      </c>
      <c r="AR20" s="44">
        <v>18659</v>
      </c>
      <c r="AS20" s="61">
        <f t="shared" si="0"/>
        <v>-2582</v>
      </c>
      <c r="AT20" s="209">
        <f t="shared" si="1"/>
        <v>-0.12155736547243538</v>
      </c>
      <c r="AU20" s="45"/>
      <c r="AV20" s="46"/>
      <c r="AW20" s="46"/>
      <c r="AX20" s="46">
        <v>1180.99</v>
      </c>
      <c r="AY20" s="46"/>
      <c r="AZ20" s="46">
        <v>558.26</v>
      </c>
      <c r="BA20" s="46"/>
      <c r="BB20" s="46">
        <v>443.24</v>
      </c>
      <c r="BC20" s="46"/>
      <c r="BD20" s="46">
        <v>505.16</v>
      </c>
      <c r="BE20" s="46"/>
      <c r="BF20" s="47">
        <v>659.85</v>
      </c>
      <c r="BG20" s="48">
        <v>3347.4999999999995</v>
      </c>
      <c r="BH20" s="45"/>
      <c r="BI20" s="46">
        <v>584.84</v>
      </c>
      <c r="BJ20" s="46"/>
      <c r="BK20" s="46">
        <v>622.53</v>
      </c>
      <c r="BL20" s="46"/>
      <c r="BM20" s="46">
        <v>463.34</v>
      </c>
      <c r="BN20" s="46"/>
      <c r="BO20" s="46">
        <v>471.38</v>
      </c>
      <c r="BP20" s="46"/>
      <c r="BQ20" s="46">
        <v>472.12</v>
      </c>
      <c r="BR20" s="46"/>
      <c r="BS20" s="47">
        <v>644.27</v>
      </c>
      <c r="BT20" s="206">
        <v>3258.4799999999996</v>
      </c>
      <c r="BU20" s="45"/>
      <c r="BV20" s="46"/>
      <c r="BW20" s="46">
        <v>334.58</v>
      </c>
      <c r="BX20" s="46">
        <v>315.29000000000002</v>
      </c>
      <c r="BY20" s="46"/>
      <c r="BZ20" s="46">
        <v>418.14</v>
      </c>
      <c r="CA20" s="46"/>
      <c r="CB20" s="46">
        <v>496.73</v>
      </c>
      <c r="CC20" s="46"/>
      <c r="CD20" s="46">
        <v>460.35</v>
      </c>
      <c r="CE20" s="46"/>
      <c r="CF20" s="47">
        <v>844.32</v>
      </c>
      <c r="CG20" s="206">
        <v>2869.4100000000003</v>
      </c>
      <c r="CH20" s="61">
        <f t="shared" si="2"/>
        <v>-389.06999999999925</v>
      </c>
      <c r="CI20" s="209">
        <f t="shared" si="3"/>
        <v>-0.1194022980039771</v>
      </c>
    </row>
    <row r="21" spans="1:87" x14ac:dyDescent="0.45">
      <c r="A21" s="40">
        <v>14848190969595</v>
      </c>
      <c r="B21" s="8" t="s">
        <v>77</v>
      </c>
      <c r="C21" s="8" t="s">
        <v>78</v>
      </c>
      <c r="D21" s="56" t="s">
        <v>101</v>
      </c>
      <c r="E21" s="207">
        <v>36</v>
      </c>
      <c r="F21" s="41"/>
      <c r="G21" s="42"/>
      <c r="H21" s="42"/>
      <c r="I21" s="42">
        <v>13006</v>
      </c>
      <c r="J21" s="42"/>
      <c r="K21" s="42"/>
      <c r="L21" s="42">
        <v>3042</v>
      </c>
      <c r="M21" s="42"/>
      <c r="N21" s="42">
        <v>3001</v>
      </c>
      <c r="O21" s="42"/>
      <c r="P21" s="42">
        <v>7589</v>
      </c>
      <c r="Q21" s="43">
        <v>6353</v>
      </c>
      <c r="R21" s="44">
        <v>32991</v>
      </c>
      <c r="S21" s="41"/>
      <c r="T21" s="42"/>
      <c r="U21" s="42">
        <v>6694</v>
      </c>
      <c r="V21" s="42"/>
      <c r="W21" s="42">
        <v>3146</v>
      </c>
      <c r="X21" s="42"/>
      <c r="Y21" s="42">
        <v>3617</v>
      </c>
      <c r="Z21" s="42"/>
      <c r="AA21" s="42"/>
      <c r="AB21" s="42">
        <v>3382</v>
      </c>
      <c r="AC21" s="42">
        <v>4529</v>
      </c>
      <c r="AD21" s="43">
        <v>5128</v>
      </c>
      <c r="AE21" s="44">
        <v>26496</v>
      </c>
      <c r="AF21" s="41"/>
      <c r="AG21" s="42"/>
      <c r="AH21" s="42">
        <v>1384</v>
      </c>
      <c r="AI21" s="42">
        <v>2354</v>
      </c>
      <c r="AJ21" s="42"/>
      <c r="AK21" s="42">
        <v>3581</v>
      </c>
      <c r="AL21" s="42"/>
      <c r="AM21" s="42">
        <v>3026</v>
      </c>
      <c r="AN21" s="42"/>
      <c r="AO21" s="42">
        <v>3148</v>
      </c>
      <c r="AP21" s="42"/>
      <c r="AQ21" s="43">
        <v>4382</v>
      </c>
      <c r="AR21" s="44">
        <v>17875</v>
      </c>
      <c r="AS21" s="61">
        <f t="shared" si="0"/>
        <v>-8621</v>
      </c>
      <c r="AT21" s="209">
        <f t="shared" si="1"/>
        <v>-0.32536986714975846</v>
      </c>
      <c r="AU21" s="45"/>
      <c r="AV21" s="46"/>
      <c r="AW21" s="46"/>
      <c r="AX21" s="46">
        <v>1860.76</v>
      </c>
      <c r="AY21" s="46"/>
      <c r="AZ21" s="46"/>
      <c r="BA21" s="46">
        <v>559.12</v>
      </c>
      <c r="BB21" s="46"/>
      <c r="BC21" s="46">
        <v>505.15</v>
      </c>
      <c r="BD21" s="46"/>
      <c r="BE21" s="46">
        <v>1090.54</v>
      </c>
      <c r="BF21" s="47">
        <v>920.99</v>
      </c>
      <c r="BG21" s="48">
        <v>4936.5600000000004</v>
      </c>
      <c r="BH21" s="45"/>
      <c r="BI21" s="46"/>
      <c r="BJ21" s="46">
        <v>966.35</v>
      </c>
      <c r="BK21" s="46"/>
      <c r="BL21" s="46">
        <v>529.36</v>
      </c>
      <c r="BM21" s="46"/>
      <c r="BN21" s="46">
        <v>594.13</v>
      </c>
      <c r="BO21" s="46"/>
      <c r="BP21" s="46"/>
      <c r="BQ21" s="46">
        <v>576.30999999999995</v>
      </c>
      <c r="BR21" s="46">
        <v>707.29</v>
      </c>
      <c r="BS21" s="47">
        <v>763.48</v>
      </c>
      <c r="BT21" s="206">
        <v>4136.92</v>
      </c>
      <c r="BU21" s="45"/>
      <c r="BV21" s="46"/>
      <c r="BW21" s="46">
        <v>256.07</v>
      </c>
      <c r="BX21" s="46">
        <v>398.78</v>
      </c>
      <c r="BY21" s="46"/>
      <c r="BZ21" s="46">
        <v>574.17999999999995</v>
      </c>
      <c r="CA21" s="46"/>
      <c r="CB21" s="46">
        <v>497.13</v>
      </c>
      <c r="CC21" s="46"/>
      <c r="CD21" s="46">
        <v>511.35</v>
      </c>
      <c r="CE21" s="46"/>
      <c r="CF21" s="47">
        <v>687.74</v>
      </c>
      <c r="CG21" s="206">
        <v>2925.25</v>
      </c>
      <c r="CH21" s="61">
        <f t="shared" si="2"/>
        <v>-1211.67</v>
      </c>
      <c r="CI21" s="209">
        <f t="shared" si="3"/>
        <v>-0.29289181323303326</v>
      </c>
    </row>
    <row r="22" spans="1:87" x14ac:dyDescent="0.45">
      <c r="A22" s="40">
        <v>14831258977776</v>
      </c>
      <c r="B22" s="8" t="s">
        <v>711</v>
      </c>
      <c r="C22" s="8" t="s">
        <v>74</v>
      </c>
      <c r="D22" s="56" t="s">
        <v>101</v>
      </c>
      <c r="E22" s="207">
        <v>36</v>
      </c>
      <c r="F22" s="41"/>
      <c r="G22" s="42"/>
      <c r="H22" s="42"/>
      <c r="I22" s="42">
        <v>0</v>
      </c>
      <c r="J22" s="42"/>
      <c r="K22" s="42"/>
      <c r="L22" s="42">
        <v>13811</v>
      </c>
      <c r="M22" s="42"/>
      <c r="N22" s="42">
        <v>4489</v>
      </c>
      <c r="O22" s="42"/>
      <c r="P22" s="42">
        <v>3789</v>
      </c>
      <c r="Q22" s="43">
        <v>4465</v>
      </c>
      <c r="R22" s="44">
        <v>26554</v>
      </c>
      <c r="S22" s="41"/>
      <c r="T22" s="42"/>
      <c r="U22" s="42">
        <v>4527</v>
      </c>
      <c r="V22" s="42"/>
      <c r="W22" s="42">
        <v>4005</v>
      </c>
      <c r="X22" s="42"/>
      <c r="Y22" s="42">
        <v>3142</v>
      </c>
      <c r="Z22" s="42"/>
      <c r="AA22" s="42">
        <v>4562</v>
      </c>
      <c r="AB22" s="42"/>
      <c r="AC22" s="42">
        <v>2867</v>
      </c>
      <c r="AD22" s="43">
        <v>3908</v>
      </c>
      <c r="AE22" s="44">
        <v>23011</v>
      </c>
      <c r="AF22" s="41"/>
      <c r="AG22" s="42"/>
      <c r="AH22" s="42">
        <v>1589</v>
      </c>
      <c r="AI22" s="42">
        <v>1866</v>
      </c>
      <c r="AJ22" s="42"/>
      <c r="AK22" s="42">
        <v>3576</v>
      </c>
      <c r="AL22" s="42"/>
      <c r="AM22" s="42">
        <v>2384</v>
      </c>
      <c r="AN22" s="42"/>
      <c r="AO22" s="42">
        <v>4060</v>
      </c>
      <c r="AP22" s="42"/>
      <c r="AQ22" s="43">
        <v>4066</v>
      </c>
      <c r="AR22" s="44">
        <v>17541</v>
      </c>
      <c r="AS22" s="61">
        <f t="shared" si="0"/>
        <v>-5470</v>
      </c>
      <c r="AT22" s="209">
        <f t="shared" si="1"/>
        <v>-0.23771239841814784</v>
      </c>
      <c r="AU22" s="45"/>
      <c r="AV22" s="46"/>
      <c r="AW22" s="46"/>
      <c r="AX22" s="46">
        <v>0</v>
      </c>
      <c r="AY22" s="46"/>
      <c r="AZ22" s="46"/>
      <c r="BA22" s="46">
        <v>2058.87</v>
      </c>
      <c r="BB22" s="46"/>
      <c r="BC22" s="46">
        <v>691.19</v>
      </c>
      <c r="BD22" s="46"/>
      <c r="BE22" s="46">
        <v>590.15</v>
      </c>
      <c r="BF22" s="47">
        <v>666.76</v>
      </c>
      <c r="BG22" s="48">
        <v>4006.9700000000003</v>
      </c>
      <c r="BH22" s="45"/>
      <c r="BI22" s="46"/>
      <c r="BJ22" s="46">
        <v>688.09</v>
      </c>
      <c r="BK22" s="46"/>
      <c r="BL22" s="46">
        <v>626.36</v>
      </c>
      <c r="BM22" s="46"/>
      <c r="BN22" s="46">
        <v>511.92</v>
      </c>
      <c r="BO22" s="46"/>
      <c r="BP22" s="46">
        <v>720.5</v>
      </c>
      <c r="BQ22" s="46"/>
      <c r="BR22" s="46">
        <v>453.65</v>
      </c>
      <c r="BS22" s="47">
        <v>589.92999999999995</v>
      </c>
      <c r="BT22" s="206">
        <v>3590.45</v>
      </c>
      <c r="BU22" s="45"/>
      <c r="BV22" s="46"/>
      <c r="BW22" s="46">
        <v>251.73</v>
      </c>
      <c r="BX22" s="46">
        <v>321.27</v>
      </c>
      <c r="BY22" s="46"/>
      <c r="BZ22" s="46">
        <v>558.53</v>
      </c>
      <c r="CA22" s="46"/>
      <c r="CB22" s="46">
        <v>394.9</v>
      </c>
      <c r="CC22" s="46"/>
      <c r="CD22" s="46">
        <v>682.26</v>
      </c>
      <c r="CE22" s="46"/>
      <c r="CF22" s="47">
        <v>626.66999999999996</v>
      </c>
      <c r="CG22" s="206">
        <v>2835.3599999999997</v>
      </c>
      <c r="CH22" s="61">
        <f t="shared" si="2"/>
        <v>-755.09000000000015</v>
      </c>
      <c r="CI22" s="209">
        <f t="shared" si="3"/>
        <v>-0.21030511495773516</v>
      </c>
    </row>
    <row r="23" spans="1:87" x14ac:dyDescent="0.45">
      <c r="A23" s="40">
        <v>14860347264787</v>
      </c>
      <c r="B23" s="8" t="s">
        <v>690</v>
      </c>
      <c r="C23" s="8" t="s">
        <v>50</v>
      </c>
      <c r="D23" s="56" t="s">
        <v>101</v>
      </c>
      <c r="E23" s="207">
        <v>36</v>
      </c>
      <c r="F23" s="41"/>
      <c r="G23" s="42"/>
      <c r="H23" s="42"/>
      <c r="I23" s="42">
        <v>8494</v>
      </c>
      <c r="J23" s="42"/>
      <c r="K23" s="42">
        <v>3800</v>
      </c>
      <c r="L23" s="42"/>
      <c r="M23" s="42"/>
      <c r="N23" s="42">
        <v>2816</v>
      </c>
      <c r="O23" s="42">
        <v>3451</v>
      </c>
      <c r="P23" s="42"/>
      <c r="Q23" s="43">
        <v>4359</v>
      </c>
      <c r="R23" s="44">
        <v>22920</v>
      </c>
      <c r="S23" s="41"/>
      <c r="T23" s="42">
        <v>3596</v>
      </c>
      <c r="U23" s="42"/>
      <c r="V23" s="42">
        <v>4258</v>
      </c>
      <c r="W23" s="42"/>
      <c r="X23" s="42">
        <v>4247</v>
      </c>
      <c r="Y23" s="42"/>
      <c r="Z23" s="42">
        <v>2804</v>
      </c>
      <c r="AA23" s="42"/>
      <c r="AB23" s="42">
        <v>3268</v>
      </c>
      <c r="AC23" s="42"/>
      <c r="AD23" s="43">
        <v>4733</v>
      </c>
      <c r="AE23" s="44">
        <v>22906</v>
      </c>
      <c r="AF23" s="41"/>
      <c r="AG23" s="42"/>
      <c r="AH23" s="42">
        <v>2672</v>
      </c>
      <c r="AI23" s="42">
        <v>2342</v>
      </c>
      <c r="AJ23" s="42"/>
      <c r="AK23" s="42">
        <v>1351</v>
      </c>
      <c r="AL23" s="42"/>
      <c r="AM23" s="42">
        <v>3323</v>
      </c>
      <c r="AN23" s="42"/>
      <c r="AO23" s="42">
        <v>2004</v>
      </c>
      <c r="AP23" s="42"/>
      <c r="AQ23" s="43">
        <v>4421</v>
      </c>
      <c r="AR23" s="44">
        <v>16113</v>
      </c>
      <c r="AS23" s="61">
        <f t="shared" si="0"/>
        <v>-6793</v>
      </c>
      <c r="AT23" s="209">
        <f t="shared" si="1"/>
        <v>-0.29655985331354229</v>
      </c>
      <c r="AU23" s="45"/>
      <c r="AV23" s="46"/>
      <c r="AW23" s="46"/>
      <c r="AX23" s="46">
        <v>1257.8399999999999</v>
      </c>
      <c r="AY23" s="46"/>
      <c r="AZ23" s="46">
        <v>589.53</v>
      </c>
      <c r="BA23" s="46"/>
      <c r="BB23" s="46"/>
      <c r="BC23" s="46">
        <v>455.87</v>
      </c>
      <c r="BD23" s="46">
        <v>545.91</v>
      </c>
      <c r="BE23" s="46"/>
      <c r="BF23" s="47">
        <v>674.35</v>
      </c>
      <c r="BG23" s="48">
        <v>3523.4999999999995</v>
      </c>
      <c r="BH23" s="45"/>
      <c r="BI23" s="46">
        <v>542.12</v>
      </c>
      <c r="BJ23" s="46"/>
      <c r="BK23" s="46">
        <v>649.15</v>
      </c>
      <c r="BL23" s="46"/>
      <c r="BM23" s="46">
        <v>669.3</v>
      </c>
      <c r="BN23" s="46"/>
      <c r="BO23" s="46">
        <v>471.33</v>
      </c>
      <c r="BP23" s="46"/>
      <c r="BQ23" s="46">
        <v>500.3</v>
      </c>
      <c r="BR23" s="46"/>
      <c r="BS23" s="47">
        <v>716.25</v>
      </c>
      <c r="BT23" s="206">
        <v>3548.4500000000003</v>
      </c>
      <c r="BU23" s="45"/>
      <c r="BV23" s="46"/>
      <c r="BW23" s="46">
        <v>401.77</v>
      </c>
      <c r="BX23" s="46">
        <v>376.02</v>
      </c>
      <c r="BY23" s="46"/>
      <c r="BZ23" s="46">
        <v>235.33</v>
      </c>
      <c r="CA23" s="46"/>
      <c r="CB23" s="46">
        <v>521.59</v>
      </c>
      <c r="CC23" s="46"/>
      <c r="CD23" s="46">
        <v>331.43</v>
      </c>
      <c r="CE23" s="46"/>
      <c r="CF23" s="47">
        <v>674.4</v>
      </c>
      <c r="CG23" s="206">
        <v>2540.54</v>
      </c>
      <c r="CH23" s="61">
        <f t="shared" si="2"/>
        <v>-1007.9100000000003</v>
      </c>
      <c r="CI23" s="209">
        <f t="shared" si="3"/>
        <v>-0.2840423283405431</v>
      </c>
    </row>
    <row r="24" spans="1:87" x14ac:dyDescent="0.45">
      <c r="A24" s="40">
        <v>14860636700389</v>
      </c>
      <c r="B24" s="8" t="s">
        <v>689</v>
      </c>
      <c r="C24" s="8" t="s">
        <v>20</v>
      </c>
      <c r="D24" s="56" t="s">
        <v>101</v>
      </c>
      <c r="E24" s="207">
        <v>18</v>
      </c>
      <c r="F24" s="41"/>
      <c r="G24" s="42"/>
      <c r="H24" s="42"/>
      <c r="I24" s="42">
        <v>6445</v>
      </c>
      <c r="J24" s="42"/>
      <c r="K24" s="42">
        <v>4928</v>
      </c>
      <c r="L24" s="42"/>
      <c r="M24" s="42">
        <v>1985</v>
      </c>
      <c r="N24" s="42"/>
      <c r="O24" s="42">
        <v>2432</v>
      </c>
      <c r="P24" s="42"/>
      <c r="Q24" s="43">
        <v>4214</v>
      </c>
      <c r="R24" s="44">
        <v>20004</v>
      </c>
      <c r="S24" s="41"/>
      <c r="T24" s="42">
        <v>3139</v>
      </c>
      <c r="U24" s="42"/>
      <c r="V24" s="42">
        <v>3717</v>
      </c>
      <c r="W24" s="42"/>
      <c r="X24" s="42">
        <v>4117</v>
      </c>
      <c r="Y24" s="42"/>
      <c r="Z24" s="42">
        <v>2419</v>
      </c>
      <c r="AA24" s="42"/>
      <c r="AB24" s="42">
        <v>2819</v>
      </c>
      <c r="AC24" s="42"/>
      <c r="AD24" s="43">
        <v>3378</v>
      </c>
      <c r="AE24" s="44">
        <v>19589</v>
      </c>
      <c r="AF24" s="41"/>
      <c r="AG24" s="42"/>
      <c r="AH24" s="42">
        <v>1002</v>
      </c>
      <c r="AI24" s="42">
        <v>878</v>
      </c>
      <c r="AJ24" s="42"/>
      <c r="AK24" s="42">
        <v>6442</v>
      </c>
      <c r="AL24" s="42"/>
      <c r="AM24" s="42">
        <v>2847</v>
      </c>
      <c r="AN24" s="42"/>
      <c r="AO24" s="42">
        <v>-211</v>
      </c>
      <c r="AP24" s="42"/>
      <c r="AQ24" s="43">
        <v>4756</v>
      </c>
      <c r="AR24" s="44">
        <v>15714</v>
      </c>
      <c r="AS24" s="61">
        <f t="shared" si="0"/>
        <v>-3875</v>
      </c>
      <c r="AT24" s="209">
        <f t="shared" si="1"/>
        <v>-0.19781510031139926</v>
      </c>
      <c r="AU24" s="45"/>
      <c r="AV24" s="46"/>
      <c r="AW24" s="46"/>
      <c r="AX24" s="46">
        <v>909.24</v>
      </c>
      <c r="AY24" s="46"/>
      <c r="AZ24" s="46">
        <v>684.7</v>
      </c>
      <c r="BA24" s="46"/>
      <c r="BB24" s="46">
        <v>293.27</v>
      </c>
      <c r="BC24" s="46"/>
      <c r="BD24" s="46">
        <v>356.37</v>
      </c>
      <c r="BE24" s="46"/>
      <c r="BF24" s="47">
        <v>597.61</v>
      </c>
      <c r="BG24" s="48">
        <v>2841.19</v>
      </c>
      <c r="BH24" s="45"/>
      <c r="BI24" s="46">
        <v>444.02</v>
      </c>
      <c r="BJ24" s="46"/>
      <c r="BK24" s="46">
        <v>530.16999999999996</v>
      </c>
      <c r="BL24" s="46"/>
      <c r="BM24" s="46">
        <v>595.91999999999996</v>
      </c>
      <c r="BN24" s="46"/>
      <c r="BO24" s="46">
        <v>377.3</v>
      </c>
      <c r="BP24" s="46"/>
      <c r="BQ24" s="46">
        <v>420.14</v>
      </c>
      <c r="BR24" s="46"/>
      <c r="BS24" s="47">
        <v>504.31</v>
      </c>
      <c r="BT24" s="206">
        <v>2871.8599999999997</v>
      </c>
      <c r="BU24" s="45"/>
      <c r="BV24" s="46"/>
      <c r="BW24" s="46">
        <v>154.99</v>
      </c>
      <c r="BX24" s="46">
        <v>149.77000000000001</v>
      </c>
      <c r="BY24" s="46"/>
      <c r="BZ24" s="46">
        <v>943.84</v>
      </c>
      <c r="CA24" s="46"/>
      <c r="CB24" s="46">
        <v>433.37</v>
      </c>
      <c r="CC24" s="46"/>
      <c r="CD24" s="46">
        <v>-3.64</v>
      </c>
      <c r="CE24" s="46"/>
      <c r="CF24" s="47">
        <v>703.42</v>
      </c>
      <c r="CG24" s="206">
        <v>2381.7499999999995</v>
      </c>
      <c r="CH24" s="61">
        <f t="shared" si="2"/>
        <v>-490.11000000000013</v>
      </c>
      <c r="CI24" s="209">
        <f t="shared" si="3"/>
        <v>-0.17065943325928151</v>
      </c>
    </row>
    <row r="25" spans="1:87" x14ac:dyDescent="0.45">
      <c r="A25" s="40">
        <v>14822286428032</v>
      </c>
      <c r="B25" s="8" t="s">
        <v>683</v>
      </c>
      <c r="C25" s="8" t="s">
        <v>844</v>
      </c>
      <c r="D25" s="56" t="s">
        <v>101</v>
      </c>
      <c r="E25" s="207">
        <v>18</v>
      </c>
      <c r="F25" s="41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3"/>
      <c r="R25" s="44"/>
      <c r="S25" s="41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3"/>
      <c r="AE25" s="44"/>
      <c r="AF25" s="41"/>
      <c r="AG25" s="42"/>
      <c r="AH25" s="42">
        <v>1001</v>
      </c>
      <c r="AI25" s="42">
        <v>3101</v>
      </c>
      <c r="AJ25" s="42"/>
      <c r="AK25" s="42">
        <v>2248</v>
      </c>
      <c r="AL25" s="42"/>
      <c r="AM25" s="42">
        <v>4370</v>
      </c>
      <c r="AN25" s="42"/>
      <c r="AO25" s="42">
        <v>1935</v>
      </c>
      <c r="AP25" s="42"/>
      <c r="AQ25" s="43">
        <v>2483</v>
      </c>
      <c r="AR25" s="44">
        <v>15138</v>
      </c>
      <c r="AS25" s="61">
        <f t="shared" si="0"/>
        <v>15138</v>
      </c>
      <c r="AT25" s="209"/>
      <c r="AU25" s="45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7"/>
      <c r="BG25" s="48"/>
      <c r="BH25" s="45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7"/>
      <c r="BT25" s="206"/>
      <c r="BU25" s="45"/>
      <c r="BV25" s="46"/>
      <c r="BW25" s="46">
        <v>154.85</v>
      </c>
      <c r="BX25" s="46">
        <v>466.85</v>
      </c>
      <c r="BY25" s="46"/>
      <c r="BZ25" s="46">
        <v>346.55</v>
      </c>
      <c r="CA25" s="46"/>
      <c r="CB25" s="46">
        <v>649.55999999999995</v>
      </c>
      <c r="CC25" s="46"/>
      <c r="CD25" s="46">
        <v>302.27</v>
      </c>
      <c r="CE25" s="46"/>
      <c r="CF25" s="47">
        <v>379.47</v>
      </c>
      <c r="CG25" s="206">
        <v>2299.5500000000002</v>
      </c>
      <c r="CH25" s="61">
        <f t="shared" si="2"/>
        <v>2299.5500000000002</v>
      </c>
      <c r="CI25" s="209"/>
    </row>
    <row r="26" spans="1:87" x14ac:dyDescent="0.45">
      <c r="A26" s="40">
        <v>14858465933343</v>
      </c>
      <c r="B26" s="8" t="s">
        <v>48</v>
      </c>
      <c r="C26" s="8" t="s">
        <v>49</v>
      </c>
      <c r="D26" s="56" t="s">
        <v>101</v>
      </c>
      <c r="E26" s="207">
        <v>36</v>
      </c>
      <c r="F26" s="41"/>
      <c r="G26" s="42"/>
      <c r="H26" s="42"/>
      <c r="I26" s="42">
        <v>0</v>
      </c>
      <c r="J26" s="42"/>
      <c r="K26" s="42">
        <v>6531</v>
      </c>
      <c r="L26" s="42"/>
      <c r="M26" s="42"/>
      <c r="N26" s="42">
        <v>1690</v>
      </c>
      <c r="O26" s="42">
        <v>2275</v>
      </c>
      <c r="P26" s="42"/>
      <c r="Q26" s="43">
        <v>3947</v>
      </c>
      <c r="R26" s="44">
        <v>14443</v>
      </c>
      <c r="S26" s="41"/>
      <c r="T26" s="42">
        <v>2674</v>
      </c>
      <c r="U26" s="42"/>
      <c r="V26" s="42">
        <v>2814</v>
      </c>
      <c r="W26" s="42"/>
      <c r="X26" s="42">
        <v>1897</v>
      </c>
      <c r="Y26" s="42"/>
      <c r="Z26" s="42">
        <v>1913</v>
      </c>
      <c r="AA26" s="42"/>
      <c r="AB26" s="42">
        <v>1702</v>
      </c>
      <c r="AC26" s="42"/>
      <c r="AD26" s="43">
        <v>3266</v>
      </c>
      <c r="AE26" s="44">
        <v>14266</v>
      </c>
      <c r="AF26" s="41"/>
      <c r="AG26" s="42"/>
      <c r="AH26" s="42">
        <v>359</v>
      </c>
      <c r="AI26" s="42">
        <v>403</v>
      </c>
      <c r="AJ26" s="42"/>
      <c r="AK26" s="42">
        <v>4549</v>
      </c>
      <c r="AL26" s="42"/>
      <c r="AM26" s="42">
        <v>4106</v>
      </c>
      <c r="AN26" s="42"/>
      <c r="AO26" s="42">
        <v>2052</v>
      </c>
      <c r="AP26" s="42"/>
      <c r="AQ26" s="43">
        <v>3483</v>
      </c>
      <c r="AR26" s="44">
        <v>14952</v>
      </c>
      <c r="AS26" s="61">
        <f t="shared" si="0"/>
        <v>686</v>
      </c>
      <c r="AT26" s="209">
        <f>AS26/AE26</f>
        <v>4.8086359175662417E-2</v>
      </c>
      <c r="AU26" s="45"/>
      <c r="AV26" s="46"/>
      <c r="AW26" s="46"/>
      <c r="AX26" s="46">
        <v>0</v>
      </c>
      <c r="AY26" s="46"/>
      <c r="AZ26" s="46">
        <v>1138.3900000000001</v>
      </c>
      <c r="BA26" s="46"/>
      <c r="BB26" s="46"/>
      <c r="BC26" s="46">
        <v>305.99</v>
      </c>
      <c r="BD26" s="46">
        <v>398.57</v>
      </c>
      <c r="BE26" s="46"/>
      <c r="BF26" s="47">
        <v>611.74</v>
      </c>
      <c r="BG26" s="48">
        <v>2454.69</v>
      </c>
      <c r="BH26" s="45"/>
      <c r="BI26" s="46">
        <v>437.59</v>
      </c>
      <c r="BJ26" s="46"/>
      <c r="BK26" s="46">
        <v>466.89</v>
      </c>
      <c r="BL26" s="46"/>
      <c r="BM26" s="46">
        <v>367.84</v>
      </c>
      <c r="BN26" s="46"/>
      <c r="BO26" s="46">
        <v>346.18</v>
      </c>
      <c r="BP26" s="46"/>
      <c r="BQ26" s="46">
        <v>277.47000000000003</v>
      </c>
      <c r="BR26" s="46"/>
      <c r="BS26" s="47">
        <v>511.4</v>
      </c>
      <c r="BT26" s="206">
        <v>2407.37</v>
      </c>
      <c r="BU26" s="45"/>
      <c r="BV26" s="46"/>
      <c r="BW26" s="46">
        <v>71.849999999999994</v>
      </c>
      <c r="BX26" s="46">
        <v>99.42</v>
      </c>
      <c r="BY26" s="46"/>
      <c r="BZ26" s="46">
        <v>691.51</v>
      </c>
      <c r="CA26" s="46"/>
      <c r="CB26" s="46">
        <v>633.24</v>
      </c>
      <c r="CC26" s="46"/>
      <c r="CD26" s="46">
        <v>338.27</v>
      </c>
      <c r="CE26" s="46"/>
      <c r="CF26" s="47">
        <v>540.72</v>
      </c>
      <c r="CG26" s="206">
        <v>2375.0100000000002</v>
      </c>
      <c r="CH26" s="61">
        <f t="shared" si="2"/>
        <v>-32.359999999999673</v>
      </c>
      <c r="CI26" s="209">
        <f>CH26/BT26</f>
        <v>-1.3442055022700987E-2</v>
      </c>
    </row>
    <row r="27" spans="1:87" x14ac:dyDescent="0.45">
      <c r="A27" s="40">
        <v>14895513628967</v>
      </c>
      <c r="B27" s="8" t="s">
        <v>678</v>
      </c>
      <c r="C27" s="8" t="s">
        <v>841</v>
      </c>
      <c r="D27" s="56" t="s">
        <v>101</v>
      </c>
      <c r="E27" s="207">
        <v>36</v>
      </c>
      <c r="F27" s="41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3"/>
      <c r="R27" s="44"/>
      <c r="S27" s="41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3"/>
      <c r="AE27" s="44"/>
      <c r="AF27" s="41"/>
      <c r="AG27" s="42"/>
      <c r="AH27" s="42">
        <v>1643</v>
      </c>
      <c r="AI27" s="42">
        <v>2335</v>
      </c>
      <c r="AJ27" s="42"/>
      <c r="AK27" s="42">
        <v>2562</v>
      </c>
      <c r="AL27" s="42"/>
      <c r="AM27" s="42">
        <v>2872</v>
      </c>
      <c r="AN27" s="42"/>
      <c r="AO27" s="42">
        <v>1770</v>
      </c>
      <c r="AP27" s="42"/>
      <c r="AQ27" s="43">
        <v>3371</v>
      </c>
      <c r="AR27" s="44">
        <v>14553</v>
      </c>
      <c r="AS27" s="61">
        <f t="shared" si="0"/>
        <v>14553</v>
      </c>
      <c r="AT27" s="209"/>
      <c r="AU27" s="45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7"/>
      <c r="BG27" s="48"/>
      <c r="BH27" s="45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7"/>
      <c r="BT27" s="206"/>
      <c r="BU27" s="45"/>
      <c r="BV27" s="46"/>
      <c r="BW27" s="46">
        <v>263.66000000000003</v>
      </c>
      <c r="BX27" s="46">
        <v>392.4</v>
      </c>
      <c r="BY27" s="46"/>
      <c r="BZ27" s="46">
        <v>425.06</v>
      </c>
      <c r="CA27" s="46"/>
      <c r="CB27" s="46">
        <v>472.46</v>
      </c>
      <c r="CC27" s="46"/>
      <c r="CD27" s="46">
        <v>313.75</v>
      </c>
      <c r="CE27" s="46"/>
      <c r="CF27" s="47">
        <v>538.09</v>
      </c>
      <c r="CG27" s="206">
        <v>2405.42</v>
      </c>
      <c r="CH27" s="61">
        <f t="shared" si="2"/>
        <v>2405.42</v>
      </c>
      <c r="CI27" s="209"/>
    </row>
    <row r="28" spans="1:87" x14ac:dyDescent="0.45">
      <c r="A28" s="40">
        <v>14871345758977</v>
      </c>
      <c r="B28" s="8" t="s">
        <v>767</v>
      </c>
      <c r="C28" s="8" t="s">
        <v>1051</v>
      </c>
      <c r="D28" s="56" t="s">
        <v>101</v>
      </c>
      <c r="E28" s="207">
        <v>18</v>
      </c>
      <c r="F28" s="41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3"/>
      <c r="R28" s="44"/>
      <c r="S28" s="41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3"/>
      <c r="AE28" s="44"/>
      <c r="AF28" s="41"/>
      <c r="AG28" s="42"/>
      <c r="AH28" s="42">
        <v>1000</v>
      </c>
      <c r="AI28" s="42">
        <v>880</v>
      </c>
      <c r="AJ28" s="42"/>
      <c r="AK28" s="42">
        <v>4261</v>
      </c>
      <c r="AL28" s="42"/>
      <c r="AM28" s="42">
        <v>2243</v>
      </c>
      <c r="AN28" s="42"/>
      <c r="AO28" s="42">
        <v>2456</v>
      </c>
      <c r="AP28" s="42"/>
      <c r="AQ28" s="43">
        <v>2856</v>
      </c>
      <c r="AR28" s="44">
        <v>13696</v>
      </c>
      <c r="AS28" s="61">
        <f t="shared" si="0"/>
        <v>13696</v>
      </c>
      <c r="AT28" s="209"/>
      <c r="AU28" s="45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7"/>
      <c r="BG28" s="48"/>
      <c r="BH28" s="45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7"/>
      <c r="BT28" s="206"/>
      <c r="BU28" s="45"/>
      <c r="BV28" s="46"/>
      <c r="BW28" s="46">
        <v>156.91</v>
      </c>
      <c r="BX28" s="46">
        <v>157.75</v>
      </c>
      <c r="BY28" s="46"/>
      <c r="BZ28" s="46">
        <v>650.73</v>
      </c>
      <c r="CA28" s="46"/>
      <c r="CB28" s="46">
        <v>355.61</v>
      </c>
      <c r="CC28" s="46"/>
      <c r="CD28" s="46">
        <v>385.02</v>
      </c>
      <c r="CE28" s="46"/>
      <c r="CF28" s="47">
        <v>440.65</v>
      </c>
      <c r="CG28" s="206">
        <v>2146.67</v>
      </c>
      <c r="CH28" s="61">
        <f t="shared" si="2"/>
        <v>2146.67</v>
      </c>
      <c r="CI28" s="209"/>
    </row>
    <row r="29" spans="1:87" x14ac:dyDescent="0.45">
      <c r="A29" s="40">
        <v>14826338581711</v>
      </c>
      <c r="B29" s="8" t="s">
        <v>81</v>
      </c>
      <c r="C29" s="8" t="s">
        <v>147</v>
      </c>
      <c r="D29" s="56" t="s">
        <v>101</v>
      </c>
      <c r="E29" s="207">
        <v>18</v>
      </c>
      <c r="F29" s="41"/>
      <c r="G29" s="42"/>
      <c r="H29" s="42"/>
      <c r="I29" s="42">
        <v>0</v>
      </c>
      <c r="J29" s="42"/>
      <c r="K29" s="42"/>
      <c r="L29" s="42"/>
      <c r="M29" s="42"/>
      <c r="N29" s="42">
        <v>12009</v>
      </c>
      <c r="O29" s="42"/>
      <c r="P29" s="42">
        <v>2431</v>
      </c>
      <c r="Q29" s="43">
        <v>3159</v>
      </c>
      <c r="R29" s="44">
        <v>17599</v>
      </c>
      <c r="S29" s="41"/>
      <c r="T29" s="42"/>
      <c r="U29" s="42">
        <v>3403</v>
      </c>
      <c r="V29" s="42"/>
      <c r="W29" s="42">
        <v>2695</v>
      </c>
      <c r="X29" s="42"/>
      <c r="Y29" s="42">
        <v>1711</v>
      </c>
      <c r="Z29" s="42"/>
      <c r="AA29" s="42">
        <v>1471</v>
      </c>
      <c r="AB29" s="42"/>
      <c r="AC29" s="42">
        <v>2561</v>
      </c>
      <c r="AD29" s="43">
        <v>2578</v>
      </c>
      <c r="AE29" s="44">
        <v>14419</v>
      </c>
      <c r="AF29" s="41"/>
      <c r="AG29" s="42"/>
      <c r="AH29" s="42">
        <v>1225</v>
      </c>
      <c r="AI29" s="42">
        <v>1379</v>
      </c>
      <c r="AJ29" s="42"/>
      <c r="AK29" s="42">
        <v>2907</v>
      </c>
      <c r="AL29" s="42"/>
      <c r="AM29" s="42">
        <v>1659</v>
      </c>
      <c r="AN29" s="42"/>
      <c r="AO29" s="42">
        <v>1800</v>
      </c>
      <c r="AP29" s="42"/>
      <c r="AQ29" s="43">
        <v>3567</v>
      </c>
      <c r="AR29" s="44">
        <v>12537</v>
      </c>
      <c r="AS29" s="61">
        <f t="shared" si="0"/>
        <v>-1882</v>
      </c>
      <c r="AT29" s="209">
        <f t="shared" ref="AT29:AT38" si="4">AS29/AE29</f>
        <v>-0.13052222761633955</v>
      </c>
      <c r="AU29" s="45"/>
      <c r="AV29" s="46"/>
      <c r="AW29" s="46"/>
      <c r="AX29" s="46">
        <v>0</v>
      </c>
      <c r="AY29" s="46"/>
      <c r="AZ29" s="46"/>
      <c r="BA29" s="46"/>
      <c r="BB29" s="46"/>
      <c r="BC29" s="46">
        <v>1713.34</v>
      </c>
      <c r="BD29" s="46"/>
      <c r="BE29" s="46">
        <v>359.64</v>
      </c>
      <c r="BF29" s="47">
        <v>455.73</v>
      </c>
      <c r="BG29" s="48">
        <v>2528.71</v>
      </c>
      <c r="BH29" s="45"/>
      <c r="BI29" s="46"/>
      <c r="BJ29" s="46">
        <v>486.02</v>
      </c>
      <c r="BK29" s="46"/>
      <c r="BL29" s="46">
        <v>400.63</v>
      </c>
      <c r="BM29" s="46"/>
      <c r="BN29" s="46">
        <v>266.3</v>
      </c>
      <c r="BO29" s="46"/>
      <c r="BP29" s="46">
        <v>250.3</v>
      </c>
      <c r="BQ29" s="46"/>
      <c r="BR29" s="46">
        <v>390.99</v>
      </c>
      <c r="BS29" s="47">
        <v>384.86</v>
      </c>
      <c r="BT29" s="206">
        <v>2179.1</v>
      </c>
      <c r="BU29" s="45"/>
      <c r="BV29" s="46"/>
      <c r="BW29" s="46">
        <v>190.47</v>
      </c>
      <c r="BX29" s="46">
        <v>229.09</v>
      </c>
      <c r="BY29" s="46"/>
      <c r="BZ29" s="46">
        <v>446.34</v>
      </c>
      <c r="CA29" s="46"/>
      <c r="CB29" s="46">
        <v>268.44</v>
      </c>
      <c r="CC29" s="46"/>
      <c r="CD29" s="46">
        <v>288.14</v>
      </c>
      <c r="CE29" s="46"/>
      <c r="CF29" s="47">
        <v>536.65</v>
      </c>
      <c r="CG29" s="206">
        <v>1959.13</v>
      </c>
      <c r="CH29" s="61">
        <f t="shared" si="2"/>
        <v>-219.9699999999998</v>
      </c>
      <c r="CI29" s="209">
        <f t="shared" ref="CI29:CI38" si="5">CH29/BT29</f>
        <v>-0.10094534440824185</v>
      </c>
    </row>
    <row r="30" spans="1:87" x14ac:dyDescent="0.45">
      <c r="A30" s="40">
        <v>14829956526793</v>
      </c>
      <c r="B30" s="8" t="s">
        <v>31</v>
      </c>
      <c r="C30" s="8" t="s">
        <v>32</v>
      </c>
      <c r="D30" s="56" t="s">
        <v>101</v>
      </c>
      <c r="E30" s="207">
        <v>12</v>
      </c>
      <c r="F30" s="41"/>
      <c r="G30" s="42"/>
      <c r="H30" s="42"/>
      <c r="I30" s="42">
        <v>1807</v>
      </c>
      <c r="J30" s="42"/>
      <c r="K30" s="42"/>
      <c r="L30" s="42">
        <v>1028</v>
      </c>
      <c r="M30" s="42">
        <v>536</v>
      </c>
      <c r="N30" s="42"/>
      <c r="O30" s="42">
        <v>836</v>
      </c>
      <c r="P30" s="42"/>
      <c r="Q30" s="43"/>
      <c r="R30" s="44">
        <v>4207</v>
      </c>
      <c r="S30" s="41"/>
      <c r="T30" s="42"/>
      <c r="U30" s="42"/>
      <c r="V30" s="42"/>
      <c r="W30" s="42"/>
      <c r="X30" s="42"/>
      <c r="Y30" s="42"/>
      <c r="Z30" s="42"/>
      <c r="AA30" s="42">
        <v>4679</v>
      </c>
      <c r="AB30" s="42">
        <v>795</v>
      </c>
      <c r="AC30" s="42"/>
      <c r="AD30" s="43"/>
      <c r="AE30" s="44">
        <v>5474</v>
      </c>
      <c r="AF30" s="41"/>
      <c r="AG30" s="42"/>
      <c r="AH30" s="42">
        <v>668</v>
      </c>
      <c r="AI30" s="42">
        <v>327</v>
      </c>
      <c r="AJ30" s="42"/>
      <c r="AK30" s="42">
        <v>7746</v>
      </c>
      <c r="AL30" s="42"/>
      <c r="AM30" s="42">
        <v>1040</v>
      </c>
      <c r="AN30" s="42"/>
      <c r="AO30" s="42">
        <v>1137</v>
      </c>
      <c r="AP30" s="42"/>
      <c r="AQ30" s="43">
        <v>1321</v>
      </c>
      <c r="AR30" s="44">
        <v>12239</v>
      </c>
      <c r="AS30" s="61">
        <f t="shared" si="0"/>
        <v>6765</v>
      </c>
      <c r="AT30" s="209">
        <f t="shared" si="4"/>
        <v>1.2358421629521374</v>
      </c>
      <c r="AU30" s="45"/>
      <c r="AV30" s="46"/>
      <c r="AW30" s="46"/>
      <c r="AX30" s="46">
        <v>264.19</v>
      </c>
      <c r="AY30" s="46"/>
      <c r="AZ30" s="46"/>
      <c r="BA30" s="46">
        <v>152.75</v>
      </c>
      <c r="BB30" s="46">
        <v>80.92</v>
      </c>
      <c r="BC30" s="46"/>
      <c r="BD30" s="46">
        <v>127.47</v>
      </c>
      <c r="BE30" s="46"/>
      <c r="BF30" s="47"/>
      <c r="BG30" s="48">
        <v>625.33000000000004</v>
      </c>
      <c r="BH30" s="45"/>
      <c r="BI30" s="46"/>
      <c r="BJ30" s="46"/>
      <c r="BK30" s="46"/>
      <c r="BL30" s="46"/>
      <c r="BM30" s="46"/>
      <c r="BN30" s="46"/>
      <c r="BO30" s="46"/>
      <c r="BP30" s="46">
        <v>711.08999999999992</v>
      </c>
      <c r="BQ30" s="46">
        <v>126.33</v>
      </c>
      <c r="BR30" s="46"/>
      <c r="BS30" s="47"/>
      <c r="BT30" s="206">
        <v>837.42</v>
      </c>
      <c r="BU30" s="45"/>
      <c r="BV30" s="46"/>
      <c r="BW30" s="46">
        <v>104.49</v>
      </c>
      <c r="BX30" s="46">
        <v>65.37</v>
      </c>
      <c r="BY30" s="46"/>
      <c r="BZ30" s="46">
        <v>1123.94</v>
      </c>
      <c r="CA30" s="46"/>
      <c r="CB30" s="46">
        <v>168.94</v>
      </c>
      <c r="CC30" s="46"/>
      <c r="CD30" s="46">
        <v>182.05</v>
      </c>
      <c r="CE30" s="46"/>
      <c r="CF30" s="47">
        <v>207.62</v>
      </c>
      <c r="CG30" s="206">
        <v>1852.4100000000003</v>
      </c>
      <c r="CH30" s="61">
        <f t="shared" si="2"/>
        <v>1014.9900000000004</v>
      </c>
      <c r="CI30" s="209">
        <f t="shared" si="5"/>
        <v>1.212044135559218</v>
      </c>
    </row>
    <row r="31" spans="1:87" x14ac:dyDescent="0.45">
      <c r="A31" s="40">
        <v>14827062170710</v>
      </c>
      <c r="B31" s="8" t="s">
        <v>61</v>
      </c>
      <c r="C31" s="8" t="s">
        <v>62</v>
      </c>
      <c r="D31" s="56" t="s">
        <v>101</v>
      </c>
      <c r="E31" s="207">
        <v>18</v>
      </c>
      <c r="F31" s="41"/>
      <c r="G31" s="42"/>
      <c r="H31" s="42"/>
      <c r="I31" s="42">
        <v>1548</v>
      </c>
      <c r="J31" s="42"/>
      <c r="K31" s="42"/>
      <c r="L31" s="42"/>
      <c r="M31" s="42">
        <v>64</v>
      </c>
      <c r="N31" s="42"/>
      <c r="O31" s="42">
        <v>404</v>
      </c>
      <c r="P31" s="42"/>
      <c r="Q31" s="43">
        <v>-36</v>
      </c>
      <c r="R31" s="44">
        <v>1980</v>
      </c>
      <c r="S31" s="41"/>
      <c r="T31" s="42">
        <v>361</v>
      </c>
      <c r="U31" s="42"/>
      <c r="V31" s="42">
        <v>373</v>
      </c>
      <c r="W31" s="42"/>
      <c r="X31" s="42">
        <v>-17</v>
      </c>
      <c r="Y31" s="42"/>
      <c r="Z31" s="42">
        <v>186</v>
      </c>
      <c r="AA31" s="42">
        <v>-88</v>
      </c>
      <c r="AB31" s="42">
        <v>2292</v>
      </c>
      <c r="AC31" s="42"/>
      <c r="AD31" s="43"/>
      <c r="AE31" s="44">
        <v>3107</v>
      </c>
      <c r="AF31" s="41"/>
      <c r="AG31" s="42"/>
      <c r="AH31" s="42">
        <v>1774</v>
      </c>
      <c r="AI31" s="42">
        <v>1483</v>
      </c>
      <c r="AJ31" s="42"/>
      <c r="AK31" s="42">
        <v>2879</v>
      </c>
      <c r="AL31" s="42"/>
      <c r="AM31" s="42">
        <v>214</v>
      </c>
      <c r="AN31" s="42"/>
      <c r="AO31" s="42">
        <v>2287</v>
      </c>
      <c r="AP31" s="42"/>
      <c r="AQ31" s="43">
        <v>3590</v>
      </c>
      <c r="AR31" s="44">
        <v>12227</v>
      </c>
      <c r="AS31" s="61">
        <f t="shared" si="0"/>
        <v>9120</v>
      </c>
      <c r="AT31" s="209">
        <f t="shared" si="4"/>
        <v>2.9353073704538142</v>
      </c>
      <c r="AU31" s="45"/>
      <c r="AV31" s="46"/>
      <c r="AW31" s="46"/>
      <c r="AX31" s="46">
        <v>262.07</v>
      </c>
      <c r="AY31" s="46"/>
      <c r="AZ31" s="46"/>
      <c r="BA31" s="46"/>
      <c r="BB31" s="46">
        <v>71.97</v>
      </c>
      <c r="BC31" s="46"/>
      <c r="BD31" s="46">
        <v>86.69</v>
      </c>
      <c r="BE31" s="46"/>
      <c r="BF31" s="47">
        <v>28.71</v>
      </c>
      <c r="BG31" s="48">
        <v>449.43999999999994</v>
      </c>
      <c r="BH31" s="45"/>
      <c r="BI31" s="46">
        <v>78.319999999999993</v>
      </c>
      <c r="BJ31" s="46"/>
      <c r="BK31" s="46">
        <v>82.37</v>
      </c>
      <c r="BL31" s="46"/>
      <c r="BM31" s="46">
        <v>32.28</v>
      </c>
      <c r="BN31" s="46"/>
      <c r="BO31" s="46">
        <v>55.96</v>
      </c>
      <c r="BP31" s="46">
        <v>-1.66</v>
      </c>
      <c r="BQ31" s="46">
        <v>335.46</v>
      </c>
      <c r="BR31" s="46"/>
      <c r="BS31" s="47"/>
      <c r="BT31" s="206">
        <v>582.73</v>
      </c>
      <c r="BU31" s="45"/>
      <c r="BV31" s="46"/>
      <c r="BW31" s="46">
        <v>265.13</v>
      </c>
      <c r="BX31" s="46">
        <v>236.08</v>
      </c>
      <c r="BY31" s="46"/>
      <c r="BZ31" s="46">
        <v>435.61</v>
      </c>
      <c r="CA31" s="46"/>
      <c r="CB31" s="46">
        <v>57.97</v>
      </c>
      <c r="CC31" s="46"/>
      <c r="CD31" s="46">
        <v>352.4</v>
      </c>
      <c r="CE31" s="46"/>
      <c r="CF31" s="47">
        <v>537.24</v>
      </c>
      <c r="CG31" s="206">
        <v>1884.43</v>
      </c>
      <c r="CH31" s="61">
        <f t="shared" si="2"/>
        <v>1301.7</v>
      </c>
      <c r="CI31" s="209">
        <f t="shared" si="5"/>
        <v>2.2337960976781699</v>
      </c>
    </row>
    <row r="32" spans="1:87" x14ac:dyDescent="0.45">
      <c r="A32" s="40">
        <v>14890014442703</v>
      </c>
      <c r="B32" s="8" t="s">
        <v>718</v>
      </c>
      <c r="C32" s="8" t="s">
        <v>128</v>
      </c>
      <c r="D32" s="56" t="s">
        <v>101</v>
      </c>
      <c r="E32" s="207">
        <v>6</v>
      </c>
      <c r="F32" s="41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3">
        <v>910</v>
      </c>
      <c r="R32" s="44">
        <v>910</v>
      </c>
      <c r="S32" s="41"/>
      <c r="T32" s="42"/>
      <c r="U32" s="42">
        <v>670</v>
      </c>
      <c r="V32" s="42"/>
      <c r="W32" s="42"/>
      <c r="X32" s="42"/>
      <c r="Y32" s="42"/>
      <c r="Z32" s="42"/>
      <c r="AA32" s="42">
        <v>1347</v>
      </c>
      <c r="AB32" s="42"/>
      <c r="AC32" s="42"/>
      <c r="AD32" s="43">
        <v>511</v>
      </c>
      <c r="AE32" s="44">
        <v>2528</v>
      </c>
      <c r="AF32" s="41">
        <v>3598</v>
      </c>
      <c r="AG32" s="42">
        <v>-3607</v>
      </c>
      <c r="AH32" s="42">
        <v>267</v>
      </c>
      <c r="AI32" s="42">
        <v>6637</v>
      </c>
      <c r="AJ32" s="42"/>
      <c r="AK32" s="42">
        <v>428</v>
      </c>
      <c r="AL32" s="42"/>
      <c r="AM32" s="42">
        <v>194</v>
      </c>
      <c r="AN32" s="42"/>
      <c r="AO32" s="42">
        <v>682</v>
      </c>
      <c r="AP32" s="42"/>
      <c r="AQ32" s="43">
        <v>2571</v>
      </c>
      <c r="AR32" s="44">
        <v>10770</v>
      </c>
      <c r="AS32" s="61">
        <f t="shared" si="0"/>
        <v>8242</v>
      </c>
      <c r="AT32" s="209">
        <f t="shared" si="4"/>
        <v>3.2602848101265822</v>
      </c>
      <c r="AU32" s="45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7">
        <v>163.06</v>
      </c>
      <c r="BG32" s="48">
        <v>163.06</v>
      </c>
      <c r="BH32" s="45"/>
      <c r="BI32" s="46"/>
      <c r="BJ32" s="46">
        <v>123.3</v>
      </c>
      <c r="BK32" s="46"/>
      <c r="BL32" s="46"/>
      <c r="BM32" s="46"/>
      <c r="BN32" s="46"/>
      <c r="BO32" s="46"/>
      <c r="BP32" s="46">
        <v>220.03</v>
      </c>
      <c r="BQ32" s="46"/>
      <c r="BR32" s="46"/>
      <c r="BS32" s="47">
        <v>89.46</v>
      </c>
      <c r="BT32" s="206">
        <v>432.78999999999996</v>
      </c>
      <c r="BU32" s="45">
        <v>513.22</v>
      </c>
      <c r="BV32" s="46">
        <v>-514.54</v>
      </c>
      <c r="BW32" s="46">
        <v>44.43</v>
      </c>
      <c r="BX32" s="46">
        <v>959.62</v>
      </c>
      <c r="BY32" s="46"/>
      <c r="BZ32" s="46">
        <v>74.48</v>
      </c>
      <c r="CA32" s="46"/>
      <c r="CB32" s="46">
        <v>41.21</v>
      </c>
      <c r="CC32" s="46"/>
      <c r="CD32" s="46">
        <v>110.76</v>
      </c>
      <c r="CE32" s="46"/>
      <c r="CF32" s="47">
        <v>379.53</v>
      </c>
      <c r="CG32" s="206">
        <v>1608.71</v>
      </c>
      <c r="CH32" s="61">
        <f t="shared" si="2"/>
        <v>1175.92</v>
      </c>
      <c r="CI32" s="209">
        <f t="shared" si="5"/>
        <v>2.7170683241294857</v>
      </c>
    </row>
    <row r="33" spans="1:87" x14ac:dyDescent="0.45">
      <c r="A33" s="40">
        <v>14808104138930</v>
      </c>
      <c r="B33" s="8" t="s">
        <v>9</v>
      </c>
      <c r="C33" s="8" t="s">
        <v>10</v>
      </c>
      <c r="D33" s="56" t="s">
        <v>101</v>
      </c>
      <c r="E33" s="207">
        <v>15</v>
      </c>
      <c r="F33" s="41"/>
      <c r="G33" s="42"/>
      <c r="H33" s="42"/>
      <c r="I33" s="42">
        <v>11275</v>
      </c>
      <c r="J33" s="42"/>
      <c r="K33" s="42">
        <v>3709</v>
      </c>
      <c r="L33" s="42"/>
      <c r="M33" s="42"/>
      <c r="N33" s="42"/>
      <c r="O33" s="42"/>
      <c r="P33" s="42"/>
      <c r="Q33" s="43">
        <v>15364</v>
      </c>
      <c r="R33" s="44">
        <v>30348</v>
      </c>
      <c r="S33" s="41"/>
      <c r="T33" s="42"/>
      <c r="U33" s="42"/>
      <c r="V33" s="42">
        <v>5551</v>
      </c>
      <c r="W33" s="42"/>
      <c r="X33" s="42">
        <v>-3295</v>
      </c>
      <c r="Y33" s="42"/>
      <c r="Z33" s="42">
        <v>1751</v>
      </c>
      <c r="AA33" s="42"/>
      <c r="AB33" s="42">
        <v>1974</v>
      </c>
      <c r="AC33" s="42"/>
      <c r="AD33" s="43">
        <v>2774</v>
      </c>
      <c r="AE33" s="44">
        <v>8755</v>
      </c>
      <c r="AF33" s="41"/>
      <c r="AG33" s="42"/>
      <c r="AH33" s="42">
        <v>832</v>
      </c>
      <c r="AI33" s="42">
        <v>735</v>
      </c>
      <c r="AJ33" s="42"/>
      <c r="AK33" s="42">
        <v>3148</v>
      </c>
      <c r="AL33" s="42"/>
      <c r="AM33" s="42">
        <v>1764</v>
      </c>
      <c r="AN33" s="42"/>
      <c r="AO33" s="42">
        <v>1871</v>
      </c>
      <c r="AP33" s="42"/>
      <c r="AQ33" s="43">
        <v>2280</v>
      </c>
      <c r="AR33" s="44">
        <v>10630</v>
      </c>
      <c r="AS33" s="61">
        <f t="shared" si="0"/>
        <v>1875</v>
      </c>
      <c r="AT33" s="209">
        <f t="shared" si="4"/>
        <v>0.21416333523700742</v>
      </c>
      <c r="AU33" s="45"/>
      <c r="AV33" s="46"/>
      <c r="AW33" s="46"/>
      <c r="AX33" s="46">
        <v>1531.89</v>
      </c>
      <c r="AY33" s="46"/>
      <c r="AZ33" s="46">
        <v>524.92999999999995</v>
      </c>
      <c r="BA33" s="46"/>
      <c r="BB33" s="46"/>
      <c r="BC33" s="46"/>
      <c r="BD33" s="46"/>
      <c r="BE33" s="46"/>
      <c r="BF33" s="47">
        <v>2148</v>
      </c>
      <c r="BG33" s="48">
        <v>4204.82</v>
      </c>
      <c r="BH33" s="45"/>
      <c r="BI33" s="46"/>
      <c r="BJ33" s="46"/>
      <c r="BK33" s="46">
        <v>769.46</v>
      </c>
      <c r="BL33" s="46"/>
      <c r="BM33" s="46">
        <v>-414.02</v>
      </c>
      <c r="BN33" s="46"/>
      <c r="BO33" s="46">
        <v>293.52</v>
      </c>
      <c r="BP33" s="46"/>
      <c r="BQ33" s="46">
        <v>301.60000000000002</v>
      </c>
      <c r="BR33" s="46"/>
      <c r="BS33" s="47">
        <v>419.04999999999995</v>
      </c>
      <c r="BT33" s="206">
        <v>1369.6100000000001</v>
      </c>
      <c r="BU33" s="45"/>
      <c r="BV33" s="46"/>
      <c r="BW33" s="46">
        <v>131.18</v>
      </c>
      <c r="BX33" s="46">
        <v>132.87</v>
      </c>
      <c r="BY33" s="46"/>
      <c r="BZ33" s="46">
        <v>474.76</v>
      </c>
      <c r="CA33" s="46"/>
      <c r="CB33" s="46">
        <v>279.56</v>
      </c>
      <c r="CC33" s="46"/>
      <c r="CD33" s="46">
        <v>292.33999999999997</v>
      </c>
      <c r="CE33" s="46"/>
      <c r="CF33" s="47">
        <v>350.79</v>
      </c>
      <c r="CG33" s="206">
        <v>1661.4999999999998</v>
      </c>
      <c r="CH33" s="61">
        <f t="shared" si="2"/>
        <v>291.88999999999965</v>
      </c>
      <c r="CI33" s="209">
        <f t="shared" si="5"/>
        <v>0.21311906309095263</v>
      </c>
    </row>
    <row r="34" spans="1:87" x14ac:dyDescent="0.45">
      <c r="A34" s="40">
        <v>14832561447120</v>
      </c>
      <c r="B34" s="8" t="s">
        <v>653</v>
      </c>
      <c r="C34" s="8" t="s">
        <v>54</v>
      </c>
      <c r="D34" s="56" t="s">
        <v>101</v>
      </c>
      <c r="E34" s="207">
        <v>18</v>
      </c>
      <c r="F34" s="41"/>
      <c r="G34" s="42"/>
      <c r="H34" s="42"/>
      <c r="I34" s="42">
        <v>6352</v>
      </c>
      <c r="J34" s="42"/>
      <c r="K34" s="42"/>
      <c r="L34" s="42"/>
      <c r="M34" s="42"/>
      <c r="N34" s="42">
        <v>5156</v>
      </c>
      <c r="O34" s="42">
        <v>4633</v>
      </c>
      <c r="P34" s="42"/>
      <c r="Q34" s="43">
        <v>950</v>
      </c>
      <c r="R34" s="44">
        <v>17091</v>
      </c>
      <c r="S34" s="41"/>
      <c r="T34" s="42">
        <v>3124</v>
      </c>
      <c r="U34" s="42"/>
      <c r="V34" s="42">
        <v>3228</v>
      </c>
      <c r="W34" s="42"/>
      <c r="X34" s="42">
        <v>1554</v>
      </c>
      <c r="Y34" s="42"/>
      <c r="Z34" s="42">
        <v>1757</v>
      </c>
      <c r="AA34" s="42"/>
      <c r="AB34" s="42">
        <v>1944</v>
      </c>
      <c r="AC34" s="42"/>
      <c r="AD34" s="43">
        <v>1184</v>
      </c>
      <c r="AE34" s="44">
        <v>12791</v>
      </c>
      <c r="AF34" s="41"/>
      <c r="AG34" s="42"/>
      <c r="AH34" s="42">
        <v>1002</v>
      </c>
      <c r="AI34" s="42">
        <v>878</v>
      </c>
      <c r="AJ34" s="42"/>
      <c r="AK34" s="42">
        <v>4020</v>
      </c>
      <c r="AL34" s="42"/>
      <c r="AM34" s="42">
        <v>2194</v>
      </c>
      <c r="AN34" s="42"/>
      <c r="AO34" s="42">
        <v>-238</v>
      </c>
      <c r="AP34" s="42"/>
      <c r="AQ34" s="43">
        <v>2266</v>
      </c>
      <c r="AR34" s="44">
        <v>10122</v>
      </c>
      <c r="AS34" s="61">
        <f t="shared" si="0"/>
        <v>-2669</v>
      </c>
      <c r="AT34" s="209">
        <f t="shared" si="4"/>
        <v>-0.20866234070831052</v>
      </c>
      <c r="AU34" s="45"/>
      <c r="AV34" s="46"/>
      <c r="AW34" s="46"/>
      <c r="AX34" s="46">
        <v>896.95</v>
      </c>
      <c r="AY34" s="46"/>
      <c r="AZ34" s="46"/>
      <c r="BA34" s="46"/>
      <c r="BB34" s="46"/>
      <c r="BC34" s="46">
        <v>715.57</v>
      </c>
      <c r="BD34" s="46">
        <v>679.4</v>
      </c>
      <c r="BE34" s="46"/>
      <c r="BF34" s="47">
        <v>159.85</v>
      </c>
      <c r="BG34" s="48">
        <v>2451.77</v>
      </c>
      <c r="BH34" s="45"/>
      <c r="BI34" s="46">
        <v>445.76</v>
      </c>
      <c r="BJ34" s="46"/>
      <c r="BK34" s="46">
        <v>464.68</v>
      </c>
      <c r="BL34" s="46"/>
      <c r="BM34" s="46">
        <v>245.88</v>
      </c>
      <c r="BN34" s="46"/>
      <c r="BO34" s="46">
        <v>285.20999999999998</v>
      </c>
      <c r="BP34" s="46"/>
      <c r="BQ34" s="46">
        <v>296.75</v>
      </c>
      <c r="BR34" s="46"/>
      <c r="BS34" s="47">
        <v>194.97</v>
      </c>
      <c r="BT34" s="206">
        <v>1933.2500000000002</v>
      </c>
      <c r="BU34" s="45"/>
      <c r="BV34" s="46"/>
      <c r="BW34" s="46">
        <v>154.99</v>
      </c>
      <c r="BX34" s="46">
        <v>149.77000000000001</v>
      </c>
      <c r="BY34" s="46"/>
      <c r="BZ34" s="46">
        <v>598.35</v>
      </c>
      <c r="CA34" s="46"/>
      <c r="CB34" s="46">
        <v>340.26</v>
      </c>
      <c r="CC34" s="46"/>
      <c r="CD34" s="46">
        <v>-7.46</v>
      </c>
      <c r="CE34" s="46"/>
      <c r="CF34" s="47">
        <v>348.56</v>
      </c>
      <c r="CG34" s="206">
        <v>1584.4699999999998</v>
      </c>
      <c r="CH34" s="61">
        <f t="shared" si="2"/>
        <v>-348.78000000000043</v>
      </c>
      <c r="CI34" s="209">
        <f t="shared" si="5"/>
        <v>-0.18041122462175113</v>
      </c>
    </row>
    <row r="35" spans="1:87" x14ac:dyDescent="0.45">
      <c r="A35" s="40">
        <v>14829088219962</v>
      </c>
      <c r="B35" s="8" t="s">
        <v>229</v>
      </c>
      <c r="C35" s="8" t="s">
        <v>230</v>
      </c>
      <c r="D35" s="56" t="s">
        <v>238</v>
      </c>
      <c r="E35" s="207">
        <v>18</v>
      </c>
      <c r="F35" s="41"/>
      <c r="G35" s="42">
        <v>9948</v>
      </c>
      <c r="H35" s="42"/>
      <c r="I35" s="42">
        <v>7994</v>
      </c>
      <c r="J35" s="42"/>
      <c r="K35" s="42">
        <v>6856</v>
      </c>
      <c r="L35" s="42"/>
      <c r="M35" s="42">
        <v>0</v>
      </c>
      <c r="N35" s="42"/>
      <c r="O35" s="42">
        <v>782</v>
      </c>
      <c r="P35" s="42"/>
      <c r="Q35" s="43">
        <v>1566</v>
      </c>
      <c r="R35" s="44">
        <v>27146</v>
      </c>
      <c r="S35" s="41"/>
      <c r="T35" s="42">
        <v>404</v>
      </c>
      <c r="U35" s="42"/>
      <c r="V35" s="42">
        <v>250</v>
      </c>
      <c r="W35" s="42"/>
      <c r="X35" s="42">
        <v>218</v>
      </c>
      <c r="Y35" s="42"/>
      <c r="Z35" s="42">
        <v>176</v>
      </c>
      <c r="AA35" s="42"/>
      <c r="AB35" s="42">
        <v>116</v>
      </c>
      <c r="AC35" s="42"/>
      <c r="AD35" s="43">
        <v>3028</v>
      </c>
      <c r="AE35" s="44">
        <v>4192</v>
      </c>
      <c r="AF35" s="41"/>
      <c r="AG35" s="42">
        <v>317</v>
      </c>
      <c r="AH35" s="42"/>
      <c r="AI35" s="42">
        <v>694</v>
      </c>
      <c r="AJ35" s="42"/>
      <c r="AK35" s="42">
        <v>1104</v>
      </c>
      <c r="AL35" s="42"/>
      <c r="AM35" s="42">
        <v>536</v>
      </c>
      <c r="AN35" s="42"/>
      <c r="AO35" s="42"/>
      <c r="AP35" s="42">
        <v>6929</v>
      </c>
      <c r="AQ35" s="43"/>
      <c r="AR35" s="44">
        <v>9580</v>
      </c>
      <c r="AS35" s="61">
        <f t="shared" si="0"/>
        <v>5388</v>
      </c>
      <c r="AT35" s="209">
        <f t="shared" si="4"/>
        <v>1.2853053435114503</v>
      </c>
      <c r="AU35" s="45"/>
      <c r="AV35" s="46">
        <v>1620.96</v>
      </c>
      <c r="AW35" s="46"/>
      <c r="AX35" s="46">
        <v>1396.52</v>
      </c>
      <c r="AY35" s="46"/>
      <c r="AZ35" s="46">
        <v>1206.7</v>
      </c>
      <c r="BA35" s="46"/>
      <c r="BB35" s="46">
        <v>770.82</v>
      </c>
      <c r="BC35" s="46"/>
      <c r="BD35" s="46">
        <v>201.32</v>
      </c>
      <c r="BE35" s="46"/>
      <c r="BF35" s="47">
        <v>330.74</v>
      </c>
      <c r="BG35" s="48">
        <v>5527.0599999999995</v>
      </c>
      <c r="BH35" s="45"/>
      <c r="BI35" s="46">
        <v>138.34</v>
      </c>
      <c r="BJ35" s="46"/>
      <c r="BK35" s="46">
        <v>112.78</v>
      </c>
      <c r="BL35" s="46"/>
      <c r="BM35" s="46">
        <v>107.6</v>
      </c>
      <c r="BN35" s="46"/>
      <c r="BO35" s="46">
        <v>108.34</v>
      </c>
      <c r="BP35" s="46"/>
      <c r="BQ35" s="46">
        <v>86.56</v>
      </c>
      <c r="BR35" s="46"/>
      <c r="BS35" s="47">
        <v>578.38</v>
      </c>
      <c r="BT35" s="206">
        <v>1132</v>
      </c>
      <c r="BU35" s="45"/>
      <c r="BV35" s="46">
        <v>79.89</v>
      </c>
      <c r="BW35" s="46"/>
      <c r="BX35" s="46">
        <v>146.09</v>
      </c>
      <c r="BY35" s="46"/>
      <c r="BZ35" s="46">
        <v>211.91</v>
      </c>
      <c r="CA35" s="46"/>
      <c r="CB35" s="46">
        <v>121.33</v>
      </c>
      <c r="CC35" s="46"/>
      <c r="CD35" s="46"/>
      <c r="CE35" s="46">
        <v>1197.29</v>
      </c>
      <c r="CF35" s="47"/>
      <c r="CG35" s="206">
        <v>1756.51</v>
      </c>
      <c r="CH35" s="61">
        <f t="shared" si="2"/>
        <v>624.51</v>
      </c>
      <c r="CI35" s="209">
        <f t="shared" si="5"/>
        <v>0.55168727915194349</v>
      </c>
    </row>
    <row r="36" spans="1:87" x14ac:dyDescent="0.45">
      <c r="A36" s="40">
        <v>14814616439917</v>
      </c>
      <c r="B36" s="8" t="s">
        <v>109</v>
      </c>
      <c r="C36" s="8" t="s">
        <v>156</v>
      </c>
      <c r="D36" s="56" t="s">
        <v>101</v>
      </c>
      <c r="E36" s="207">
        <v>12</v>
      </c>
      <c r="F36" s="41"/>
      <c r="G36" s="42"/>
      <c r="H36" s="42"/>
      <c r="I36" s="42"/>
      <c r="J36" s="42"/>
      <c r="K36" s="42"/>
      <c r="L36" s="42"/>
      <c r="M36" s="42">
        <v>7662</v>
      </c>
      <c r="N36" s="42"/>
      <c r="O36" s="42">
        <v>1870</v>
      </c>
      <c r="P36" s="42"/>
      <c r="Q36" s="43">
        <v>1721</v>
      </c>
      <c r="R36" s="44">
        <v>11253</v>
      </c>
      <c r="S36" s="41"/>
      <c r="T36" s="42">
        <v>2121</v>
      </c>
      <c r="U36" s="42"/>
      <c r="V36" s="42">
        <v>2232</v>
      </c>
      <c r="W36" s="42"/>
      <c r="X36" s="42">
        <v>1929</v>
      </c>
      <c r="Y36" s="42"/>
      <c r="Z36" s="42">
        <v>1531</v>
      </c>
      <c r="AA36" s="42"/>
      <c r="AB36" s="42">
        <v>1665</v>
      </c>
      <c r="AC36" s="42"/>
      <c r="AD36" s="43">
        <v>2142</v>
      </c>
      <c r="AE36" s="44">
        <v>11620</v>
      </c>
      <c r="AF36" s="41"/>
      <c r="AG36" s="42"/>
      <c r="AH36" s="42">
        <v>666</v>
      </c>
      <c r="AI36" s="42">
        <v>587</v>
      </c>
      <c r="AJ36" s="42"/>
      <c r="AK36" s="42">
        <v>2846</v>
      </c>
      <c r="AL36" s="42"/>
      <c r="AM36" s="42">
        <v>1498</v>
      </c>
      <c r="AN36" s="42"/>
      <c r="AO36" s="42">
        <v>1712</v>
      </c>
      <c r="AP36" s="42"/>
      <c r="AQ36" s="43">
        <v>2170</v>
      </c>
      <c r="AR36" s="44">
        <v>9479</v>
      </c>
      <c r="AS36" s="61">
        <f t="shared" si="0"/>
        <v>-2141</v>
      </c>
      <c r="AT36" s="209">
        <f t="shared" si="4"/>
        <v>-0.1842512908777969</v>
      </c>
      <c r="AU36" s="45"/>
      <c r="AV36" s="46"/>
      <c r="AW36" s="46"/>
      <c r="AX36" s="46"/>
      <c r="AY36" s="46"/>
      <c r="AZ36" s="46"/>
      <c r="BA36" s="46"/>
      <c r="BB36" s="46">
        <v>1103.9100000000001</v>
      </c>
      <c r="BC36" s="46"/>
      <c r="BD36" s="46">
        <v>272.81</v>
      </c>
      <c r="BE36" s="46"/>
      <c r="BF36" s="47">
        <v>253.74</v>
      </c>
      <c r="BG36" s="48">
        <v>1630.46</v>
      </c>
      <c r="BH36" s="45"/>
      <c r="BI36" s="46">
        <v>303.83999999999997</v>
      </c>
      <c r="BJ36" s="46"/>
      <c r="BK36" s="46">
        <v>322.62</v>
      </c>
      <c r="BL36" s="46"/>
      <c r="BM36" s="46">
        <v>287.16000000000003</v>
      </c>
      <c r="BN36" s="46"/>
      <c r="BO36" s="46">
        <v>242.5</v>
      </c>
      <c r="BP36" s="46"/>
      <c r="BQ36" s="46">
        <v>251.82</v>
      </c>
      <c r="BR36" s="46"/>
      <c r="BS36" s="47">
        <v>323.13</v>
      </c>
      <c r="BT36" s="206">
        <v>1731.0700000000002</v>
      </c>
      <c r="BU36" s="45"/>
      <c r="BV36" s="46"/>
      <c r="BW36" s="46">
        <v>104.21</v>
      </c>
      <c r="BX36" s="46">
        <v>102.45</v>
      </c>
      <c r="BY36" s="46"/>
      <c r="BZ36" s="46">
        <v>424.99</v>
      </c>
      <c r="CA36" s="46"/>
      <c r="CB36" s="46">
        <v>234.26</v>
      </c>
      <c r="CC36" s="46"/>
      <c r="CD36" s="46">
        <v>263.99</v>
      </c>
      <c r="CE36" s="46"/>
      <c r="CF36" s="47">
        <v>328.62</v>
      </c>
      <c r="CG36" s="206">
        <v>1458.52</v>
      </c>
      <c r="CH36" s="61">
        <f t="shared" si="2"/>
        <v>-272.55000000000018</v>
      </c>
      <c r="CI36" s="209">
        <f t="shared" si="5"/>
        <v>-0.15744597272207372</v>
      </c>
    </row>
    <row r="37" spans="1:87" x14ac:dyDescent="0.45">
      <c r="A37" s="40">
        <v>14838639594716</v>
      </c>
      <c r="B37" s="8" t="s">
        <v>763</v>
      </c>
      <c r="C37" s="8" t="s">
        <v>214</v>
      </c>
      <c r="D37" s="56" t="s">
        <v>101</v>
      </c>
      <c r="E37" s="207">
        <v>36</v>
      </c>
      <c r="F37" s="41"/>
      <c r="G37" s="42"/>
      <c r="H37" s="42"/>
      <c r="I37" s="42">
        <v>1992</v>
      </c>
      <c r="J37" s="42"/>
      <c r="K37" s="42"/>
      <c r="L37" s="42">
        <v>1262</v>
      </c>
      <c r="M37" s="42"/>
      <c r="N37" s="42"/>
      <c r="O37" s="42"/>
      <c r="P37" s="42"/>
      <c r="Q37" s="43"/>
      <c r="R37" s="44">
        <v>3254</v>
      </c>
      <c r="S37" s="41"/>
      <c r="T37" s="42"/>
      <c r="U37" s="42"/>
      <c r="V37" s="42"/>
      <c r="W37" s="42"/>
      <c r="X37" s="42"/>
      <c r="Y37" s="42">
        <v>4742</v>
      </c>
      <c r="Z37" s="42">
        <v>642</v>
      </c>
      <c r="AA37" s="42"/>
      <c r="AB37" s="42">
        <v>891</v>
      </c>
      <c r="AC37" s="42"/>
      <c r="AD37" s="43"/>
      <c r="AE37" s="44">
        <v>6275</v>
      </c>
      <c r="AF37" s="41"/>
      <c r="AG37" s="42"/>
      <c r="AH37" s="42">
        <v>2672</v>
      </c>
      <c r="AI37" s="42">
        <v>-1524</v>
      </c>
      <c r="AJ37" s="42"/>
      <c r="AK37" s="42">
        <v>4361</v>
      </c>
      <c r="AL37" s="42"/>
      <c r="AM37" s="42">
        <v>-2803</v>
      </c>
      <c r="AN37" s="42"/>
      <c r="AO37" s="42">
        <v>1193</v>
      </c>
      <c r="AP37" s="42"/>
      <c r="AQ37" s="43">
        <v>5288</v>
      </c>
      <c r="AR37" s="44">
        <v>9187</v>
      </c>
      <c r="AS37" s="61">
        <f t="shared" si="0"/>
        <v>2912</v>
      </c>
      <c r="AT37" s="209">
        <f t="shared" si="4"/>
        <v>0.46406374501992032</v>
      </c>
      <c r="AU37" s="45"/>
      <c r="AV37" s="46"/>
      <c r="AW37" s="46"/>
      <c r="AX37" s="46">
        <v>447.71</v>
      </c>
      <c r="AY37" s="46"/>
      <c r="AZ37" s="46"/>
      <c r="BA37" s="46">
        <v>293.27999999999997</v>
      </c>
      <c r="BB37" s="46"/>
      <c r="BC37" s="46"/>
      <c r="BD37" s="46"/>
      <c r="BE37" s="46"/>
      <c r="BF37" s="47"/>
      <c r="BG37" s="48">
        <v>740.99</v>
      </c>
      <c r="BH37" s="45"/>
      <c r="BI37" s="46"/>
      <c r="BJ37" s="46"/>
      <c r="BK37" s="46"/>
      <c r="BL37" s="46"/>
      <c r="BM37" s="46"/>
      <c r="BN37" s="46">
        <v>1268.23</v>
      </c>
      <c r="BO37" s="46">
        <v>152.32</v>
      </c>
      <c r="BP37" s="46"/>
      <c r="BQ37" s="46">
        <v>165.14</v>
      </c>
      <c r="BR37" s="46"/>
      <c r="BS37" s="47"/>
      <c r="BT37" s="206">
        <v>1585.69</v>
      </c>
      <c r="BU37" s="45"/>
      <c r="BV37" s="46"/>
      <c r="BW37" s="46">
        <v>401.77</v>
      </c>
      <c r="BX37" s="46">
        <v>-175.45</v>
      </c>
      <c r="BY37" s="46"/>
      <c r="BZ37" s="46">
        <v>664.68</v>
      </c>
      <c r="CA37" s="46"/>
      <c r="CB37" s="46">
        <v>-351.88</v>
      </c>
      <c r="CC37" s="46"/>
      <c r="CD37" s="46">
        <v>215.84</v>
      </c>
      <c r="CE37" s="46"/>
      <c r="CF37" s="47">
        <v>797.96</v>
      </c>
      <c r="CG37" s="206">
        <v>1552.92</v>
      </c>
      <c r="CH37" s="61">
        <f t="shared" si="2"/>
        <v>-32.769999999999982</v>
      </c>
      <c r="CI37" s="209">
        <f t="shared" si="5"/>
        <v>-2.0666082273332102E-2</v>
      </c>
    </row>
    <row r="38" spans="1:87" x14ac:dyDescent="0.45">
      <c r="A38" s="40">
        <v>14849927625240</v>
      </c>
      <c r="B38" s="8" t="s">
        <v>90</v>
      </c>
      <c r="C38" s="8" t="s">
        <v>158</v>
      </c>
      <c r="D38" s="56" t="s">
        <v>101</v>
      </c>
      <c r="E38" s="207">
        <v>6</v>
      </c>
      <c r="F38" s="41"/>
      <c r="G38" s="42"/>
      <c r="H38" s="42"/>
      <c r="I38" s="42">
        <v>2272</v>
      </c>
      <c r="J38" s="42"/>
      <c r="K38" s="42">
        <v>1638</v>
      </c>
      <c r="L38" s="42"/>
      <c r="M38" s="42"/>
      <c r="N38" s="42"/>
      <c r="O38" s="42"/>
      <c r="P38" s="42"/>
      <c r="Q38" s="43"/>
      <c r="R38" s="44">
        <v>3910</v>
      </c>
      <c r="S38" s="41"/>
      <c r="T38" s="42">
        <v>4385</v>
      </c>
      <c r="U38" s="42"/>
      <c r="V38" s="42">
        <v>1323</v>
      </c>
      <c r="W38" s="42"/>
      <c r="X38" s="42">
        <v>2319</v>
      </c>
      <c r="Y38" s="42"/>
      <c r="Z38" s="42">
        <v>1046</v>
      </c>
      <c r="AA38" s="42"/>
      <c r="AB38" s="42">
        <v>1157</v>
      </c>
      <c r="AC38" s="42"/>
      <c r="AD38" s="43">
        <v>1027</v>
      </c>
      <c r="AE38" s="44">
        <v>11257</v>
      </c>
      <c r="AF38" s="41"/>
      <c r="AG38" s="42"/>
      <c r="AH38" s="42">
        <v>278</v>
      </c>
      <c r="AI38" s="42">
        <v>4640</v>
      </c>
      <c r="AJ38" s="42"/>
      <c r="AK38" s="42">
        <v>2201</v>
      </c>
      <c r="AL38" s="42"/>
      <c r="AM38" s="42">
        <v>-1335</v>
      </c>
      <c r="AN38" s="42"/>
      <c r="AO38" s="42">
        <v>272</v>
      </c>
      <c r="AP38" s="42"/>
      <c r="AQ38" s="43">
        <v>2713</v>
      </c>
      <c r="AR38" s="44">
        <v>8769</v>
      </c>
      <c r="AS38" s="61">
        <f t="shared" si="0"/>
        <v>-2488</v>
      </c>
      <c r="AT38" s="209">
        <f t="shared" si="4"/>
        <v>-0.22101803322377186</v>
      </c>
      <c r="AU38" s="45"/>
      <c r="AV38" s="46"/>
      <c r="AW38" s="46"/>
      <c r="AX38" s="46">
        <v>327.05</v>
      </c>
      <c r="AY38" s="46"/>
      <c r="AZ38" s="46">
        <v>232.65</v>
      </c>
      <c r="BA38" s="46"/>
      <c r="BB38" s="46"/>
      <c r="BC38" s="46"/>
      <c r="BD38" s="46"/>
      <c r="BE38" s="46"/>
      <c r="BF38" s="47"/>
      <c r="BG38" s="48">
        <v>559.70000000000005</v>
      </c>
      <c r="BH38" s="45"/>
      <c r="BI38" s="46">
        <v>640.04999999999995</v>
      </c>
      <c r="BJ38" s="46"/>
      <c r="BK38" s="46">
        <v>192.29</v>
      </c>
      <c r="BL38" s="46"/>
      <c r="BM38" s="46">
        <v>334.15</v>
      </c>
      <c r="BN38" s="46"/>
      <c r="BO38" s="46">
        <v>163.28</v>
      </c>
      <c r="BP38" s="46"/>
      <c r="BQ38" s="46">
        <v>174.57</v>
      </c>
      <c r="BR38" s="46"/>
      <c r="BS38" s="47">
        <v>158.97</v>
      </c>
      <c r="BT38" s="206">
        <v>1663.3099999999997</v>
      </c>
      <c r="BU38" s="45"/>
      <c r="BV38" s="46"/>
      <c r="BW38" s="46">
        <v>46</v>
      </c>
      <c r="BX38" s="46">
        <v>674.7700000000001</v>
      </c>
      <c r="BY38" s="46"/>
      <c r="BZ38" s="46">
        <v>327.39999999999998</v>
      </c>
      <c r="CA38" s="46"/>
      <c r="CB38" s="46">
        <v>-176.81</v>
      </c>
      <c r="CC38" s="46"/>
      <c r="CD38" s="46">
        <v>52.33</v>
      </c>
      <c r="CE38" s="46"/>
      <c r="CF38" s="47">
        <v>399.78</v>
      </c>
      <c r="CG38" s="206">
        <v>1323.4700000000003</v>
      </c>
      <c r="CH38" s="61">
        <f t="shared" si="2"/>
        <v>-339.83999999999946</v>
      </c>
      <c r="CI38" s="209">
        <f t="shared" si="5"/>
        <v>-0.20431549139967867</v>
      </c>
    </row>
    <row r="39" spans="1:87" x14ac:dyDescent="0.45">
      <c r="A39" s="40">
        <v>14874240113686</v>
      </c>
      <c r="B39" s="8" t="s">
        <v>674</v>
      </c>
      <c r="C39" s="8" t="s">
        <v>1050</v>
      </c>
      <c r="D39" s="56" t="s">
        <v>101</v>
      </c>
      <c r="E39" s="207">
        <v>9</v>
      </c>
      <c r="F39" s="41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3"/>
      <c r="R39" s="44"/>
      <c r="S39" s="41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3"/>
      <c r="AE39" s="44"/>
      <c r="AF39" s="41"/>
      <c r="AG39" s="42"/>
      <c r="AH39" s="42">
        <v>852</v>
      </c>
      <c r="AI39" s="42">
        <v>922</v>
      </c>
      <c r="AJ39" s="42"/>
      <c r="AK39" s="42">
        <v>1656</v>
      </c>
      <c r="AL39" s="42"/>
      <c r="AM39" s="42">
        <v>1369</v>
      </c>
      <c r="AN39" s="42"/>
      <c r="AO39" s="42">
        <v>1805</v>
      </c>
      <c r="AP39" s="42"/>
      <c r="AQ39" s="43">
        <v>1920</v>
      </c>
      <c r="AR39" s="44">
        <v>8524</v>
      </c>
      <c r="AS39" s="61">
        <f t="shared" ref="AS39:AS70" si="6">AR39-AE39</f>
        <v>8524</v>
      </c>
      <c r="AT39" s="209"/>
      <c r="AU39" s="45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7"/>
      <c r="BG39" s="48"/>
      <c r="BH39" s="45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7"/>
      <c r="BT39" s="206"/>
      <c r="BU39" s="45"/>
      <c r="BV39" s="46"/>
      <c r="BW39" s="46">
        <v>129.34</v>
      </c>
      <c r="BX39" s="46">
        <v>147.34</v>
      </c>
      <c r="BY39" s="46"/>
      <c r="BZ39" s="46">
        <v>252.29</v>
      </c>
      <c r="CA39" s="46"/>
      <c r="CB39" s="46">
        <v>212.47</v>
      </c>
      <c r="CC39" s="46"/>
      <c r="CD39" s="46">
        <v>274.06</v>
      </c>
      <c r="CE39" s="46"/>
      <c r="CF39" s="47">
        <v>289.87</v>
      </c>
      <c r="CG39" s="206">
        <v>1305.3699999999999</v>
      </c>
      <c r="CH39" s="61">
        <f t="shared" ref="CH39:CH70" si="7">CG39-BT39</f>
        <v>1305.3699999999999</v>
      </c>
      <c r="CI39" s="209"/>
    </row>
    <row r="40" spans="1:87" x14ac:dyDescent="0.45">
      <c r="A40" s="40">
        <v>14813892850933</v>
      </c>
      <c r="B40" s="8" t="s">
        <v>700</v>
      </c>
      <c r="C40" s="8" t="s">
        <v>155</v>
      </c>
      <c r="D40" s="56" t="s">
        <v>101</v>
      </c>
      <c r="E40" s="207">
        <v>36</v>
      </c>
      <c r="F40" s="41"/>
      <c r="G40" s="42"/>
      <c r="H40" s="42"/>
      <c r="I40" s="42">
        <v>0</v>
      </c>
      <c r="J40" s="42"/>
      <c r="K40" s="42"/>
      <c r="L40" s="42">
        <v>10700</v>
      </c>
      <c r="M40" s="42"/>
      <c r="N40" s="42">
        <v>1910</v>
      </c>
      <c r="O40" s="42">
        <v>2222</v>
      </c>
      <c r="P40" s="42"/>
      <c r="Q40" s="43">
        <v>2251</v>
      </c>
      <c r="R40" s="44">
        <v>17083</v>
      </c>
      <c r="S40" s="41"/>
      <c r="T40" s="42">
        <v>3095</v>
      </c>
      <c r="U40" s="42"/>
      <c r="V40" s="42">
        <v>3199</v>
      </c>
      <c r="W40" s="42"/>
      <c r="X40" s="42">
        <v>4271</v>
      </c>
      <c r="Y40" s="42"/>
      <c r="Z40" s="42">
        <v>2246</v>
      </c>
      <c r="AA40" s="42"/>
      <c r="AB40" s="42">
        <v>2443</v>
      </c>
      <c r="AC40" s="42"/>
      <c r="AD40" s="43">
        <v>1279</v>
      </c>
      <c r="AE40" s="44">
        <v>16533</v>
      </c>
      <c r="AF40" s="41"/>
      <c r="AG40" s="42"/>
      <c r="AH40" s="42">
        <v>2668</v>
      </c>
      <c r="AI40" s="42">
        <v>2345</v>
      </c>
      <c r="AJ40" s="42"/>
      <c r="AK40" s="42">
        <v>-1834</v>
      </c>
      <c r="AL40" s="42"/>
      <c r="AM40" s="42">
        <v>664</v>
      </c>
      <c r="AN40" s="42"/>
      <c r="AO40" s="42">
        <v>908</v>
      </c>
      <c r="AP40" s="42"/>
      <c r="AQ40" s="43">
        <v>3484</v>
      </c>
      <c r="AR40" s="44">
        <v>8235</v>
      </c>
      <c r="AS40" s="61">
        <f t="shared" si="6"/>
        <v>-8298</v>
      </c>
      <c r="AT40" s="209">
        <f t="shared" ref="AT40:AT45" si="8">AS40/AE40</f>
        <v>-0.5019052803483941</v>
      </c>
      <c r="AU40" s="45"/>
      <c r="AV40" s="46"/>
      <c r="AW40" s="46"/>
      <c r="AX40" s="46">
        <v>0</v>
      </c>
      <c r="AY40" s="46"/>
      <c r="AZ40" s="46"/>
      <c r="BA40" s="46">
        <v>1643.33</v>
      </c>
      <c r="BB40" s="46"/>
      <c r="BC40" s="46">
        <v>348</v>
      </c>
      <c r="BD40" s="46">
        <v>391.93</v>
      </c>
      <c r="BE40" s="46"/>
      <c r="BF40" s="47">
        <v>397.38</v>
      </c>
      <c r="BG40" s="48">
        <v>2780.64</v>
      </c>
      <c r="BH40" s="45"/>
      <c r="BI40" s="46">
        <v>492.17</v>
      </c>
      <c r="BJ40" s="46"/>
      <c r="BK40" s="46">
        <v>515.48</v>
      </c>
      <c r="BL40" s="46"/>
      <c r="BM40" s="46">
        <v>665.06</v>
      </c>
      <c r="BN40" s="46"/>
      <c r="BO40" s="46">
        <v>398.86</v>
      </c>
      <c r="BP40" s="46"/>
      <c r="BQ40" s="46">
        <v>383.97</v>
      </c>
      <c r="BR40" s="46"/>
      <c r="BS40" s="47">
        <v>229.17000000000002</v>
      </c>
      <c r="BT40" s="206">
        <v>2684.71</v>
      </c>
      <c r="BU40" s="45"/>
      <c r="BV40" s="46"/>
      <c r="BW40" s="46">
        <v>401.2</v>
      </c>
      <c r="BX40" s="46">
        <v>376.44</v>
      </c>
      <c r="BY40" s="46"/>
      <c r="BZ40" s="46">
        <v>-217.05</v>
      </c>
      <c r="CA40" s="46"/>
      <c r="CB40" s="46">
        <v>140.47999999999999</v>
      </c>
      <c r="CC40" s="46"/>
      <c r="CD40" s="46">
        <v>175.21</v>
      </c>
      <c r="CE40" s="46"/>
      <c r="CF40" s="47">
        <v>540.85</v>
      </c>
      <c r="CG40" s="206">
        <v>1417.13</v>
      </c>
      <c r="CH40" s="61">
        <f t="shared" si="7"/>
        <v>-1267.58</v>
      </c>
      <c r="CI40" s="209">
        <f t="shared" ref="CI40:CI45" si="9">CH40/BT40</f>
        <v>-0.4721478297469745</v>
      </c>
    </row>
    <row r="41" spans="1:87" x14ac:dyDescent="0.45">
      <c r="A41" s="40">
        <v>14836179395569</v>
      </c>
      <c r="B41" s="8" t="s">
        <v>138</v>
      </c>
      <c r="C41" s="8" t="s">
        <v>163</v>
      </c>
      <c r="D41" s="56" t="s">
        <v>101</v>
      </c>
      <c r="E41" s="207">
        <v>6</v>
      </c>
      <c r="F41" s="41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3">
        <v>656</v>
      </c>
      <c r="R41" s="44">
        <v>656</v>
      </c>
      <c r="S41" s="41"/>
      <c r="T41" s="42"/>
      <c r="U41" s="42"/>
      <c r="V41" s="42"/>
      <c r="W41" s="42"/>
      <c r="X41" s="42">
        <v>6565</v>
      </c>
      <c r="Y41" s="42">
        <v>287</v>
      </c>
      <c r="Z41" s="42"/>
      <c r="AA41" s="42"/>
      <c r="AB41" s="42">
        <v>359</v>
      </c>
      <c r="AC41" s="42"/>
      <c r="AD41" s="43">
        <v>3766</v>
      </c>
      <c r="AE41" s="44">
        <v>10977</v>
      </c>
      <c r="AF41" s="41"/>
      <c r="AG41" s="42"/>
      <c r="AH41" s="42">
        <v>729</v>
      </c>
      <c r="AI41" s="42">
        <v>640</v>
      </c>
      <c r="AJ41" s="42"/>
      <c r="AK41" s="42">
        <v>2733</v>
      </c>
      <c r="AL41" s="42"/>
      <c r="AM41" s="42">
        <v>1504</v>
      </c>
      <c r="AN41" s="42"/>
      <c r="AO41" s="42">
        <v>472</v>
      </c>
      <c r="AP41" s="42"/>
      <c r="AQ41" s="43">
        <v>1642</v>
      </c>
      <c r="AR41" s="44">
        <v>7720</v>
      </c>
      <c r="AS41" s="61">
        <f t="shared" si="6"/>
        <v>-3257</v>
      </c>
      <c r="AT41" s="209">
        <f t="shared" si="8"/>
        <v>-0.29671130545686436</v>
      </c>
      <c r="AU41" s="45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7">
        <v>92.83</v>
      </c>
      <c r="BG41" s="48">
        <v>92.83</v>
      </c>
      <c r="BH41" s="45"/>
      <c r="BI41" s="46"/>
      <c r="BJ41" s="46"/>
      <c r="BK41" s="46"/>
      <c r="BL41" s="46"/>
      <c r="BM41" s="46">
        <v>983.14</v>
      </c>
      <c r="BN41" s="46">
        <v>49.37</v>
      </c>
      <c r="BO41" s="46"/>
      <c r="BP41" s="46"/>
      <c r="BQ41" s="46">
        <v>61.52</v>
      </c>
      <c r="BR41" s="46"/>
      <c r="BS41" s="47">
        <v>539.27</v>
      </c>
      <c r="BT41" s="206">
        <v>1633.3</v>
      </c>
      <c r="BU41" s="45"/>
      <c r="BV41" s="46"/>
      <c r="BW41" s="46">
        <v>110.33</v>
      </c>
      <c r="BX41" s="46">
        <v>104.2</v>
      </c>
      <c r="BY41" s="46"/>
      <c r="BZ41" s="46">
        <v>402.96</v>
      </c>
      <c r="CA41" s="46"/>
      <c r="CB41" s="46">
        <v>228.32</v>
      </c>
      <c r="CC41" s="46"/>
      <c r="CD41" s="46">
        <v>80.819999999999993</v>
      </c>
      <c r="CE41" s="46"/>
      <c r="CF41" s="47">
        <v>247.14</v>
      </c>
      <c r="CG41" s="206">
        <v>1173.77</v>
      </c>
      <c r="CH41" s="61">
        <f t="shared" si="7"/>
        <v>-459.53</v>
      </c>
      <c r="CI41" s="209">
        <f t="shared" si="9"/>
        <v>-0.28135063980897568</v>
      </c>
    </row>
    <row r="42" spans="1:87" x14ac:dyDescent="0.45">
      <c r="A42" s="40">
        <v>14838784345448</v>
      </c>
      <c r="B42" s="8" t="s">
        <v>741</v>
      </c>
      <c r="C42" s="8" t="s">
        <v>170</v>
      </c>
      <c r="D42" s="56" t="s">
        <v>101</v>
      </c>
      <c r="E42" s="207">
        <v>6</v>
      </c>
      <c r="F42" s="41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3">
        <v>4493</v>
      </c>
      <c r="R42" s="44">
        <v>4493</v>
      </c>
      <c r="S42" s="41"/>
      <c r="T42" s="42"/>
      <c r="U42" s="42"/>
      <c r="V42" s="42"/>
      <c r="W42" s="42"/>
      <c r="X42" s="42">
        <v>2936</v>
      </c>
      <c r="Y42" s="42"/>
      <c r="Z42" s="42"/>
      <c r="AA42" s="42"/>
      <c r="AB42" s="42"/>
      <c r="AC42" s="42"/>
      <c r="AD42" s="43">
        <v>2690</v>
      </c>
      <c r="AE42" s="44">
        <v>5626</v>
      </c>
      <c r="AF42" s="41"/>
      <c r="AG42" s="42"/>
      <c r="AH42" s="42">
        <v>277</v>
      </c>
      <c r="AI42" s="42">
        <v>245</v>
      </c>
      <c r="AJ42" s="42"/>
      <c r="AK42" s="42">
        <v>3405</v>
      </c>
      <c r="AL42" s="42"/>
      <c r="AM42" s="42">
        <v>855</v>
      </c>
      <c r="AN42" s="42"/>
      <c r="AO42" s="42">
        <v>934</v>
      </c>
      <c r="AP42" s="42"/>
      <c r="AQ42" s="43">
        <v>1088</v>
      </c>
      <c r="AR42" s="44">
        <v>6804</v>
      </c>
      <c r="AS42" s="61">
        <f t="shared" si="6"/>
        <v>1178</v>
      </c>
      <c r="AT42" s="209">
        <f t="shared" si="8"/>
        <v>0.20938499822253823</v>
      </c>
      <c r="AU42" s="45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7">
        <v>665.35</v>
      </c>
      <c r="BG42" s="48">
        <v>665.35</v>
      </c>
      <c r="BH42" s="45"/>
      <c r="BI42" s="46"/>
      <c r="BJ42" s="46"/>
      <c r="BK42" s="46"/>
      <c r="BL42" s="46"/>
      <c r="BM42" s="46">
        <v>432.35</v>
      </c>
      <c r="BN42" s="46"/>
      <c r="BO42" s="46"/>
      <c r="BP42" s="46"/>
      <c r="BQ42" s="46"/>
      <c r="BR42" s="46"/>
      <c r="BS42" s="47">
        <v>422.81</v>
      </c>
      <c r="BT42" s="206">
        <v>855.16000000000008</v>
      </c>
      <c r="BU42" s="45"/>
      <c r="BV42" s="46"/>
      <c r="BW42" s="46">
        <v>45.87</v>
      </c>
      <c r="BX42" s="46">
        <v>47.84</v>
      </c>
      <c r="BY42" s="46"/>
      <c r="BZ42" s="46">
        <v>498.8</v>
      </c>
      <c r="CA42" s="46"/>
      <c r="CB42" s="46">
        <v>135.78</v>
      </c>
      <c r="CC42" s="46"/>
      <c r="CD42" s="46">
        <v>146.66999999999999</v>
      </c>
      <c r="CE42" s="46"/>
      <c r="CF42" s="47">
        <v>168.16</v>
      </c>
      <c r="CG42" s="206">
        <v>1043.1199999999999</v>
      </c>
      <c r="CH42" s="61">
        <f t="shared" si="7"/>
        <v>187.95999999999981</v>
      </c>
      <c r="CI42" s="209">
        <f t="shared" si="9"/>
        <v>0.21979512605828125</v>
      </c>
    </row>
    <row r="43" spans="1:87" x14ac:dyDescent="0.45">
      <c r="A43" s="40">
        <v>14830101244506</v>
      </c>
      <c r="B43" s="8" t="s">
        <v>786</v>
      </c>
      <c r="C43" s="8" t="s">
        <v>32</v>
      </c>
      <c r="D43" s="56" t="s">
        <v>101</v>
      </c>
      <c r="E43" s="207">
        <v>9</v>
      </c>
      <c r="F43" s="41"/>
      <c r="G43" s="42"/>
      <c r="H43" s="42"/>
      <c r="I43" s="42"/>
      <c r="J43" s="42"/>
      <c r="K43" s="42"/>
      <c r="L43" s="42"/>
      <c r="M43" s="42"/>
      <c r="N43" s="42">
        <v>5725</v>
      </c>
      <c r="O43" s="42"/>
      <c r="P43" s="42"/>
      <c r="Q43" s="43"/>
      <c r="R43" s="44">
        <v>5725</v>
      </c>
      <c r="S43" s="41"/>
      <c r="T43" s="42"/>
      <c r="U43" s="42">
        <v>6984</v>
      </c>
      <c r="V43" s="42"/>
      <c r="W43" s="42"/>
      <c r="X43" s="42"/>
      <c r="Y43" s="42"/>
      <c r="Z43" s="42"/>
      <c r="AA43" s="42">
        <v>4801</v>
      </c>
      <c r="AB43" s="42"/>
      <c r="AC43" s="42"/>
      <c r="AD43" s="43">
        <v>3283</v>
      </c>
      <c r="AE43" s="44">
        <v>15068</v>
      </c>
      <c r="AF43" s="41"/>
      <c r="AG43" s="42"/>
      <c r="AH43" s="42">
        <v>938</v>
      </c>
      <c r="AI43" s="42">
        <v>1053</v>
      </c>
      <c r="AJ43" s="42">
        <v>-1400</v>
      </c>
      <c r="AK43" s="42">
        <v>535</v>
      </c>
      <c r="AL43" s="42">
        <v>955</v>
      </c>
      <c r="AM43" s="42">
        <v>963</v>
      </c>
      <c r="AN43" s="42">
        <v>992</v>
      </c>
      <c r="AO43" s="42">
        <v>1050</v>
      </c>
      <c r="AP43" s="42">
        <v>976</v>
      </c>
      <c r="AQ43" s="43">
        <v>626</v>
      </c>
      <c r="AR43" s="44">
        <v>6688</v>
      </c>
      <c r="AS43" s="61">
        <f t="shared" si="6"/>
        <v>-8380</v>
      </c>
      <c r="AT43" s="209">
        <f t="shared" si="8"/>
        <v>-0.55614547385187152</v>
      </c>
      <c r="AU43" s="45"/>
      <c r="AV43" s="46"/>
      <c r="AW43" s="46"/>
      <c r="AX43" s="46"/>
      <c r="AY43" s="46"/>
      <c r="AZ43" s="46"/>
      <c r="BA43" s="46"/>
      <c r="BB43" s="46"/>
      <c r="BC43" s="46">
        <v>820.73</v>
      </c>
      <c r="BD43" s="46"/>
      <c r="BE43" s="46"/>
      <c r="BF43" s="47"/>
      <c r="BG43" s="48">
        <v>820.73</v>
      </c>
      <c r="BH43" s="45"/>
      <c r="BI43" s="46"/>
      <c r="BJ43" s="46">
        <v>981.25</v>
      </c>
      <c r="BK43" s="46"/>
      <c r="BL43" s="46"/>
      <c r="BM43" s="46"/>
      <c r="BN43" s="46"/>
      <c r="BO43" s="46"/>
      <c r="BP43" s="46">
        <v>708.16</v>
      </c>
      <c r="BQ43" s="46"/>
      <c r="BR43" s="46"/>
      <c r="BS43" s="47">
        <v>483.98</v>
      </c>
      <c r="BT43" s="206">
        <v>2173.39</v>
      </c>
      <c r="BU43" s="45"/>
      <c r="BV43" s="46"/>
      <c r="BW43" s="46">
        <v>139.52000000000001</v>
      </c>
      <c r="BX43" s="46">
        <v>155.51</v>
      </c>
      <c r="BY43" s="46">
        <v>-162.94</v>
      </c>
      <c r="BZ43" s="46">
        <v>84.41</v>
      </c>
      <c r="CA43" s="46">
        <v>144.47999999999999</v>
      </c>
      <c r="CB43" s="46">
        <v>145.30000000000001</v>
      </c>
      <c r="CC43" s="46">
        <v>149.46</v>
      </c>
      <c r="CD43" s="46">
        <v>157.26</v>
      </c>
      <c r="CE43" s="46">
        <v>146.91</v>
      </c>
      <c r="CF43" s="47">
        <v>97.84</v>
      </c>
      <c r="CG43" s="206">
        <v>1057.75</v>
      </c>
      <c r="CH43" s="61">
        <f t="shared" si="7"/>
        <v>-1115.6399999999999</v>
      </c>
      <c r="CI43" s="209">
        <f t="shared" si="9"/>
        <v>-0.51331790428777158</v>
      </c>
    </row>
    <row r="44" spans="1:87" x14ac:dyDescent="0.45">
      <c r="A44" s="40">
        <v>14851230043318</v>
      </c>
      <c r="B44" s="8" t="s">
        <v>1043</v>
      </c>
      <c r="C44" s="8" t="s">
        <v>184</v>
      </c>
      <c r="D44" s="56" t="s">
        <v>101</v>
      </c>
      <c r="E44" s="207">
        <v>18</v>
      </c>
      <c r="F44" s="41"/>
      <c r="G44" s="42"/>
      <c r="H44" s="42"/>
      <c r="I44" s="42">
        <v>18791</v>
      </c>
      <c r="J44" s="42"/>
      <c r="K44" s="42"/>
      <c r="L44" s="42"/>
      <c r="M44" s="42">
        <v>-1842</v>
      </c>
      <c r="N44" s="42"/>
      <c r="O44" s="42"/>
      <c r="P44" s="42"/>
      <c r="Q44" s="43"/>
      <c r="R44" s="44">
        <v>16949</v>
      </c>
      <c r="S44" s="41"/>
      <c r="T44" s="42"/>
      <c r="U44" s="42"/>
      <c r="V44" s="42"/>
      <c r="W44" s="42"/>
      <c r="X44" s="42"/>
      <c r="Y44" s="42">
        <v>6225</v>
      </c>
      <c r="Z44" s="42">
        <v>968</v>
      </c>
      <c r="AA44" s="42"/>
      <c r="AB44" s="42">
        <v>1343</v>
      </c>
      <c r="AC44" s="42"/>
      <c r="AD44" s="43">
        <v>2095</v>
      </c>
      <c r="AE44" s="44">
        <v>10631</v>
      </c>
      <c r="AF44" s="41"/>
      <c r="AG44" s="42"/>
      <c r="AH44" s="42">
        <v>1002</v>
      </c>
      <c r="AI44" s="42">
        <v>-1048</v>
      </c>
      <c r="AJ44" s="42"/>
      <c r="AK44" s="42">
        <v>1191</v>
      </c>
      <c r="AL44" s="42"/>
      <c r="AM44" s="42">
        <v>1560</v>
      </c>
      <c r="AN44" s="42"/>
      <c r="AO44" s="42">
        <v>1707</v>
      </c>
      <c r="AP44" s="42"/>
      <c r="AQ44" s="43">
        <v>1982</v>
      </c>
      <c r="AR44" s="44">
        <v>6394</v>
      </c>
      <c r="AS44" s="61">
        <f t="shared" si="6"/>
        <v>-4237</v>
      </c>
      <c r="AT44" s="209">
        <f t="shared" si="8"/>
        <v>-0.39855140626469759</v>
      </c>
      <c r="AU44" s="45"/>
      <c r="AV44" s="46"/>
      <c r="AW44" s="46"/>
      <c r="AX44" s="46">
        <v>2540.83</v>
      </c>
      <c r="AY44" s="46"/>
      <c r="AZ44" s="46"/>
      <c r="BA44" s="46"/>
      <c r="BB44" s="46">
        <v>-180.48</v>
      </c>
      <c r="BC44" s="46"/>
      <c r="BD44" s="46"/>
      <c r="BE44" s="46"/>
      <c r="BF44" s="47"/>
      <c r="BG44" s="48">
        <v>2360.35</v>
      </c>
      <c r="BH44" s="45"/>
      <c r="BI44" s="46"/>
      <c r="BJ44" s="46"/>
      <c r="BK44" s="46"/>
      <c r="BL44" s="46"/>
      <c r="BM44" s="46"/>
      <c r="BN44" s="46">
        <v>1004.87</v>
      </c>
      <c r="BO44" s="46">
        <v>161.83000000000001</v>
      </c>
      <c r="BP44" s="46"/>
      <c r="BQ44" s="46">
        <v>212.03</v>
      </c>
      <c r="BR44" s="46"/>
      <c r="BS44" s="47">
        <v>324.61</v>
      </c>
      <c r="BT44" s="206">
        <v>1703.3400000000001</v>
      </c>
      <c r="BU44" s="45"/>
      <c r="BV44" s="46"/>
      <c r="BW44" s="46">
        <v>154.99</v>
      </c>
      <c r="BX44" s="46">
        <v>-124.95</v>
      </c>
      <c r="BY44" s="46"/>
      <c r="BZ44" s="46">
        <v>194.82</v>
      </c>
      <c r="CA44" s="46"/>
      <c r="CB44" s="46">
        <v>249.87</v>
      </c>
      <c r="CC44" s="46"/>
      <c r="CD44" s="46">
        <v>269.76</v>
      </c>
      <c r="CE44" s="46"/>
      <c r="CF44" s="47">
        <v>308.08</v>
      </c>
      <c r="CG44" s="206">
        <v>1052.57</v>
      </c>
      <c r="CH44" s="61">
        <f t="shared" si="7"/>
        <v>-650.77000000000021</v>
      </c>
      <c r="CI44" s="209">
        <f t="shared" si="9"/>
        <v>-0.38205525614381164</v>
      </c>
    </row>
    <row r="45" spans="1:87" x14ac:dyDescent="0.45">
      <c r="A45" s="40">
        <v>14826628017348</v>
      </c>
      <c r="B45" s="8" t="s">
        <v>30</v>
      </c>
      <c r="C45" s="8" t="s">
        <v>179</v>
      </c>
      <c r="D45" s="56" t="s">
        <v>101</v>
      </c>
      <c r="E45" s="207">
        <v>36</v>
      </c>
      <c r="F45" s="41"/>
      <c r="G45" s="42"/>
      <c r="H45" s="42"/>
      <c r="I45" s="42">
        <v>4644</v>
      </c>
      <c r="J45" s="42"/>
      <c r="K45" s="42">
        <v>1611</v>
      </c>
      <c r="L45" s="42"/>
      <c r="M45" s="42"/>
      <c r="N45" s="42">
        <v>1084</v>
      </c>
      <c r="O45" s="42">
        <v>0</v>
      </c>
      <c r="P45" s="42"/>
      <c r="Q45" s="43">
        <v>1390</v>
      </c>
      <c r="R45" s="44">
        <v>8729</v>
      </c>
      <c r="S45" s="41"/>
      <c r="T45" s="42">
        <v>1735</v>
      </c>
      <c r="U45" s="42"/>
      <c r="V45" s="42">
        <v>1279</v>
      </c>
      <c r="W45" s="42"/>
      <c r="X45" s="42">
        <v>989</v>
      </c>
      <c r="Y45" s="42"/>
      <c r="Z45" s="42">
        <v>939</v>
      </c>
      <c r="AA45" s="42"/>
      <c r="AB45" s="42">
        <v>918</v>
      </c>
      <c r="AC45" s="42"/>
      <c r="AD45" s="43">
        <v>2108</v>
      </c>
      <c r="AE45" s="44">
        <v>7968</v>
      </c>
      <c r="AF45" s="41"/>
      <c r="AG45" s="42"/>
      <c r="AH45" s="42">
        <v>607</v>
      </c>
      <c r="AI45" s="42">
        <v>682</v>
      </c>
      <c r="AJ45" s="42"/>
      <c r="AK45" s="42">
        <v>1552</v>
      </c>
      <c r="AL45" s="42"/>
      <c r="AM45" s="42">
        <v>1014</v>
      </c>
      <c r="AN45" s="42"/>
      <c r="AO45" s="42">
        <v>1034</v>
      </c>
      <c r="AP45" s="42"/>
      <c r="AQ45" s="43">
        <v>1411</v>
      </c>
      <c r="AR45" s="44">
        <v>6300</v>
      </c>
      <c r="AS45" s="61">
        <f t="shared" si="6"/>
        <v>-1668</v>
      </c>
      <c r="AT45" s="209">
        <f t="shared" si="8"/>
        <v>-0.20933734939759036</v>
      </c>
      <c r="AU45" s="45"/>
      <c r="AV45" s="46"/>
      <c r="AW45" s="46"/>
      <c r="AX45" s="46">
        <v>774.5</v>
      </c>
      <c r="AY45" s="46"/>
      <c r="AZ45" s="46">
        <v>296.82</v>
      </c>
      <c r="BA45" s="46"/>
      <c r="BB45" s="46"/>
      <c r="BC45" s="46">
        <v>257.32</v>
      </c>
      <c r="BD45" s="46">
        <v>238.13</v>
      </c>
      <c r="BE45" s="46"/>
      <c r="BF45" s="47">
        <v>285.85000000000002</v>
      </c>
      <c r="BG45" s="48">
        <v>1852.62</v>
      </c>
      <c r="BH45" s="45"/>
      <c r="BI45" s="46">
        <v>330.9</v>
      </c>
      <c r="BJ45" s="46"/>
      <c r="BK45" s="46">
        <v>269.24</v>
      </c>
      <c r="BL45" s="46"/>
      <c r="BM45" s="46">
        <v>238.54</v>
      </c>
      <c r="BN45" s="46"/>
      <c r="BO45" s="46">
        <v>219.72</v>
      </c>
      <c r="BP45" s="46"/>
      <c r="BQ45" s="46">
        <v>170.24</v>
      </c>
      <c r="BR45" s="46"/>
      <c r="BS45" s="47">
        <v>347.46</v>
      </c>
      <c r="BT45" s="206">
        <v>1576.1</v>
      </c>
      <c r="BU45" s="45"/>
      <c r="BV45" s="46"/>
      <c r="BW45" s="46">
        <v>107.22</v>
      </c>
      <c r="BX45" s="46">
        <v>139.24</v>
      </c>
      <c r="BY45" s="46"/>
      <c r="BZ45" s="46">
        <v>264.01</v>
      </c>
      <c r="CA45" s="46"/>
      <c r="CB45" s="46">
        <v>192.37</v>
      </c>
      <c r="CC45" s="46"/>
      <c r="CD45" s="46">
        <v>193.18</v>
      </c>
      <c r="CE45" s="46"/>
      <c r="CF45" s="47">
        <v>245.4</v>
      </c>
      <c r="CG45" s="206">
        <v>1141.42</v>
      </c>
      <c r="CH45" s="61">
        <f t="shared" si="7"/>
        <v>-434.67999999999984</v>
      </c>
      <c r="CI45" s="209">
        <f t="shared" si="9"/>
        <v>-0.27579468307848476</v>
      </c>
    </row>
    <row r="46" spans="1:87" x14ac:dyDescent="0.45">
      <c r="A46" s="40">
        <v>14822286483376</v>
      </c>
      <c r="B46" s="8" t="s">
        <v>672</v>
      </c>
      <c r="C46" s="8" t="s">
        <v>27</v>
      </c>
      <c r="D46" s="56" t="s">
        <v>101</v>
      </c>
      <c r="E46" s="207">
        <v>6</v>
      </c>
      <c r="F46" s="41"/>
      <c r="G46" s="42"/>
      <c r="H46" s="42"/>
      <c r="I46" s="42">
        <v>0</v>
      </c>
      <c r="J46" s="42"/>
      <c r="K46" s="42">
        <v>123</v>
      </c>
      <c r="L46" s="42"/>
      <c r="M46" s="42"/>
      <c r="N46" s="42"/>
      <c r="O46" s="42">
        <v>259</v>
      </c>
      <c r="P46" s="42"/>
      <c r="Q46" s="43"/>
      <c r="R46" s="44">
        <v>382</v>
      </c>
      <c r="S46" s="41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3"/>
      <c r="AE46" s="44"/>
      <c r="AF46" s="41"/>
      <c r="AG46" s="42"/>
      <c r="AH46" s="42">
        <v>361</v>
      </c>
      <c r="AI46" s="42">
        <v>405</v>
      </c>
      <c r="AJ46" s="42"/>
      <c r="AK46" s="42">
        <v>2986</v>
      </c>
      <c r="AL46" s="42"/>
      <c r="AM46" s="42">
        <v>212</v>
      </c>
      <c r="AN46" s="42"/>
      <c r="AO46" s="42">
        <v>181</v>
      </c>
      <c r="AP46" s="42"/>
      <c r="AQ46" s="43">
        <v>1714</v>
      </c>
      <c r="AR46" s="44">
        <v>5859</v>
      </c>
      <c r="AS46" s="61">
        <f t="shared" si="6"/>
        <v>5859</v>
      </c>
      <c r="AT46" s="209"/>
      <c r="AU46" s="45"/>
      <c r="AV46" s="46"/>
      <c r="AW46" s="46"/>
      <c r="AX46" s="46">
        <v>0</v>
      </c>
      <c r="AY46" s="46"/>
      <c r="AZ46" s="46">
        <v>25.15</v>
      </c>
      <c r="BA46" s="46"/>
      <c r="BB46" s="46"/>
      <c r="BC46" s="46"/>
      <c r="BD46" s="46">
        <v>78.62</v>
      </c>
      <c r="BE46" s="46"/>
      <c r="BF46" s="47"/>
      <c r="BG46" s="48">
        <v>103.77000000000001</v>
      </c>
      <c r="BH46" s="45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7"/>
      <c r="BT46" s="206"/>
      <c r="BU46" s="45"/>
      <c r="BV46" s="46"/>
      <c r="BW46" s="46">
        <v>57.83</v>
      </c>
      <c r="BX46" s="46">
        <v>70.67</v>
      </c>
      <c r="BY46" s="46"/>
      <c r="BZ46" s="46">
        <v>439.04</v>
      </c>
      <c r="CA46" s="46"/>
      <c r="CB46" s="46">
        <v>15.32</v>
      </c>
      <c r="CC46" s="46"/>
      <c r="CD46" s="46">
        <v>39.33</v>
      </c>
      <c r="CE46" s="46"/>
      <c r="CF46" s="47">
        <v>257.39999999999998</v>
      </c>
      <c r="CG46" s="206">
        <v>879.59</v>
      </c>
      <c r="CH46" s="61">
        <f t="shared" si="7"/>
        <v>879.59</v>
      </c>
      <c r="CI46" s="209"/>
    </row>
    <row r="47" spans="1:87" x14ac:dyDescent="0.45">
      <c r="A47" s="40">
        <v>14835311085392</v>
      </c>
      <c r="B47" s="8" t="s">
        <v>714</v>
      </c>
      <c r="C47" s="8" t="s">
        <v>56</v>
      </c>
      <c r="D47" s="56" t="s">
        <v>101</v>
      </c>
      <c r="E47" s="207">
        <v>12</v>
      </c>
      <c r="F47" s="41"/>
      <c r="G47" s="42"/>
      <c r="H47" s="42"/>
      <c r="I47" s="42">
        <v>3383</v>
      </c>
      <c r="J47" s="42"/>
      <c r="K47" s="42"/>
      <c r="L47" s="42"/>
      <c r="M47" s="42"/>
      <c r="N47" s="42">
        <v>887</v>
      </c>
      <c r="O47" s="42">
        <v>2373</v>
      </c>
      <c r="P47" s="42"/>
      <c r="Q47" s="43">
        <v>638</v>
      </c>
      <c r="R47" s="44">
        <v>7281</v>
      </c>
      <c r="S47" s="41"/>
      <c r="T47" s="42">
        <v>1331</v>
      </c>
      <c r="U47" s="42"/>
      <c r="V47" s="42">
        <v>1375</v>
      </c>
      <c r="W47" s="42"/>
      <c r="X47" s="42">
        <v>808</v>
      </c>
      <c r="Y47" s="42"/>
      <c r="Z47" s="42">
        <v>850</v>
      </c>
      <c r="AA47" s="42"/>
      <c r="AB47" s="42">
        <v>940</v>
      </c>
      <c r="AC47" s="42"/>
      <c r="AD47" s="43">
        <v>2189</v>
      </c>
      <c r="AE47" s="44">
        <v>7493</v>
      </c>
      <c r="AF47" s="41"/>
      <c r="AG47" s="42"/>
      <c r="AH47" s="42">
        <v>668</v>
      </c>
      <c r="AI47" s="42">
        <v>899</v>
      </c>
      <c r="AJ47" s="42"/>
      <c r="AK47" s="42">
        <v>1215</v>
      </c>
      <c r="AL47" s="42"/>
      <c r="AM47" s="42">
        <v>397</v>
      </c>
      <c r="AN47" s="42"/>
      <c r="AO47" s="42">
        <v>1043</v>
      </c>
      <c r="AP47" s="42"/>
      <c r="AQ47" s="43">
        <v>1486</v>
      </c>
      <c r="AR47" s="44">
        <v>5708</v>
      </c>
      <c r="AS47" s="61">
        <f t="shared" si="6"/>
        <v>-1785</v>
      </c>
      <c r="AT47" s="209">
        <f t="shared" ref="AT47:AT82" si="10">AS47/AE47</f>
        <v>-0.23822234085146135</v>
      </c>
      <c r="AU47" s="45"/>
      <c r="AV47" s="46"/>
      <c r="AW47" s="46"/>
      <c r="AX47" s="46">
        <v>489.15</v>
      </c>
      <c r="AY47" s="46"/>
      <c r="AZ47" s="46"/>
      <c r="BA47" s="46"/>
      <c r="BB47" s="46"/>
      <c r="BC47" s="46">
        <v>141.22999999999999</v>
      </c>
      <c r="BD47" s="46">
        <v>362.02</v>
      </c>
      <c r="BE47" s="46"/>
      <c r="BF47" s="47">
        <v>109.35</v>
      </c>
      <c r="BG47" s="48">
        <v>1101.75</v>
      </c>
      <c r="BH47" s="45"/>
      <c r="BI47" s="46">
        <v>199.19</v>
      </c>
      <c r="BJ47" s="46"/>
      <c r="BK47" s="46">
        <v>207.89</v>
      </c>
      <c r="BL47" s="46"/>
      <c r="BM47" s="46">
        <v>135.16</v>
      </c>
      <c r="BN47" s="46"/>
      <c r="BO47" s="46">
        <v>144.43</v>
      </c>
      <c r="BP47" s="46"/>
      <c r="BQ47" s="46">
        <v>149.58000000000001</v>
      </c>
      <c r="BR47" s="46"/>
      <c r="BS47" s="47">
        <v>329.72999999999996</v>
      </c>
      <c r="BT47" s="206">
        <v>1165.98</v>
      </c>
      <c r="BU47" s="45"/>
      <c r="BV47" s="46"/>
      <c r="BW47" s="46">
        <v>104.49</v>
      </c>
      <c r="BX47" s="46">
        <v>146.94999999999999</v>
      </c>
      <c r="BY47" s="46"/>
      <c r="BZ47" s="46">
        <v>192.99</v>
      </c>
      <c r="CA47" s="46"/>
      <c r="CB47" s="46">
        <v>76.61</v>
      </c>
      <c r="CC47" s="46"/>
      <c r="CD47" s="46">
        <v>168.65</v>
      </c>
      <c r="CE47" s="46"/>
      <c r="CF47" s="47">
        <v>231.14</v>
      </c>
      <c r="CG47" s="206">
        <v>920.82999999999993</v>
      </c>
      <c r="CH47" s="61">
        <f t="shared" si="7"/>
        <v>-245.15000000000009</v>
      </c>
      <c r="CI47" s="209">
        <f t="shared" ref="CI47:CI82" si="11">CH47/BT47</f>
        <v>-0.21025231993687721</v>
      </c>
    </row>
    <row r="48" spans="1:87" x14ac:dyDescent="0.45">
      <c r="A48" s="40">
        <v>14829522373357</v>
      </c>
      <c r="B48" s="8" t="s">
        <v>7</v>
      </c>
      <c r="C48" s="8" t="s">
        <v>8</v>
      </c>
      <c r="D48" s="56" t="s">
        <v>101</v>
      </c>
      <c r="E48" s="207">
        <v>6</v>
      </c>
      <c r="F48" s="41"/>
      <c r="G48" s="42"/>
      <c r="H48" s="42"/>
      <c r="I48" s="42">
        <v>1467</v>
      </c>
      <c r="J48" s="42"/>
      <c r="K48" s="42">
        <v>397</v>
      </c>
      <c r="L48" s="42"/>
      <c r="M48" s="42">
        <v>130</v>
      </c>
      <c r="N48" s="42"/>
      <c r="O48" s="42">
        <v>148</v>
      </c>
      <c r="P48" s="42"/>
      <c r="Q48" s="43">
        <v>1967</v>
      </c>
      <c r="R48" s="44">
        <v>4109</v>
      </c>
      <c r="S48" s="41"/>
      <c r="T48" s="42">
        <v>2489</v>
      </c>
      <c r="U48" s="42"/>
      <c r="V48" s="42">
        <v>1608</v>
      </c>
      <c r="W48" s="42"/>
      <c r="X48" s="42">
        <v>666</v>
      </c>
      <c r="Y48" s="42"/>
      <c r="Z48" s="42">
        <v>136</v>
      </c>
      <c r="AA48" s="42"/>
      <c r="AB48" s="42">
        <v>192</v>
      </c>
      <c r="AC48" s="42"/>
      <c r="AD48" s="43">
        <v>1649</v>
      </c>
      <c r="AE48" s="44">
        <v>6740</v>
      </c>
      <c r="AF48" s="41"/>
      <c r="AG48" s="42"/>
      <c r="AH48" s="42">
        <v>503</v>
      </c>
      <c r="AI48" s="42">
        <v>564</v>
      </c>
      <c r="AJ48" s="42">
        <v>2568</v>
      </c>
      <c r="AK48" s="42">
        <v>74</v>
      </c>
      <c r="AL48" s="42">
        <v>74</v>
      </c>
      <c r="AM48" s="42">
        <v>60</v>
      </c>
      <c r="AN48" s="42">
        <v>78</v>
      </c>
      <c r="AO48" s="42">
        <v>62</v>
      </c>
      <c r="AP48" s="42">
        <v>325</v>
      </c>
      <c r="AQ48" s="43">
        <v>801</v>
      </c>
      <c r="AR48" s="44">
        <v>5109</v>
      </c>
      <c r="AS48" s="61">
        <f t="shared" si="6"/>
        <v>-1631</v>
      </c>
      <c r="AT48" s="209">
        <f t="shared" si="10"/>
        <v>-0.24198813056379823</v>
      </c>
      <c r="AU48" s="45"/>
      <c r="AV48" s="46"/>
      <c r="AW48" s="46"/>
      <c r="AX48" s="46">
        <v>456.79</v>
      </c>
      <c r="AY48" s="46"/>
      <c r="AZ48" s="46">
        <v>66.84</v>
      </c>
      <c r="BA48" s="46"/>
      <c r="BB48" s="46">
        <v>30.3</v>
      </c>
      <c r="BC48" s="46"/>
      <c r="BD48" s="46">
        <v>32.92</v>
      </c>
      <c r="BE48" s="46"/>
      <c r="BF48" s="47">
        <v>284.89</v>
      </c>
      <c r="BG48" s="48">
        <v>871.7399999999999</v>
      </c>
      <c r="BH48" s="45"/>
      <c r="BI48" s="46">
        <v>357.17</v>
      </c>
      <c r="BJ48" s="46"/>
      <c r="BK48" s="46">
        <v>235.91</v>
      </c>
      <c r="BL48" s="46"/>
      <c r="BM48" s="46">
        <v>106.81</v>
      </c>
      <c r="BN48" s="46"/>
      <c r="BO48" s="46">
        <v>38.76</v>
      </c>
      <c r="BP48" s="46"/>
      <c r="BQ48" s="46">
        <v>42.67</v>
      </c>
      <c r="BR48" s="46"/>
      <c r="BS48" s="47">
        <v>252.35</v>
      </c>
      <c r="BT48" s="206">
        <v>1033.67</v>
      </c>
      <c r="BU48" s="45"/>
      <c r="BV48" s="46"/>
      <c r="BW48" s="46">
        <v>80.16</v>
      </c>
      <c r="BX48" s="46">
        <v>88.74</v>
      </c>
      <c r="BY48" s="46">
        <v>381.1</v>
      </c>
      <c r="BZ48" s="46">
        <v>18.59</v>
      </c>
      <c r="CA48" s="46">
        <v>19.149999999999999</v>
      </c>
      <c r="CB48" s="46">
        <v>16.940000000000001</v>
      </c>
      <c r="CC48" s="46">
        <v>20.149999999999999</v>
      </c>
      <c r="CD48" s="46">
        <v>17.21</v>
      </c>
      <c r="CE48" s="46">
        <v>55.07</v>
      </c>
      <c r="CF48" s="47">
        <v>122.35</v>
      </c>
      <c r="CG48" s="206">
        <v>819.46000000000015</v>
      </c>
      <c r="CH48" s="61">
        <f t="shared" si="7"/>
        <v>-214.20999999999992</v>
      </c>
      <c r="CI48" s="209">
        <f t="shared" si="11"/>
        <v>-0.20723248232027622</v>
      </c>
    </row>
    <row r="49" spans="1:87" x14ac:dyDescent="0.45">
      <c r="A49" s="40">
        <v>14861215571523</v>
      </c>
      <c r="B49" s="8" t="s">
        <v>692</v>
      </c>
      <c r="C49" s="8" t="s">
        <v>38</v>
      </c>
      <c r="D49" s="56" t="s">
        <v>101</v>
      </c>
      <c r="E49" s="207">
        <v>9</v>
      </c>
      <c r="F49" s="41"/>
      <c r="G49" s="42"/>
      <c r="H49" s="42"/>
      <c r="I49" s="42">
        <v>2803</v>
      </c>
      <c r="J49" s="42"/>
      <c r="K49" s="42">
        <v>1617</v>
      </c>
      <c r="L49" s="42"/>
      <c r="M49" s="42">
        <v>936</v>
      </c>
      <c r="N49" s="42"/>
      <c r="O49" s="42">
        <v>1147</v>
      </c>
      <c r="P49" s="42"/>
      <c r="Q49" s="43">
        <v>1140</v>
      </c>
      <c r="R49" s="44">
        <v>7643</v>
      </c>
      <c r="S49" s="41"/>
      <c r="T49" s="42">
        <v>1198</v>
      </c>
      <c r="U49" s="42"/>
      <c r="V49" s="42">
        <v>1419</v>
      </c>
      <c r="W49" s="42"/>
      <c r="X49" s="42">
        <v>1623</v>
      </c>
      <c r="Y49" s="42"/>
      <c r="Z49" s="42">
        <v>920</v>
      </c>
      <c r="AA49" s="42"/>
      <c r="AB49" s="42">
        <v>1072</v>
      </c>
      <c r="AC49" s="42"/>
      <c r="AD49" s="43">
        <v>1450</v>
      </c>
      <c r="AE49" s="44">
        <v>7682</v>
      </c>
      <c r="AF49" s="41"/>
      <c r="AG49" s="42"/>
      <c r="AH49" s="42">
        <v>418</v>
      </c>
      <c r="AI49" s="42">
        <v>366</v>
      </c>
      <c r="AJ49" s="42"/>
      <c r="AK49" s="42">
        <v>1971</v>
      </c>
      <c r="AL49" s="42"/>
      <c r="AM49" s="42">
        <v>994</v>
      </c>
      <c r="AN49" s="42"/>
      <c r="AO49" s="42">
        <v>284</v>
      </c>
      <c r="AP49" s="42"/>
      <c r="AQ49" s="43">
        <v>1012</v>
      </c>
      <c r="AR49" s="44">
        <v>5045</v>
      </c>
      <c r="AS49" s="61">
        <f t="shared" si="6"/>
        <v>-2637</v>
      </c>
      <c r="AT49" s="209">
        <f t="shared" si="10"/>
        <v>-0.34326998177557927</v>
      </c>
      <c r="AU49" s="45"/>
      <c r="AV49" s="46"/>
      <c r="AW49" s="46"/>
      <c r="AX49" s="46">
        <v>403.17</v>
      </c>
      <c r="AY49" s="46"/>
      <c r="AZ49" s="46">
        <v>232.7</v>
      </c>
      <c r="BA49" s="46"/>
      <c r="BB49" s="46">
        <v>139.59</v>
      </c>
      <c r="BC49" s="46"/>
      <c r="BD49" s="46">
        <v>169.77</v>
      </c>
      <c r="BE49" s="46"/>
      <c r="BF49" s="47">
        <v>170.59</v>
      </c>
      <c r="BG49" s="48">
        <v>1115.82</v>
      </c>
      <c r="BH49" s="45"/>
      <c r="BI49" s="46">
        <v>174.03</v>
      </c>
      <c r="BJ49" s="46"/>
      <c r="BK49" s="46">
        <v>207.86</v>
      </c>
      <c r="BL49" s="46"/>
      <c r="BM49" s="46">
        <v>240.69</v>
      </c>
      <c r="BN49" s="46"/>
      <c r="BO49" s="46">
        <v>148.02000000000001</v>
      </c>
      <c r="BP49" s="46"/>
      <c r="BQ49" s="46">
        <v>165.37</v>
      </c>
      <c r="BR49" s="46"/>
      <c r="BS49" s="47">
        <v>222.1</v>
      </c>
      <c r="BT49" s="206">
        <v>1158.07</v>
      </c>
      <c r="BU49" s="45"/>
      <c r="BV49" s="46"/>
      <c r="BW49" s="46">
        <v>67.42</v>
      </c>
      <c r="BX49" s="46">
        <v>68.02</v>
      </c>
      <c r="BY49" s="46"/>
      <c r="BZ49" s="46">
        <v>297.20999999999998</v>
      </c>
      <c r="CA49" s="46"/>
      <c r="CB49" s="46">
        <v>159.01</v>
      </c>
      <c r="CC49" s="46"/>
      <c r="CD49" s="46">
        <v>57.29</v>
      </c>
      <c r="CE49" s="46"/>
      <c r="CF49" s="47">
        <v>160.46</v>
      </c>
      <c r="CG49" s="206">
        <v>809.41</v>
      </c>
      <c r="CH49" s="61">
        <f t="shared" si="7"/>
        <v>-348.65999999999997</v>
      </c>
      <c r="CI49" s="209">
        <f t="shared" si="11"/>
        <v>-0.30106988351308644</v>
      </c>
    </row>
    <row r="50" spans="1:87" x14ac:dyDescent="0.45">
      <c r="A50" s="40">
        <v>14852387785702</v>
      </c>
      <c r="B50" s="8" t="s">
        <v>39</v>
      </c>
      <c r="C50" s="8" t="s">
        <v>40</v>
      </c>
      <c r="D50" s="56" t="s">
        <v>101</v>
      </c>
      <c r="E50" s="207">
        <v>12</v>
      </c>
      <c r="F50" s="41"/>
      <c r="G50" s="42"/>
      <c r="H50" s="42"/>
      <c r="I50" s="42">
        <v>1873</v>
      </c>
      <c r="J50" s="42"/>
      <c r="K50" s="42"/>
      <c r="L50" s="42">
        <v>475</v>
      </c>
      <c r="M50" s="42"/>
      <c r="N50" s="42"/>
      <c r="O50" s="42"/>
      <c r="P50" s="42"/>
      <c r="Q50" s="43"/>
      <c r="R50" s="44">
        <v>2348</v>
      </c>
      <c r="S50" s="41"/>
      <c r="T50" s="42"/>
      <c r="U50" s="42"/>
      <c r="V50" s="42"/>
      <c r="W50" s="42"/>
      <c r="X50" s="42"/>
      <c r="Y50" s="42">
        <v>4119</v>
      </c>
      <c r="Z50" s="42">
        <v>524</v>
      </c>
      <c r="AA50" s="42"/>
      <c r="AB50" s="42">
        <v>611</v>
      </c>
      <c r="AC50" s="42"/>
      <c r="AD50" s="43">
        <v>1228</v>
      </c>
      <c r="AE50" s="44">
        <v>6482</v>
      </c>
      <c r="AF50" s="41"/>
      <c r="AG50" s="42"/>
      <c r="AH50" s="42">
        <v>443</v>
      </c>
      <c r="AI50" s="42">
        <v>301</v>
      </c>
      <c r="AJ50" s="42"/>
      <c r="AK50" s="42">
        <v>787</v>
      </c>
      <c r="AL50" s="42"/>
      <c r="AM50" s="42">
        <v>921</v>
      </c>
      <c r="AN50" s="42"/>
      <c r="AO50" s="42">
        <v>914</v>
      </c>
      <c r="AP50" s="42"/>
      <c r="AQ50" s="43">
        <v>987</v>
      </c>
      <c r="AR50" s="44">
        <v>4353</v>
      </c>
      <c r="AS50" s="61">
        <f t="shared" si="6"/>
        <v>-2129</v>
      </c>
      <c r="AT50" s="209">
        <f t="shared" si="10"/>
        <v>-0.32844800987349582</v>
      </c>
      <c r="AU50" s="45"/>
      <c r="AV50" s="46"/>
      <c r="AW50" s="46"/>
      <c r="AX50" s="46">
        <v>289.58999999999997</v>
      </c>
      <c r="AY50" s="46"/>
      <c r="AZ50" s="46"/>
      <c r="BA50" s="46">
        <v>91.47</v>
      </c>
      <c r="BB50" s="46"/>
      <c r="BC50" s="46"/>
      <c r="BD50" s="46"/>
      <c r="BE50" s="46"/>
      <c r="BF50" s="47"/>
      <c r="BG50" s="48">
        <v>381.05999999999995</v>
      </c>
      <c r="BH50" s="45"/>
      <c r="BI50" s="46"/>
      <c r="BJ50" s="46"/>
      <c r="BK50" s="46"/>
      <c r="BL50" s="46"/>
      <c r="BM50" s="46"/>
      <c r="BN50" s="46">
        <v>688.48</v>
      </c>
      <c r="BO50" s="46">
        <v>95.7</v>
      </c>
      <c r="BP50" s="46"/>
      <c r="BQ50" s="46">
        <v>103.2</v>
      </c>
      <c r="BR50" s="46"/>
      <c r="BS50" s="47">
        <v>194.26999999999998</v>
      </c>
      <c r="BT50" s="206">
        <v>1081.6500000000001</v>
      </c>
      <c r="BU50" s="45"/>
      <c r="BV50" s="46"/>
      <c r="BW50" s="46">
        <v>72.41</v>
      </c>
      <c r="BX50" s="46">
        <v>61.65</v>
      </c>
      <c r="BY50" s="46"/>
      <c r="BZ50" s="46">
        <v>131.28</v>
      </c>
      <c r="CA50" s="46"/>
      <c r="CB50" s="46">
        <v>151.97999999999999</v>
      </c>
      <c r="CC50" s="46"/>
      <c r="CD50" s="46">
        <v>121.47</v>
      </c>
      <c r="CE50" s="46"/>
      <c r="CF50" s="47">
        <v>160.02000000000001</v>
      </c>
      <c r="CG50" s="206">
        <v>698.81000000000006</v>
      </c>
      <c r="CH50" s="61">
        <f t="shared" si="7"/>
        <v>-382.84000000000003</v>
      </c>
      <c r="CI50" s="209">
        <f t="shared" si="11"/>
        <v>-0.35394073868626635</v>
      </c>
    </row>
    <row r="51" spans="1:87" x14ac:dyDescent="0.45">
      <c r="A51" s="40">
        <v>14825325557145</v>
      </c>
      <c r="B51" s="8" t="s">
        <v>703</v>
      </c>
      <c r="C51" s="8" t="s">
        <v>144</v>
      </c>
      <c r="D51" s="56" t="s">
        <v>101</v>
      </c>
      <c r="E51" s="207">
        <v>18</v>
      </c>
      <c r="F51" s="41"/>
      <c r="G51" s="42"/>
      <c r="H51" s="42"/>
      <c r="I51" s="42">
        <v>934</v>
      </c>
      <c r="J51" s="42">
        <v>395</v>
      </c>
      <c r="K51" s="42"/>
      <c r="L51" s="42">
        <v>213</v>
      </c>
      <c r="M51" s="42"/>
      <c r="N51" s="42">
        <v>210</v>
      </c>
      <c r="O51" s="42"/>
      <c r="P51" s="42">
        <v>246</v>
      </c>
      <c r="Q51" s="43">
        <v>1798</v>
      </c>
      <c r="R51" s="44">
        <v>3796</v>
      </c>
      <c r="S51" s="41"/>
      <c r="T51" s="42"/>
      <c r="U51" s="42">
        <v>1408</v>
      </c>
      <c r="V51" s="42"/>
      <c r="W51" s="42">
        <v>892</v>
      </c>
      <c r="X51" s="42"/>
      <c r="Y51" s="42">
        <v>528</v>
      </c>
      <c r="Z51" s="42"/>
      <c r="AA51" s="42">
        <v>414</v>
      </c>
      <c r="AB51" s="42"/>
      <c r="AC51" s="42">
        <v>767</v>
      </c>
      <c r="AD51" s="43">
        <v>1080</v>
      </c>
      <c r="AE51" s="44">
        <v>5089</v>
      </c>
      <c r="AF51" s="41"/>
      <c r="AG51" s="42"/>
      <c r="AH51" s="42">
        <v>469</v>
      </c>
      <c r="AI51" s="42">
        <v>526</v>
      </c>
      <c r="AJ51" s="42"/>
      <c r="AK51" s="42">
        <v>741</v>
      </c>
      <c r="AL51" s="42"/>
      <c r="AM51" s="42">
        <v>333</v>
      </c>
      <c r="AN51" s="42"/>
      <c r="AO51" s="42">
        <v>273</v>
      </c>
      <c r="AP51" s="42"/>
      <c r="AQ51" s="43">
        <v>1840</v>
      </c>
      <c r="AR51" s="44">
        <v>4182</v>
      </c>
      <c r="AS51" s="61">
        <f t="shared" si="6"/>
        <v>-907</v>
      </c>
      <c r="AT51" s="209">
        <f t="shared" si="10"/>
        <v>-0.17822754961682058</v>
      </c>
      <c r="AU51" s="45"/>
      <c r="AV51" s="46"/>
      <c r="AW51" s="46"/>
      <c r="AX51" s="46">
        <v>512.84</v>
      </c>
      <c r="AY51" s="46">
        <v>84.08</v>
      </c>
      <c r="AZ51" s="46"/>
      <c r="BA51" s="46">
        <v>60.09</v>
      </c>
      <c r="BB51" s="46"/>
      <c r="BC51" s="46">
        <v>60.74</v>
      </c>
      <c r="BD51" s="46"/>
      <c r="BE51" s="46">
        <v>65.150000000000006</v>
      </c>
      <c r="BF51" s="47">
        <v>271.52999999999997</v>
      </c>
      <c r="BG51" s="48">
        <v>1054.43</v>
      </c>
      <c r="BH51" s="45"/>
      <c r="BI51" s="46"/>
      <c r="BJ51" s="46">
        <v>218.61</v>
      </c>
      <c r="BK51" s="46"/>
      <c r="BL51" s="46">
        <v>152.91</v>
      </c>
      <c r="BM51" s="46"/>
      <c r="BN51" s="46">
        <v>104.21</v>
      </c>
      <c r="BO51" s="46"/>
      <c r="BP51" s="46">
        <v>89.45</v>
      </c>
      <c r="BQ51" s="46"/>
      <c r="BR51" s="46">
        <v>131.54</v>
      </c>
      <c r="BS51" s="47">
        <v>169.97</v>
      </c>
      <c r="BT51" s="206">
        <v>866.68999999999994</v>
      </c>
      <c r="BU51" s="45"/>
      <c r="BV51" s="46"/>
      <c r="BW51" s="46">
        <v>78.959999999999994</v>
      </c>
      <c r="BX51" s="46">
        <v>99.57</v>
      </c>
      <c r="BY51" s="46"/>
      <c r="BZ51" s="46">
        <v>130.6</v>
      </c>
      <c r="CA51" s="46"/>
      <c r="CB51" s="46">
        <v>74.900000000000006</v>
      </c>
      <c r="CC51" s="46"/>
      <c r="CD51" s="46">
        <v>65.36</v>
      </c>
      <c r="CE51" s="46"/>
      <c r="CF51" s="47">
        <v>287.82</v>
      </c>
      <c r="CG51" s="206">
        <v>737.21</v>
      </c>
      <c r="CH51" s="61">
        <f t="shared" si="7"/>
        <v>-129.4799999999999</v>
      </c>
      <c r="CI51" s="209">
        <f t="shared" si="11"/>
        <v>-0.14939597780059757</v>
      </c>
    </row>
    <row r="52" spans="1:87" x14ac:dyDescent="0.45">
      <c r="A52" s="40">
        <v>14843270564333</v>
      </c>
      <c r="B52" s="8" t="s">
        <v>112</v>
      </c>
      <c r="C52" s="8" t="s">
        <v>159</v>
      </c>
      <c r="D52" s="56" t="s">
        <v>101</v>
      </c>
      <c r="E52" s="207">
        <v>18</v>
      </c>
      <c r="F52" s="41"/>
      <c r="G52" s="42"/>
      <c r="H52" s="42"/>
      <c r="I52" s="42"/>
      <c r="J52" s="42"/>
      <c r="K52" s="42"/>
      <c r="L52" s="42"/>
      <c r="M52" s="42">
        <v>1555</v>
      </c>
      <c r="N52" s="42">
        <v>1260</v>
      </c>
      <c r="O52" s="42">
        <v>673</v>
      </c>
      <c r="P52" s="42"/>
      <c r="Q52" s="43"/>
      <c r="R52" s="44">
        <v>3488</v>
      </c>
      <c r="S52" s="41"/>
      <c r="T52" s="42"/>
      <c r="U52" s="42"/>
      <c r="V52" s="42"/>
      <c r="W52" s="42"/>
      <c r="X52" s="42"/>
      <c r="Y52" s="42">
        <v>3306</v>
      </c>
      <c r="Z52" s="42">
        <v>461</v>
      </c>
      <c r="AA52" s="42"/>
      <c r="AB52" s="42">
        <v>640</v>
      </c>
      <c r="AC52" s="42"/>
      <c r="AD52" s="43">
        <v>1529</v>
      </c>
      <c r="AE52" s="44">
        <v>5936</v>
      </c>
      <c r="AF52" s="41"/>
      <c r="AG52" s="42"/>
      <c r="AH52" s="42">
        <v>928</v>
      </c>
      <c r="AI52" s="42">
        <v>589</v>
      </c>
      <c r="AJ52" s="42"/>
      <c r="AK52" s="42">
        <v>620</v>
      </c>
      <c r="AL52" s="42"/>
      <c r="AM52" s="42">
        <v>1087</v>
      </c>
      <c r="AN52" s="42"/>
      <c r="AO52" s="42">
        <v>499</v>
      </c>
      <c r="AP52" s="42"/>
      <c r="AQ52" s="43">
        <v>367</v>
      </c>
      <c r="AR52" s="44">
        <v>4090</v>
      </c>
      <c r="AS52" s="61">
        <f t="shared" si="6"/>
        <v>-1846</v>
      </c>
      <c r="AT52" s="209">
        <f t="shared" si="10"/>
        <v>-0.31098382749326148</v>
      </c>
      <c r="AU52" s="45"/>
      <c r="AV52" s="46"/>
      <c r="AW52" s="46"/>
      <c r="AX52" s="46"/>
      <c r="AY52" s="46"/>
      <c r="AZ52" s="46"/>
      <c r="BA52" s="46"/>
      <c r="BB52" s="46">
        <v>235.03</v>
      </c>
      <c r="BC52" s="46">
        <v>197.60999999999999</v>
      </c>
      <c r="BD52" s="46">
        <v>105.3</v>
      </c>
      <c r="BE52" s="46"/>
      <c r="BF52" s="47"/>
      <c r="BG52" s="48">
        <v>537.93999999999994</v>
      </c>
      <c r="BH52" s="45"/>
      <c r="BI52" s="46"/>
      <c r="BJ52" s="46"/>
      <c r="BK52" s="46"/>
      <c r="BL52" s="46"/>
      <c r="BM52" s="46"/>
      <c r="BN52" s="46">
        <v>510.27</v>
      </c>
      <c r="BO52" s="46">
        <v>79.349999999999994</v>
      </c>
      <c r="BP52" s="46"/>
      <c r="BQ52" s="46">
        <v>104.47</v>
      </c>
      <c r="BR52" s="46"/>
      <c r="BS52" s="47">
        <v>233.25</v>
      </c>
      <c r="BT52" s="206">
        <v>927.34</v>
      </c>
      <c r="BU52" s="45"/>
      <c r="BV52" s="46"/>
      <c r="BW52" s="46">
        <v>140.16</v>
      </c>
      <c r="BX52" s="46">
        <v>111.28</v>
      </c>
      <c r="BY52" s="46"/>
      <c r="BZ52" s="46">
        <v>113.36</v>
      </c>
      <c r="CA52" s="46"/>
      <c r="CB52" s="46">
        <v>182.42</v>
      </c>
      <c r="CC52" s="46"/>
      <c r="CD52" s="46">
        <v>97.58</v>
      </c>
      <c r="CE52" s="46"/>
      <c r="CF52" s="47">
        <v>77.88</v>
      </c>
      <c r="CG52" s="206">
        <v>722.68000000000006</v>
      </c>
      <c r="CH52" s="61">
        <f t="shared" si="7"/>
        <v>-204.65999999999997</v>
      </c>
      <c r="CI52" s="209">
        <f t="shared" si="11"/>
        <v>-0.22069575344533823</v>
      </c>
    </row>
    <row r="53" spans="1:87" x14ac:dyDescent="0.45">
      <c r="A53" s="40">
        <v>14856005730720</v>
      </c>
      <c r="B53" s="8" t="s">
        <v>636</v>
      </c>
      <c r="C53" s="8" t="s">
        <v>47</v>
      </c>
      <c r="D53" s="56" t="s">
        <v>101</v>
      </c>
      <c r="E53" s="207">
        <v>9</v>
      </c>
      <c r="F53" s="41"/>
      <c r="G53" s="42"/>
      <c r="H53" s="42"/>
      <c r="I53" s="42">
        <v>4558</v>
      </c>
      <c r="J53" s="42"/>
      <c r="K53" s="42"/>
      <c r="L53" s="42">
        <v>2273</v>
      </c>
      <c r="M53" s="42">
        <v>1185</v>
      </c>
      <c r="N53" s="42"/>
      <c r="O53" s="42">
        <v>1848</v>
      </c>
      <c r="P53" s="42"/>
      <c r="Q53" s="43"/>
      <c r="R53" s="44">
        <v>9864</v>
      </c>
      <c r="S53" s="41"/>
      <c r="T53" s="42"/>
      <c r="U53" s="42"/>
      <c r="V53" s="42"/>
      <c r="W53" s="42"/>
      <c r="X53" s="42"/>
      <c r="Y53" s="42"/>
      <c r="Z53" s="42"/>
      <c r="AA53" s="42">
        <v>10340</v>
      </c>
      <c r="AB53" s="42">
        <v>1757</v>
      </c>
      <c r="AC53" s="42"/>
      <c r="AD53" s="43"/>
      <c r="AE53" s="44">
        <v>12097</v>
      </c>
      <c r="AF53" s="41"/>
      <c r="AG53" s="42"/>
      <c r="AH53" s="42">
        <v>-1825</v>
      </c>
      <c r="AI53" s="42">
        <v>672</v>
      </c>
      <c r="AJ53" s="42"/>
      <c r="AK53" s="42">
        <v>1861</v>
      </c>
      <c r="AL53" s="42"/>
      <c r="AM53" s="42">
        <v>1424</v>
      </c>
      <c r="AN53" s="42"/>
      <c r="AO53" s="42">
        <v>1106</v>
      </c>
      <c r="AP53" s="42"/>
      <c r="AQ53" s="43">
        <v>387</v>
      </c>
      <c r="AR53" s="44">
        <v>3625</v>
      </c>
      <c r="AS53" s="61">
        <f t="shared" si="6"/>
        <v>-8472</v>
      </c>
      <c r="AT53" s="209">
        <f t="shared" si="10"/>
        <v>-0.70033892700669587</v>
      </c>
      <c r="AU53" s="45"/>
      <c r="AV53" s="46"/>
      <c r="AW53" s="46"/>
      <c r="AX53" s="46">
        <v>640.37</v>
      </c>
      <c r="AY53" s="46"/>
      <c r="AZ53" s="46"/>
      <c r="BA53" s="46">
        <v>324.02999999999997</v>
      </c>
      <c r="BB53" s="46">
        <v>170.78</v>
      </c>
      <c r="BC53" s="46"/>
      <c r="BD53" s="46">
        <v>265.07</v>
      </c>
      <c r="BE53" s="46"/>
      <c r="BF53" s="47"/>
      <c r="BG53" s="48">
        <v>1400.25</v>
      </c>
      <c r="BH53" s="45"/>
      <c r="BI53" s="46"/>
      <c r="BJ53" s="46"/>
      <c r="BK53" s="46"/>
      <c r="BL53" s="46"/>
      <c r="BM53" s="46"/>
      <c r="BN53" s="46"/>
      <c r="BO53" s="46"/>
      <c r="BP53" s="46">
        <v>1488.52</v>
      </c>
      <c r="BQ53" s="46">
        <v>261.95999999999998</v>
      </c>
      <c r="BR53" s="46"/>
      <c r="BS53" s="47"/>
      <c r="BT53" s="206">
        <v>1750.48</v>
      </c>
      <c r="BU53" s="45"/>
      <c r="BV53" s="46"/>
      <c r="BW53" s="46">
        <v>-252.51</v>
      </c>
      <c r="BX53" s="46">
        <v>111.67</v>
      </c>
      <c r="BY53" s="46"/>
      <c r="BZ53" s="46">
        <v>281.51</v>
      </c>
      <c r="CA53" s="46"/>
      <c r="CB53" s="46">
        <v>220.32</v>
      </c>
      <c r="CC53" s="46"/>
      <c r="CD53" s="46">
        <v>174.43</v>
      </c>
      <c r="CE53" s="46"/>
      <c r="CF53" s="47">
        <v>71.37</v>
      </c>
      <c r="CG53" s="206">
        <v>606.79000000000008</v>
      </c>
      <c r="CH53" s="61">
        <f t="shared" si="7"/>
        <v>-1143.69</v>
      </c>
      <c r="CI53" s="209">
        <f t="shared" si="11"/>
        <v>-0.65335793610895299</v>
      </c>
    </row>
    <row r="54" spans="1:87" x14ac:dyDescent="0.45">
      <c r="A54" s="40">
        <v>14830680111778</v>
      </c>
      <c r="B54" s="8" t="s">
        <v>125</v>
      </c>
      <c r="C54" s="8" t="s">
        <v>180</v>
      </c>
      <c r="D54" s="56" t="s">
        <v>101</v>
      </c>
      <c r="E54" s="207">
        <v>6</v>
      </c>
      <c r="F54" s="41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>
        <v>943</v>
      </c>
      <c r="R54" s="44">
        <v>943</v>
      </c>
      <c r="S54" s="41"/>
      <c r="T54" s="42"/>
      <c r="U54" s="42"/>
      <c r="V54" s="42">
        <v>426</v>
      </c>
      <c r="W54" s="42"/>
      <c r="X54" s="42"/>
      <c r="Y54" s="42"/>
      <c r="Z54" s="42"/>
      <c r="AA54" s="42"/>
      <c r="AB54" s="42">
        <v>287</v>
      </c>
      <c r="AC54" s="42"/>
      <c r="AD54" s="43">
        <v>187</v>
      </c>
      <c r="AE54" s="44">
        <v>900</v>
      </c>
      <c r="AF54" s="41"/>
      <c r="AG54" s="42"/>
      <c r="AH54" s="42">
        <v>58</v>
      </c>
      <c r="AI54" s="42">
        <v>1134</v>
      </c>
      <c r="AJ54" s="42"/>
      <c r="AK54" s="42">
        <v>359</v>
      </c>
      <c r="AL54" s="42"/>
      <c r="AM54" s="42">
        <v>341</v>
      </c>
      <c r="AN54" s="42"/>
      <c r="AO54" s="42">
        <v>852</v>
      </c>
      <c r="AP54" s="42"/>
      <c r="AQ54" s="43">
        <v>517</v>
      </c>
      <c r="AR54" s="44">
        <v>3261</v>
      </c>
      <c r="AS54" s="61">
        <f t="shared" si="6"/>
        <v>2361</v>
      </c>
      <c r="AT54" s="209">
        <f t="shared" si="10"/>
        <v>2.6233333333333335</v>
      </c>
      <c r="AU54" s="45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7">
        <v>168.46</v>
      </c>
      <c r="BG54" s="48">
        <v>168.46</v>
      </c>
      <c r="BH54" s="45"/>
      <c r="BI54" s="46"/>
      <c r="BJ54" s="46"/>
      <c r="BK54" s="46">
        <v>90.3</v>
      </c>
      <c r="BL54" s="46"/>
      <c r="BM54" s="46"/>
      <c r="BN54" s="46"/>
      <c r="BO54" s="46"/>
      <c r="BP54" s="46"/>
      <c r="BQ54" s="46">
        <v>73.3</v>
      </c>
      <c r="BR54" s="46"/>
      <c r="BS54" s="47">
        <v>43.21</v>
      </c>
      <c r="BT54" s="206">
        <v>206.81</v>
      </c>
      <c r="BU54" s="45"/>
      <c r="BV54" s="46"/>
      <c r="BW54" s="46">
        <v>14.63</v>
      </c>
      <c r="BX54" s="46">
        <v>174.66</v>
      </c>
      <c r="BY54" s="46"/>
      <c r="BZ54" s="46">
        <v>64.319999999999993</v>
      </c>
      <c r="CA54" s="46"/>
      <c r="CB54" s="46">
        <v>62.49</v>
      </c>
      <c r="CC54" s="46"/>
      <c r="CD54" s="46">
        <v>134.99</v>
      </c>
      <c r="CE54" s="46"/>
      <c r="CF54" s="47">
        <v>86.78</v>
      </c>
      <c r="CG54" s="206">
        <v>537.87</v>
      </c>
      <c r="CH54" s="61">
        <f t="shared" si="7"/>
        <v>331.06</v>
      </c>
      <c r="CI54" s="209">
        <f t="shared" si="11"/>
        <v>1.6007929984043325</v>
      </c>
    </row>
    <row r="55" spans="1:87" x14ac:dyDescent="0.45">
      <c r="A55" s="40">
        <v>14853111374714</v>
      </c>
      <c r="B55" s="8" t="s">
        <v>777</v>
      </c>
      <c r="C55" s="8" t="s">
        <v>44</v>
      </c>
      <c r="D55" s="56" t="s">
        <v>101</v>
      </c>
      <c r="E55" s="207">
        <v>6</v>
      </c>
      <c r="F55" s="41"/>
      <c r="G55" s="42"/>
      <c r="H55" s="42"/>
      <c r="I55" s="42">
        <v>2049</v>
      </c>
      <c r="J55" s="42"/>
      <c r="K55" s="42">
        <v>1361</v>
      </c>
      <c r="L55" s="42"/>
      <c r="M55" s="42"/>
      <c r="N55" s="42"/>
      <c r="O55" s="42"/>
      <c r="P55" s="42"/>
      <c r="Q55" s="43"/>
      <c r="R55" s="44">
        <v>3410</v>
      </c>
      <c r="S55" s="41"/>
      <c r="T55" s="42"/>
      <c r="U55" s="42"/>
      <c r="V55" s="42"/>
      <c r="W55" s="42"/>
      <c r="X55" s="42"/>
      <c r="Y55" s="42">
        <v>3852</v>
      </c>
      <c r="Z55" s="42">
        <v>481</v>
      </c>
      <c r="AA55" s="42"/>
      <c r="AB55" s="42">
        <v>560</v>
      </c>
      <c r="AC55" s="42"/>
      <c r="AD55" s="43">
        <v>-194</v>
      </c>
      <c r="AE55" s="44">
        <v>4699</v>
      </c>
      <c r="AF55" s="41"/>
      <c r="AG55" s="42"/>
      <c r="AH55" s="42">
        <v>278</v>
      </c>
      <c r="AI55" s="42">
        <v>1607</v>
      </c>
      <c r="AJ55" s="42"/>
      <c r="AK55" s="42">
        <v>21</v>
      </c>
      <c r="AL55" s="42"/>
      <c r="AM55" s="42">
        <v>80</v>
      </c>
      <c r="AN55" s="42"/>
      <c r="AO55" s="42">
        <v>157</v>
      </c>
      <c r="AP55" s="42"/>
      <c r="AQ55" s="43">
        <v>895</v>
      </c>
      <c r="AR55" s="44">
        <v>3038</v>
      </c>
      <c r="AS55" s="61">
        <f t="shared" si="6"/>
        <v>-1661</v>
      </c>
      <c r="AT55" s="209">
        <f t="shared" si="10"/>
        <v>-0.35347946371568417</v>
      </c>
      <c r="AU55" s="45"/>
      <c r="AV55" s="46"/>
      <c r="AW55" s="46"/>
      <c r="AX55" s="46">
        <v>296.92</v>
      </c>
      <c r="AY55" s="46"/>
      <c r="AZ55" s="46">
        <v>196.46</v>
      </c>
      <c r="BA55" s="46"/>
      <c r="BB55" s="46"/>
      <c r="BC55" s="46"/>
      <c r="BD55" s="46"/>
      <c r="BE55" s="46"/>
      <c r="BF55" s="47"/>
      <c r="BG55" s="48">
        <v>493.38</v>
      </c>
      <c r="BH55" s="45"/>
      <c r="BI55" s="46"/>
      <c r="BJ55" s="46"/>
      <c r="BK55" s="46"/>
      <c r="BL55" s="46"/>
      <c r="BM55" s="46"/>
      <c r="BN55" s="46">
        <v>593.53</v>
      </c>
      <c r="BO55" s="46">
        <v>80.94</v>
      </c>
      <c r="BP55" s="46"/>
      <c r="BQ55" s="46">
        <v>90.4</v>
      </c>
      <c r="BR55" s="46"/>
      <c r="BS55" s="47">
        <v>-13.190000000000001</v>
      </c>
      <c r="BT55" s="206">
        <v>751.68</v>
      </c>
      <c r="BU55" s="45"/>
      <c r="BV55" s="46"/>
      <c r="BW55" s="46">
        <v>46</v>
      </c>
      <c r="BX55" s="46">
        <v>242.14</v>
      </c>
      <c r="BY55" s="46"/>
      <c r="BZ55" s="46">
        <v>16.09</v>
      </c>
      <c r="CA55" s="46"/>
      <c r="CB55" s="46">
        <v>25.27</v>
      </c>
      <c r="CC55" s="46"/>
      <c r="CD55" s="46">
        <v>35.92</v>
      </c>
      <c r="CE55" s="46"/>
      <c r="CF55" s="47">
        <v>140.66999999999999</v>
      </c>
      <c r="CG55" s="206">
        <v>506.08999999999992</v>
      </c>
      <c r="CH55" s="61">
        <f t="shared" si="7"/>
        <v>-245.59000000000003</v>
      </c>
      <c r="CI55" s="209">
        <f t="shared" si="11"/>
        <v>-0.32672147722435085</v>
      </c>
    </row>
    <row r="56" spans="1:87" x14ac:dyDescent="0.45">
      <c r="A56" s="40">
        <v>14854124423820</v>
      </c>
      <c r="B56" s="8" t="s">
        <v>140</v>
      </c>
      <c r="C56" s="8" t="s">
        <v>149</v>
      </c>
      <c r="D56" s="56" t="s">
        <v>101</v>
      </c>
      <c r="E56" s="207">
        <v>6</v>
      </c>
      <c r="F56" s="41"/>
      <c r="G56" s="42"/>
      <c r="H56" s="42"/>
      <c r="I56" s="42"/>
      <c r="J56" s="42"/>
      <c r="K56" s="42"/>
      <c r="L56" s="42"/>
      <c r="M56" s="42"/>
      <c r="N56" s="42"/>
      <c r="O56" s="42"/>
      <c r="P56" s="42">
        <v>0</v>
      </c>
      <c r="Q56" s="43"/>
      <c r="R56" s="44">
        <v>0</v>
      </c>
      <c r="S56" s="41"/>
      <c r="T56" s="42"/>
      <c r="U56" s="42"/>
      <c r="V56" s="42"/>
      <c r="W56" s="42">
        <v>1638</v>
      </c>
      <c r="X56" s="42"/>
      <c r="Y56" s="42">
        <v>370</v>
      </c>
      <c r="Z56" s="42"/>
      <c r="AA56" s="42">
        <v>894</v>
      </c>
      <c r="AB56" s="42"/>
      <c r="AC56" s="42">
        <v>598</v>
      </c>
      <c r="AD56" s="43">
        <v>559</v>
      </c>
      <c r="AE56" s="44">
        <v>4059</v>
      </c>
      <c r="AF56" s="41"/>
      <c r="AG56" s="42"/>
      <c r="AH56" s="42">
        <v>259</v>
      </c>
      <c r="AI56" s="42">
        <v>319</v>
      </c>
      <c r="AJ56" s="42"/>
      <c r="AK56" s="42">
        <v>497</v>
      </c>
      <c r="AL56" s="42"/>
      <c r="AM56" s="42">
        <v>622</v>
      </c>
      <c r="AN56" s="42"/>
      <c r="AO56" s="42">
        <v>616</v>
      </c>
      <c r="AP56" s="42"/>
      <c r="AQ56" s="43">
        <v>675</v>
      </c>
      <c r="AR56" s="44">
        <v>2988</v>
      </c>
      <c r="AS56" s="61">
        <f t="shared" si="6"/>
        <v>-1071</v>
      </c>
      <c r="AT56" s="209">
        <f t="shared" si="10"/>
        <v>-0.26385809312638581</v>
      </c>
      <c r="AU56" s="45"/>
      <c r="AV56" s="46"/>
      <c r="AW56" s="46"/>
      <c r="AX56" s="46"/>
      <c r="AY56" s="46"/>
      <c r="AZ56" s="46"/>
      <c r="BA56" s="46"/>
      <c r="BB56" s="46"/>
      <c r="BC56" s="46"/>
      <c r="BD56" s="46"/>
      <c r="BE56" s="46">
        <v>16.82</v>
      </c>
      <c r="BF56" s="47"/>
      <c r="BG56" s="48">
        <v>16.82</v>
      </c>
      <c r="BH56" s="45"/>
      <c r="BI56" s="46"/>
      <c r="BJ56" s="46"/>
      <c r="BK56" s="46"/>
      <c r="BL56" s="46">
        <v>282.8</v>
      </c>
      <c r="BM56" s="46"/>
      <c r="BN56" s="46">
        <v>62.03</v>
      </c>
      <c r="BO56" s="46"/>
      <c r="BP56" s="46">
        <v>134.1</v>
      </c>
      <c r="BQ56" s="46"/>
      <c r="BR56" s="46">
        <v>93.39</v>
      </c>
      <c r="BS56" s="47">
        <v>89.1</v>
      </c>
      <c r="BT56" s="206">
        <v>661.42000000000007</v>
      </c>
      <c r="BU56" s="45"/>
      <c r="BV56" s="46"/>
      <c r="BW56" s="46">
        <v>43.31</v>
      </c>
      <c r="BX56" s="46">
        <v>58.42</v>
      </c>
      <c r="BY56" s="46"/>
      <c r="BZ56" s="46">
        <v>83.98</v>
      </c>
      <c r="CA56" s="46"/>
      <c r="CB56" s="46">
        <v>102.56</v>
      </c>
      <c r="CC56" s="46"/>
      <c r="CD56" s="46">
        <v>101.35</v>
      </c>
      <c r="CE56" s="46"/>
      <c r="CF56" s="47">
        <v>109.33</v>
      </c>
      <c r="CG56" s="206">
        <v>498.95</v>
      </c>
      <c r="CH56" s="61">
        <f t="shared" si="7"/>
        <v>-162.47000000000008</v>
      </c>
      <c r="CI56" s="209">
        <f t="shared" si="11"/>
        <v>-0.24563817241692126</v>
      </c>
    </row>
    <row r="57" spans="1:87" x14ac:dyDescent="0.45">
      <c r="A57" s="40">
        <v>14861939155961</v>
      </c>
      <c r="B57" s="8" t="s">
        <v>757</v>
      </c>
      <c r="C57" s="8" t="s">
        <v>142</v>
      </c>
      <c r="D57" s="56" t="s">
        <v>101</v>
      </c>
      <c r="E57" s="207">
        <v>6</v>
      </c>
      <c r="F57" s="41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3"/>
      <c r="R57" s="44"/>
      <c r="S57" s="41"/>
      <c r="T57" s="42"/>
      <c r="U57" s="42"/>
      <c r="V57" s="42">
        <v>352</v>
      </c>
      <c r="W57" s="42"/>
      <c r="X57" s="42"/>
      <c r="Y57" s="42"/>
      <c r="Z57" s="42"/>
      <c r="AA57" s="42"/>
      <c r="AB57" s="42"/>
      <c r="AC57" s="42"/>
      <c r="AD57" s="43"/>
      <c r="AE57" s="44">
        <v>352</v>
      </c>
      <c r="AF57" s="41"/>
      <c r="AG57" s="42"/>
      <c r="AH57" s="42">
        <v>462</v>
      </c>
      <c r="AI57" s="42">
        <v>-507</v>
      </c>
      <c r="AJ57" s="42"/>
      <c r="AK57" s="42">
        <v>530</v>
      </c>
      <c r="AL57" s="42"/>
      <c r="AM57" s="42">
        <v>735</v>
      </c>
      <c r="AN57" s="42"/>
      <c r="AO57" s="42">
        <v>754</v>
      </c>
      <c r="AP57" s="42"/>
      <c r="AQ57" s="43">
        <v>785</v>
      </c>
      <c r="AR57" s="44">
        <v>2759</v>
      </c>
      <c r="AS57" s="61">
        <f t="shared" si="6"/>
        <v>2407</v>
      </c>
      <c r="AT57" s="209">
        <f t="shared" si="10"/>
        <v>6.8380681818181817</v>
      </c>
      <c r="AU57" s="45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7"/>
      <c r="BG57" s="48"/>
      <c r="BH57" s="45"/>
      <c r="BI57" s="46"/>
      <c r="BJ57" s="46"/>
      <c r="BK57" s="46">
        <v>66.540000000000006</v>
      </c>
      <c r="BL57" s="46"/>
      <c r="BM57" s="46"/>
      <c r="BN57" s="46"/>
      <c r="BO57" s="46"/>
      <c r="BP57" s="46"/>
      <c r="BQ57" s="46"/>
      <c r="BR57" s="46"/>
      <c r="BS57" s="47"/>
      <c r="BT57" s="206">
        <v>66.540000000000006</v>
      </c>
      <c r="BU57" s="45"/>
      <c r="BV57" s="46"/>
      <c r="BW57" s="46">
        <v>72.28</v>
      </c>
      <c r="BX57" s="46">
        <v>-59.410000000000004</v>
      </c>
      <c r="BY57" s="46"/>
      <c r="BZ57" s="46">
        <v>89.05</v>
      </c>
      <c r="CA57" s="46"/>
      <c r="CB57" s="46">
        <v>118.36</v>
      </c>
      <c r="CC57" s="46"/>
      <c r="CD57" s="46">
        <v>121.02</v>
      </c>
      <c r="CE57" s="46"/>
      <c r="CF57" s="47">
        <v>124.99</v>
      </c>
      <c r="CG57" s="206">
        <v>466.28999999999996</v>
      </c>
      <c r="CH57" s="61">
        <f t="shared" si="7"/>
        <v>399.74999999999994</v>
      </c>
      <c r="CI57" s="209">
        <f t="shared" si="11"/>
        <v>6.0076645626690697</v>
      </c>
    </row>
    <row r="58" spans="1:87" x14ac:dyDescent="0.45">
      <c r="A58" s="40">
        <v>14881331282858</v>
      </c>
      <c r="B58" s="8" t="s">
        <v>796</v>
      </c>
      <c r="C58" s="8" t="s">
        <v>188</v>
      </c>
      <c r="D58" s="56" t="s">
        <v>101</v>
      </c>
      <c r="E58" s="207">
        <v>6</v>
      </c>
      <c r="F58" s="41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3">
        <v>32</v>
      </c>
      <c r="R58" s="44">
        <v>32</v>
      </c>
      <c r="S58" s="41"/>
      <c r="T58" s="42"/>
      <c r="U58" s="42"/>
      <c r="V58" s="42">
        <v>901</v>
      </c>
      <c r="W58" s="42"/>
      <c r="X58" s="42">
        <v>37</v>
      </c>
      <c r="Y58" s="42"/>
      <c r="Z58" s="42">
        <v>324</v>
      </c>
      <c r="AA58" s="42"/>
      <c r="AB58" s="42">
        <v>341</v>
      </c>
      <c r="AC58" s="42"/>
      <c r="AD58" s="43">
        <v>163</v>
      </c>
      <c r="AE58" s="44">
        <v>1766</v>
      </c>
      <c r="AF58" s="41"/>
      <c r="AG58" s="42"/>
      <c r="AH58" s="42">
        <v>278</v>
      </c>
      <c r="AI58" s="42">
        <v>245</v>
      </c>
      <c r="AJ58" s="42"/>
      <c r="AK58" s="42">
        <v>495</v>
      </c>
      <c r="AL58" s="42"/>
      <c r="AM58" s="42">
        <v>441</v>
      </c>
      <c r="AN58" s="42"/>
      <c r="AO58" s="42">
        <v>483</v>
      </c>
      <c r="AP58" s="42"/>
      <c r="AQ58" s="43">
        <v>793</v>
      </c>
      <c r="AR58" s="44">
        <v>2735</v>
      </c>
      <c r="AS58" s="61">
        <f t="shared" si="6"/>
        <v>969</v>
      </c>
      <c r="AT58" s="209">
        <f t="shared" si="10"/>
        <v>0.54869762174405434</v>
      </c>
      <c r="AU58" s="45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7">
        <v>20.63</v>
      </c>
      <c r="BG58" s="48">
        <v>20.63</v>
      </c>
      <c r="BH58" s="45"/>
      <c r="BI58" s="46"/>
      <c r="BJ58" s="46"/>
      <c r="BK58" s="46">
        <v>193.34</v>
      </c>
      <c r="BL58" s="46"/>
      <c r="BM58" s="46">
        <v>16.38</v>
      </c>
      <c r="BN58" s="46"/>
      <c r="BO58" s="46">
        <v>56.03</v>
      </c>
      <c r="BP58" s="46"/>
      <c r="BQ58" s="46">
        <v>58.49</v>
      </c>
      <c r="BR58" s="46"/>
      <c r="BS58" s="47">
        <v>41.62</v>
      </c>
      <c r="BT58" s="206">
        <v>365.86</v>
      </c>
      <c r="BU58" s="45"/>
      <c r="BV58" s="46"/>
      <c r="BW58" s="46">
        <v>46</v>
      </c>
      <c r="BX58" s="46">
        <v>47.84</v>
      </c>
      <c r="BY58" s="46"/>
      <c r="BZ58" s="46">
        <v>83.72</v>
      </c>
      <c r="CA58" s="46"/>
      <c r="CB58" s="46">
        <v>76.75</v>
      </c>
      <c r="CC58" s="46"/>
      <c r="CD58" s="46">
        <v>82.39</v>
      </c>
      <c r="CE58" s="46"/>
      <c r="CF58" s="47">
        <v>126.12</v>
      </c>
      <c r="CG58" s="206">
        <v>462.82</v>
      </c>
      <c r="CH58" s="61">
        <f t="shared" si="7"/>
        <v>96.95999999999998</v>
      </c>
      <c r="CI58" s="209">
        <f t="shared" si="11"/>
        <v>0.2650194063302902</v>
      </c>
    </row>
    <row r="59" spans="1:87" x14ac:dyDescent="0.45">
      <c r="A59" s="40">
        <v>14864978218038</v>
      </c>
      <c r="B59" s="8" t="s">
        <v>614</v>
      </c>
      <c r="C59" s="8" t="s">
        <v>166</v>
      </c>
      <c r="D59" s="56" t="s">
        <v>101</v>
      </c>
      <c r="E59" s="207">
        <v>6</v>
      </c>
      <c r="F59" s="41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3">
        <v>3137</v>
      </c>
      <c r="R59" s="44">
        <v>3137</v>
      </c>
      <c r="S59" s="41"/>
      <c r="T59" s="42"/>
      <c r="U59" s="42"/>
      <c r="V59" s="42"/>
      <c r="W59" s="42"/>
      <c r="X59" s="42"/>
      <c r="Y59" s="42">
        <v>1303</v>
      </c>
      <c r="Z59" s="42"/>
      <c r="AA59" s="42"/>
      <c r="AB59" s="42"/>
      <c r="AC59" s="42"/>
      <c r="AD59" s="43">
        <v>1586</v>
      </c>
      <c r="AE59" s="44">
        <v>2889</v>
      </c>
      <c r="AF59" s="41"/>
      <c r="AG59" s="42"/>
      <c r="AH59" s="42">
        <v>108</v>
      </c>
      <c r="AI59" s="42">
        <v>287</v>
      </c>
      <c r="AJ59" s="42">
        <v>476</v>
      </c>
      <c r="AK59" s="42">
        <v>217</v>
      </c>
      <c r="AL59" s="42">
        <v>214</v>
      </c>
      <c r="AM59" s="42">
        <v>264</v>
      </c>
      <c r="AN59" s="42">
        <v>224</v>
      </c>
      <c r="AO59" s="42">
        <v>271</v>
      </c>
      <c r="AP59" s="42">
        <v>261</v>
      </c>
      <c r="AQ59" s="43">
        <v>290</v>
      </c>
      <c r="AR59" s="44">
        <v>2612</v>
      </c>
      <c r="AS59" s="61">
        <f t="shared" si="6"/>
        <v>-277</v>
      </c>
      <c r="AT59" s="209">
        <f t="shared" si="10"/>
        <v>-9.588092765662859E-2</v>
      </c>
      <c r="AU59" s="45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7">
        <v>478.39</v>
      </c>
      <c r="BG59" s="48">
        <v>478.39</v>
      </c>
      <c r="BH59" s="45"/>
      <c r="BI59" s="46"/>
      <c r="BJ59" s="46"/>
      <c r="BK59" s="46"/>
      <c r="BL59" s="46"/>
      <c r="BM59" s="46"/>
      <c r="BN59" s="46">
        <v>214.49</v>
      </c>
      <c r="BO59" s="46"/>
      <c r="BP59" s="46"/>
      <c r="BQ59" s="46"/>
      <c r="BR59" s="46"/>
      <c r="BS59" s="47">
        <v>258.94</v>
      </c>
      <c r="BT59" s="206">
        <v>473.43</v>
      </c>
      <c r="BU59" s="45"/>
      <c r="BV59" s="46"/>
      <c r="BW59" s="46">
        <v>24.49</v>
      </c>
      <c r="BX59" s="46">
        <v>47.48</v>
      </c>
      <c r="BY59" s="46">
        <v>80.599999999999994</v>
      </c>
      <c r="BZ59" s="46">
        <v>37.5</v>
      </c>
      <c r="CA59" s="46">
        <v>37.42</v>
      </c>
      <c r="CB59" s="46">
        <v>44.3</v>
      </c>
      <c r="CC59" s="46">
        <v>38.81</v>
      </c>
      <c r="CD59" s="46">
        <v>45.31</v>
      </c>
      <c r="CE59" s="46">
        <v>44.08</v>
      </c>
      <c r="CF59" s="47">
        <v>48.23</v>
      </c>
      <c r="CG59" s="206">
        <v>448.22</v>
      </c>
      <c r="CH59" s="61">
        <f t="shared" si="7"/>
        <v>-25.20999999999998</v>
      </c>
      <c r="CI59" s="209">
        <f t="shared" si="11"/>
        <v>-5.3249688443909302E-2</v>
      </c>
    </row>
    <row r="60" spans="1:87" x14ac:dyDescent="0.45">
      <c r="A60" s="40">
        <v>14840376208873</v>
      </c>
      <c r="B60" s="8" t="s">
        <v>723</v>
      </c>
      <c r="C60" s="8" t="s">
        <v>119</v>
      </c>
      <c r="D60" s="56" t="s">
        <v>101</v>
      </c>
      <c r="E60" s="207">
        <v>6</v>
      </c>
      <c r="F60" s="41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3">
        <v>1272</v>
      </c>
      <c r="R60" s="44">
        <v>1272</v>
      </c>
      <c r="S60" s="41"/>
      <c r="T60" s="42">
        <v>1543</v>
      </c>
      <c r="U60" s="42"/>
      <c r="V60" s="42"/>
      <c r="W60" s="42"/>
      <c r="X60" s="42"/>
      <c r="Y60" s="42"/>
      <c r="Z60" s="42">
        <v>1361</v>
      </c>
      <c r="AA60" s="42"/>
      <c r="AB60" s="42"/>
      <c r="AC60" s="42"/>
      <c r="AD60" s="43">
        <v>1056</v>
      </c>
      <c r="AE60" s="44">
        <v>3960</v>
      </c>
      <c r="AF60" s="41"/>
      <c r="AG60" s="42"/>
      <c r="AH60" s="42">
        <v>274</v>
      </c>
      <c r="AI60" s="42">
        <v>241</v>
      </c>
      <c r="AJ60" s="42"/>
      <c r="AK60" s="42">
        <v>448</v>
      </c>
      <c r="AL60" s="42"/>
      <c r="AM60" s="42">
        <v>452</v>
      </c>
      <c r="AN60" s="42"/>
      <c r="AO60" s="42">
        <v>470</v>
      </c>
      <c r="AP60" s="42"/>
      <c r="AQ60" s="43">
        <v>547</v>
      </c>
      <c r="AR60" s="44">
        <v>2432</v>
      </c>
      <c r="AS60" s="61">
        <f t="shared" si="6"/>
        <v>-1528</v>
      </c>
      <c r="AT60" s="209">
        <f t="shared" si="10"/>
        <v>-0.38585858585858585</v>
      </c>
      <c r="AU60" s="45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7">
        <v>204.06</v>
      </c>
      <c r="BG60" s="48">
        <v>204.06</v>
      </c>
      <c r="BH60" s="45"/>
      <c r="BI60" s="46">
        <v>243.28</v>
      </c>
      <c r="BJ60" s="46"/>
      <c r="BK60" s="46"/>
      <c r="BL60" s="46"/>
      <c r="BM60" s="46"/>
      <c r="BN60" s="46"/>
      <c r="BO60" s="46">
        <v>218.88</v>
      </c>
      <c r="BP60" s="46"/>
      <c r="BQ60" s="46"/>
      <c r="BR60" s="46"/>
      <c r="BS60" s="47">
        <v>179.79</v>
      </c>
      <c r="BT60" s="206">
        <v>641.94999999999993</v>
      </c>
      <c r="BU60" s="45"/>
      <c r="BV60" s="46"/>
      <c r="BW60" s="46">
        <v>45.45</v>
      </c>
      <c r="BX60" s="46">
        <v>47.27</v>
      </c>
      <c r="BY60" s="46"/>
      <c r="BZ60" s="46">
        <v>77</v>
      </c>
      <c r="CA60" s="46"/>
      <c r="CB60" s="46">
        <v>78.319999999999993</v>
      </c>
      <c r="CC60" s="46"/>
      <c r="CD60" s="46">
        <v>80.53</v>
      </c>
      <c r="CE60" s="46"/>
      <c r="CF60" s="47">
        <v>91.06</v>
      </c>
      <c r="CG60" s="206">
        <v>419.63</v>
      </c>
      <c r="CH60" s="61">
        <f t="shared" si="7"/>
        <v>-222.31999999999994</v>
      </c>
      <c r="CI60" s="209">
        <f t="shared" si="11"/>
        <v>-0.34631980683853875</v>
      </c>
    </row>
    <row r="61" spans="1:87" x14ac:dyDescent="0.45">
      <c r="A61" s="40">
        <v>14874384875813</v>
      </c>
      <c r="B61" s="8" t="s">
        <v>815</v>
      </c>
      <c r="C61" s="8" t="s">
        <v>167</v>
      </c>
      <c r="D61" s="56" t="s">
        <v>101</v>
      </c>
      <c r="E61" s="207">
        <v>6</v>
      </c>
      <c r="F61" s="41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3">
        <v>2106</v>
      </c>
      <c r="R61" s="44">
        <v>2106</v>
      </c>
      <c r="S61" s="41"/>
      <c r="T61" s="42"/>
      <c r="U61" s="42"/>
      <c r="V61" s="42"/>
      <c r="W61" s="42"/>
      <c r="X61" s="42"/>
      <c r="Y61" s="42">
        <v>846</v>
      </c>
      <c r="Z61" s="42"/>
      <c r="AA61" s="42"/>
      <c r="AB61" s="42"/>
      <c r="AC61" s="42"/>
      <c r="AD61" s="43">
        <v>1055</v>
      </c>
      <c r="AE61" s="44">
        <v>1901</v>
      </c>
      <c r="AF61" s="41"/>
      <c r="AG61" s="42"/>
      <c r="AH61" s="42">
        <v>117</v>
      </c>
      <c r="AI61" s="42">
        <v>164</v>
      </c>
      <c r="AJ61" s="42">
        <v>434</v>
      </c>
      <c r="AK61" s="42">
        <v>186</v>
      </c>
      <c r="AL61" s="42">
        <v>174</v>
      </c>
      <c r="AM61" s="42">
        <v>31</v>
      </c>
      <c r="AN61" s="42">
        <v>196</v>
      </c>
      <c r="AO61" s="42">
        <v>142</v>
      </c>
      <c r="AP61" s="42">
        <v>278</v>
      </c>
      <c r="AQ61" s="43">
        <v>325</v>
      </c>
      <c r="AR61" s="44">
        <v>2047</v>
      </c>
      <c r="AS61" s="61">
        <f t="shared" si="6"/>
        <v>146</v>
      </c>
      <c r="AT61" s="209">
        <f t="shared" si="10"/>
        <v>7.6801683324566022E-2</v>
      </c>
      <c r="AU61" s="45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7">
        <v>338.42</v>
      </c>
      <c r="BG61" s="48">
        <v>338.42</v>
      </c>
      <c r="BH61" s="45"/>
      <c r="BI61" s="46"/>
      <c r="BJ61" s="46"/>
      <c r="BK61" s="46"/>
      <c r="BL61" s="46"/>
      <c r="BM61" s="46"/>
      <c r="BN61" s="46">
        <v>152.34</v>
      </c>
      <c r="BO61" s="46"/>
      <c r="BP61" s="46"/>
      <c r="BQ61" s="46"/>
      <c r="BR61" s="46"/>
      <c r="BS61" s="47">
        <v>184.19</v>
      </c>
      <c r="BT61" s="206">
        <v>336.53</v>
      </c>
      <c r="BU61" s="45"/>
      <c r="BV61" s="46"/>
      <c r="BW61" s="46">
        <v>25.77</v>
      </c>
      <c r="BX61" s="46">
        <v>29.94</v>
      </c>
      <c r="BY61" s="46">
        <v>74.599999999999994</v>
      </c>
      <c r="BZ61" s="46">
        <v>33.11</v>
      </c>
      <c r="CA61" s="46">
        <v>31.72</v>
      </c>
      <c r="CB61" s="46">
        <v>11.1</v>
      </c>
      <c r="CC61" s="46">
        <v>34.83</v>
      </c>
      <c r="CD61" s="46">
        <v>26.94</v>
      </c>
      <c r="CE61" s="46">
        <v>46.5</v>
      </c>
      <c r="CF61" s="47">
        <v>53.21</v>
      </c>
      <c r="CG61" s="206">
        <v>367.71999999999997</v>
      </c>
      <c r="CH61" s="61">
        <f t="shared" si="7"/>
        <v>31.189999999999998</v>
      </c>
      <c r="CI61" s="209">
        <f t="shared" si="11"/>
        <v>9.2681187412712085E-2</v>
      </c>
    </row>
    <row r="62" spans="1:87" x14ac:dyDescent="0.45">
      <c r="A62" s="40">
        <v>14819392140869</v>
      </c>
      <c r="B62" s="8" t="s">
        <v>745</v>
      </c>
      <c r="C62" s="8" t="s">
        <v>133</v>
      </c>
      <c r="D62" s="56" t="s">
        <v>101</v>
      </c>
      <c r="E62" s="207">
        <v>6</v>
      </c>
      <c r="F62" s="41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3">
        <v>1217</v>
      </c>
      <c r="R62" s="44">
        <v>1217</v>
      </c>
      <c r="S62" s="41"/>
      <c r="T62" s="42"/>
      <c r="U62" s="42">
        <v>1189</v>
      </c>
      <c r="V62" s="42"/>
      <c r="W62" s="42"/>
      <c r="X62" s="42"/>
      <c r="Y62" s="42"/>
      <c r="Z62" s="42"/>
      <c r="AA62" s="42"/>
      <c r="AB62" s="42">
        <v>1213</v>
      </c>
      <c r="AC62" s="42"/>
      <c r="AD62" s="43">
        <v>538</v>
      </c>
      <c r="AE62" s="44">
        <v>2940</v>
      </c>
      <c r="AF62" s="41"/>
      <c r="AG62" s="42"/>
      <c r="AH62" s="42">
        <v>193</v>
      </c>
      <c r="AI62" s="42">
        <v>196</v>
      </c>
      <c r="AJ62" s="42"/>
      <c r="AK62" s="42">
        <v>369</v>
      </c>
      <c r="AL62" s="42"/>
      <c r="AM62" s="42">
        <v>384</v>
      </c>
      <c r="AN62" s="42"/>
      <c r="AO62" s="42">
        <v>398</v>
      </c>
      <c r="AP62" s="42"/>
      <c r="AQ62" s="43">
        <v>437</v>
      </c>
      <c r="AR62" s="44">
        <v>1977</v>
      </c>
      <c r="AS62" s="61">
        <f t="shared" si="6"/>
        <v>-963</v>
      </c>
      <c r="AT62" s="209">
        <f t="shared" si="10"/>
        <v>-0.32755102040816325</v>
      </c>
      <c r="AU62" s="45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7">
        <v>232.25</v>
      </c>
      <c r="BG62" s="48">
        <v>232.25</v>
      </c>
      <c r="BH62" s="45"/>
      <c r="BI62" s="46"/>
      <c r="BJ62" s="46">
        <v>194.6</v>
      </c>
      <c r="BK62" s="46"/>
      <c r="BL62" s="46"/>
      <c r="BM62" s="46"/>
      <c r="BN62" s="46"/>
      <c r="BO62" s="46"/>
      <c r="BP62" s="46"/>
      <c r="BQ62" s="46">
        <v>201.44</v>
      </c>
      <c r="BR62" s="46"/>
      <c r="BS62" s="47">
        <v>91.72</v>
      </c>
      <c r="BT62" s="206">
        <v>487.76</v>
      </c>
      <c r="BU62" s="45"/>
      <c r="BV62" s="46"/>
      <c r="BW62" s="46">
        <v>33.880000000000003</v>
      </c>
      <c r="BX62" s="46">
        <v>40.86</v>
      </c>
      <c r="BY62" s="46"/>
      <c r="BZ62" s="46">
        <v>65.73</v>
      </c>
      <c r="CA62" s="46"/>
      <c r="CB62" s="46">
        <v>68.650000000000006</v>
      </c>
      <c r="CC62" s="46"/>
      <c r="CD62" s="46">
        <v>70.27</v>
      </c>
      <c r="CE62" s="46"/>
      <c r="CF62" s="47">
        <v>75.38</v>
      </c>
      <c r="CG62" s="206">
        <v>354.77000000000004</v>
      </c>
      <c r="CH62" s="61">
        <f t="shared" si="7"/>
        <v>-132.98999999999995</v>
      </c>
      <c r="CI62" s="209">
        <f t="shared" si="11"/>
        <v>-0.27265458422174832</v>
      </c>
    </row>
    <row r="63" spans="1:87" x14ac:dyDescent="0.45">
      <c r="A63" s="40">
        <v>14860926084261</v>
      </c>
      <c r="B63" s="8" t="s">
        <v>803</v>
      </c>
      <c r="C63" s="8" t="s">
        <v>22</v>
      </c>
      <c r="D63" s="56" t="s">
        <v>101</v>
      </c>
      <c r="E63" s="207">
        <v>6</v>
      </c>
      <c r="F63" s="41"/>
      <c r="G63" s="42"/>
      <c r="H63" s="42"/>
      <c r="I63" s="42">
        <v>551</v>
      </c>
      <c r="J63" s="42"/>
      <c r="K63" s="42">
        <v>442</v>
      </c>
      <c r="L63" s="42"/>
      <c r="M63" s="42">
        <v>215</v>
      </c>
      <c r="N63" s="42"/>
      <c r="O63" s="42">
        <v>254</v>
      </c>
      <c r="P63" s="42"/>
      <c r="Q63" s="43">
        <v>185</v>
      </c>
      <c r="R63" s="44">
        <v>1647</v>
      </c>
      <c r="S63" s="41"/>
      <c r="T63" s="42">
        <v>296</v>
      </c>
      <c r="U63" s="42"/>
      <c r="V63" s="42">
        <v>311</v>
      </c>
      <c r="W63" s="42"/>
      <c r="X63" s="42">
        <v>350</v>
      </c>
      <c r="Y63" s="42"/>
      <c r="Z63" s="42">
        <v>209</v>
      </c>
      <c r="AA63" s="42"/>
      <c r="AB63" s="42">
        <v>231</v>
      </c>
      <c r="AC63" s="42">
        <v>-162</v>
      </c>
      <c r="AD63" s="43">
        <v>709</v>
      </c>
      <c r="AE63" s="44">
        <v>1944</v>
      </c>
      <c r="AF63" s="41"/>
      <c r="AG63" s="42"/>
      <c r="AH63" s="42">
        <v>95</v>
      </c>
      <c r="AI63" s="42">
        <v>1255</v>
      </c>
      <c r="AJ63" s="42"/>
      <c r="AK63" s="42">
        <v>134</v>
      </c>
      <c r="AL63" s="42"/>
      <c r="AM63" s="42">
        <v>104</v>
      </c>
      <c r="AN63" s="42"/>
      <c r="AO63" s="42">
        <v>127</v>
      </c>
      <c r="AP63" s="42"/>
      <c r="AQ63" s="43">
        <v>201</v>
      </c>
      <c r="AR63" s="44">
        <v>1916</v>
      </c>
      <c r="AS63" s="61">
        <f t="shared" si="6"/>
        <v>-28</v>
      </c>
      <c r="AT63" s="209">
        <f t="shared" si="10"/>
        <v>-1.4403292181069959E-2</v>
      </c>
      <c r="AU63" s="45"/>
      <c r="AV63" s="46"/>
      <c r="AW63" s="46"/>
      <c r="AX63" s="46">
        <v>94.44</v>
      </c>
      <c r="AY63" s="46"/>
      <c r="AZ63" s="46">
        <v>71.010000000000005</v>
      </c>
      <c r="BA63" s="46"/>
      <c r="BB63" s="46">
        <v>39.89</v>
      </c>
      <c r="BC63" s="46"/>
      <c r="BD63" s="46">
        <v>45.89</v>
      </c>
      <c r="BE63" s="46"/>
      <c r="BF63" s="47">
        <v>36.869999999999997</v>
      </c>
      <c r="BG63" s="48">
        <v>288.09999999999997</v>
      </c>
      <c r="BH63" s="45"/>
      <c r="BI63" s="46">
        <v>50.5</v>
      </c>
      <c r="BJ63" s="46"/>
      <c r="BK63" s="46">
        <v>53.73</v>
      </c>
      <c r="BL63" s="46"/>
      <c r="BM63" s="46">
        <v>60.54</v>
      </c>
      <c r="BN63" s="46"/>
      <c r="BO63" s="46">
        <v>41.8</v>
      </c>
      <c r="BP63" s="46"/>
      <c r="BQ63" s="46">
        <v>44.01</v>
      </c>
      <c r="BR63" s="46">
        <v>-21.89</v>
      </c>
      <c r="BS63" s="47">
        <v>113.33000000000001</v>
      </c>
      <c r="BT63" s="206">
        <v>342.02</v>
      </c>
      <c r="BU63" s="45"/>
      <c r="BV63" s="46"/>
      <c r="BW63" s="46">
        <v>19.920000000000002</v>
      </c>
      <c r="BX63" s="46">
        <v>191.93</v>
      </c>
      <c r="BY63" s="46"/>
      <c r="BZ63" s="46">
        <v>32.22</v>
      </c>
      <c r="CA63" s="46"/>
      <c r="CB63" s="46">
        <v>28.71</v>
      </c>
      <c r="CC63" s="46"/>
      <c r="CD63" s="46">
        <v>31.65</v>
      </c>
      <c r="CE63" s="46"/>
      <c r="CF63" s="47">
        <v>41.74</v>
      </c>
      <c r="CG63" s="206">
        <v>346.17</v>
      </c>
      <c r="CH63" s="61">
        <f t="shared" si="7"/>
        <v>4.1500000000000341</v>
      </c>
      <c r="CI63" s="209">
        <f t="shared" si="11"/>
        <v>1.2133793345418496E-2</v>
      </c>
    </row>
    <row r="64" spans="1:87" x14ac:dyDescent="0.45">
      <c r="A64" s="40">
        <v>14853545552699</v>
      </c>
      <c r="B64" s="8" t="s">
        <v>731</v>
      </c>
      <c r="C64" s="8" t="s">
        <v>149</v>
      </c>
      <c r="D64" s="56" t="s">
        <v>101</v>
      </c>
      <c r="E64" s="207">
        <v>6</v>
      </c>
      <c r="F64" s="41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3">
        <v>1317</v>
      </c>
      <c r="R64" s="44">
        <v>1317</v>
      </c>
      <c r="S64" s="41"/>
      <c r="T64" s="42"/>
      <c r="U64" s="42"/>
      <c r="V64" s="42"/>
      <c r="W64" s="42">
        <v>1214</v>
      </c>
      <c r="X64" s="42"/>
      <c r="Y64" s="42"/>
      <c r="Z64" s="42"/>
      <c r="AA64" s="42"/>
      <c r="AB64" s="42"/>
      <c r="AC64" s="42">
        <v>935</v>
      </c>
      <c r="AD64" s="43">
        <v>373</v>
      </c>
      <c r="AE64" s="44">
        <v>2522</v>
      </c>
      <c r="AF64" s="41"/>
      <c r="AG64" s="42"/>
      <c r="AH64" s="42">
        <v>181</v>
      </c>
      <c r="AI64" s="42">
        <v>182</v>
      </c>
      <c r="AJ64" s="42"/>
      <c r="AK64" s="42">
        <v>359</v>
      </c>
      <c r="AL64" s="42"/>
      <c r="AM64" s="42">
        <v>377</v>
      </c>
      <c r="AN64" s="42"/>
      <c r="AO64" s="42">
        <v>365</v>
      </c>
      <c r="AP64" s="42"/>
      <c r="AQ64" s="43">
        <v>416</v>
      </c>
      <c r="AR64" s="44">
        <v>1880</v>
      </c>
      <c r="AS64" s="61">
        <f t="shared" si="6"/>
        <v>-642</v>
      </c>
      <c r="AT64" s="209">
        <f t="shared" si="10"/>
        <v>-0.25455987311657413</v>
      </c>
      <c r="AU64" s="45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7">
        <v>224.22</v>
      </c>
      <c r="BG64" s="48">
        <v>224.22</v>
      </c>
      <c r="BH64" s="45"/>
      <c r="BI64" s="46"/>
      <c r="BJ64" s="46"/>
      <c r="BK64" s="46"/>
      <c r="BL64" s="46">
        <v>198.92</v>
      </c>
      <c r="BM64" s="46"/>
      <c r="BN64" s="46"/>
      <c r="BO64" s="46"/>
      <c r="BP64" s="46"/>
      <c r="BQ64" s="46"/>
      <c r="BR64" s="46">
        <v>161.9</v>
      </c>
      <c r="BS64" s="47">
        <v>62.87</v>
      </c>
      <c r="BT64" s="206">
        <v>423.69</v>
      </c>
      <c r="BU64" s="45"/>
      <c r="BV64" s="46"/>
      <c r="BW64" s="46">
        <v>32.15</v>
      </c>
      <c r="BX64" s="46">
        <v>38.869999999999997</v>
      </c>
      <c r="BY64" s="46"/>
      <c r="BZ64" s="46">
        <v>64.319999999999993</v>
      </c>
      <c r="CA64" s="46"/>
      <c r="CB64" s="46">
        <v>67.63</v>
      </c>
      <c r="CC64" s="46"/>
      <c r="CD64" s="46">
        <v>65.58</v>
      </c>
      <c r="CE64" s="46"/>
      <c r="CF64" s="47">
        <v>72.39</v>
      </c>
      <c r="CG64" s="206">
        <v>340.93999999999994</v>
      </c>
      <c r="CH64" s="61">
        <f t="shared" si="7"/>
        <v>-82.750000000000057</v>
      </c>
      <c r="CI64" s="209">
        <f t="shared" si="11"/>
        <v>-0.1953078902027427</v>
      </c>
    </row>
    <row r="65" spans="1:87" x14ac:dyDescent="0.45">
      <c r="A65" s="40">
        <v>14853834963765</v>
      </c>
      <c r="B65" s="8" t="s">
        <v>628</v>
      </c>
      <c r="C65" s="8" t="s">
        <v>34</v>
      </c>
      <c r="D65" s="56" t="s">
        <v>101</v>
      </c>
      <c r="E65" s="207">
        <v>12</v>
      </c>
      <c r="F65" s="41"/>
      <c r="G65" s="42"/>
      <c r="H65" s="42"/>
      <c r="I65" s="42">
        <v>1560</v>
      </c>
      <c r="J65" s="42"/>
      <c r="K65" s="42">
        <v>-257</v>
      </c>
      <c r="L65" s="42"/>
      <c r="M65" s="42"/>
      <c r="N65" s="42"/>
      <c r="O65" s="42"/>
      <c r="P65" s="42"/>
      <c r="Q65" s="43"/>
      <c r="R65" s="44">
        <v>1303</v>
      </c>
      <c r="S65" s="41"/>
      <c r="T65" s="42"/>
      <c r="U65" s="42"/>
      <c r="V65" s="42"/>
      <c r="W65" s="42"/>
      <c r="X65" s="42"/>
      <c r="Y65" s="42">
        <v>5144</v>
      </c>
      <c r="Z65" s="42">
        <v>644</v>
      </c>
      <c r="AA65" s="42"/>
      <c r="AB65" s="42">
        <v>750</v>
      </c>
      <c r="AC65" s="42"/>
      <c r="AD65" s="43">
        <v>906</v>
      </c>
      <c r="AE65" s="44">
        <v>7444</v>
      </c>
      <c r="AF65" s="41"/>
      <c r="AG65" s="42"/>
      <c r="AH65" s="42">
        <v>210</v>
      </c>
      <c r="AI65" s="42">
        <v>-13</v>
      </c>
      <c r="AJ65" s="42"/>
      <c r="AK65" s="42">
        <v>337</v>
      </c>
      <c r="AL65" s="42"/>
      <c r="AM65" s="42">
        <v>392</v>
      </c>
      <c r="AN65" s="42"/>
      <c r="AO65" s="42">
        <v>485</v>
      </c>
      <c r="AP65" s="42"/>
      <c r="AQ65" s="43">
        <v>408</v>
      </c>
      <c r="AR65" s="44">
        <v>1819</v>
      </c>
      <c r="AS65" s="61">
        <f t="shared" si="6"/>
        <v>-5625</v>
      </c>
      <c r="AT65" s="209">
        <f t="shared" si="10"/>
        <v>-0.75564212788823215</v>
      </c>
      <c r="AU65" s="45"/>
      <c r="AV65" s="46"/>
      <c r="AW65" s="46"/>
      <c r="AX65" s="46">
        <v>248.24</v>
      </c>
      <c r="AY65" s="46"/>
      <c r="AZ65" s="46">
        <v>-7.58</v>
      </c>
      <c r="BA65" s="46"/>
      <c r="BB65" s="46"/>
      <c r="BC65" s="46"/>
      <c r="BD65" s="46"/>
      <c r="BE65" s="46"/>
      <c r="BF65" s="47"/>
      <c r="BG65" s="48">
        <v>240.66</v>
      </c>
      <c r="BH65" s="45"/>
      <c r="BI65" s="46"/>
      <c r="BJ65" s="46"/>
      <c r="BK65" s="46"/>
      <c r="BL65" s="46"/>
      <c r="BM65" s="46"/>
      <c r="BN65" s="46">
        <v>828.6</v>
      </c>
      <c r="BO65" s="46">
        <v>112.44</v>
      </c>
      <c r="BP65" s="46"/>
      <c r="BQ65" s="46">
        <v>122.81</v>
      </c>
      <c r="BR65" s="46"/>
      <c r="BS65" s="47">
        <v>148.85000000000002</v>
      </c>
      <c r="BT65" s="206">
        <v>1212.6999999999998</v>
      </c>
      <c r="BU65" s="45"/>
      <c r="BV65" s="46"/>
      <c r="BW65" s="46">
        <v>39.17</v>
      </c>
      <c r="BX65" s="46">
        <v>16.86</v>
      </c>
      <c r="BY65" s="46"/>
      <c r="BZ65" s="46">
        <v>67.09</v>
      </c>
      <c r="CA65" s="46"/>
      <c r="CB65" s="46">
        <v>76.540000000000006</v>
      </c>
      <c r="CC65" s="46"/>
      <c r="CD65" s="46">
        <v>89.13</v>
      </c>
      <c r="CE65" s="46"/>
      <c r="CF65" s="47">
        <v>77.47</v>
      </c>
      <c r="CG65" s="206">
        <v>366.26</v>
      </c>
      <c r="CH65" s="61">
        <f t="shared" si="7"/>
        <v>-846.43999999999983</v>
      </c>
      <c r="CI65" s="209">
        <f t="shared" si="11"/>
        <v>-0.69797971468623732</v>
      </c>
    </row>
    <row r="66" spans="1:87" x14ac:dyDescent="0.45">
      <c r="A66" s="40">
        <v>14884081026425</v>
      </c>
      <c r="B66" s="8" t="s">
        <v>625</v>
      </c>
      <c r="C66" s="8" t="s">
        <v>172</v>
      </c>
      <c r="D66" s="56" t="s">
        <v>101</v>
      </c>
      <c r="E66" s="207">
        <v>6</v>
      </c>
      <c r="F66" s="41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3"/>
      <c r="R66" s="44"/>
      <c r="S66" s="41"/>
      <c r="T66" s="42">
        <v>3467</v>
      </c>
      <c r="U66" s="42"/>
      <c r="V66" s="42">
        <v>2393</v>
      </c>
      <c r="W66" s="42"/>
      <c r="X66" s="42"/>
      <c r="Y66" s="42"/>
      <c r="Z66" s="42"/>
      <c r="AA66" s="42"/>
      <c r="AB66" s="42">
        <v>1326</v>
      </c>
      <c r="AC66" s="42"/>
      <c r="AD66" s="43">
        <v>830</v>
      </c>
      <c r="AE66" s="44">
        <v>8016</v>
      </c>
      <c r="AF66" s="41"/>
      <c r="AG66" s="42"/>
      <c r="AH66" s="42">
        <v>278</v>
      </c>
      <c r="AI66" s="42">
        <v>128</v>
      </c>
      <c r="AJ66" s="42"/>
      <c r="AK66" s="42">
        <v>376</v>
      </c>
      <c r="AL66" s="42"/>
      <c r="AM66" s="42">
        <v>114</v>
      </c>
      <c r="AN66" s="42"/>
      <c r="AO66" s="42">
        <v>15</v>
      </c>
      <c r="AP66" s="42"/>
      <c r="AQ66" s="43">
        <v>862</v>
      </c>
      <c r="AR66" s="44">
        <v>1773</v>
      </c>
      <c r="AS66" s="61">
        <f t="shared" si="6"/>
        <v>-6243</v>
      </c>
      <c r="AT66" s="209">
        <f t="shared" si="10"/>
        <v>-0.7788173652694611</v>
      </c>
      <c r="AU66" s="45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7"/>
      <c r="BG66" s="48"/>
      <c r="BH66" s="45"/>
      <c r="BI66" s="46">
        <v>505.65</v>
      </c>
      <c r="BJ66" s="46"/>
      <c r="BK66" s="46">
        <v>351.52</v>
      </c>
      <c r="BL66" s="46"/>
      <c r="BM66" s="46"/>
      <c r="BN66" s="46"/>
      <c r="BO66" s="46"/>
      <c r="BP66" s="46"/>
      <c r="BQ66" s="46">
        <v>213.91</v>
      </c>
      <c r="BR66" s="46"/>
      <c r="BS66" s="47">
        <v>133.12</v>
      </c>
      <c r="BT66" s="206">
        <v>1204.1999999999998</v>
      </c>
      <c r="BU66" s="45"/>
      <c r="BV66" s="46"/>
      <c r="BW66" s="46">
        <v>46.9</v>
      </c>
      <c r="BX66" s="46">
        <v>25.36</v>
      </c>
      <c r="BY66" s="46"/>
      <c r="BZ66" s="46">
        <v>66.91</v>
      </c>
      <c r="CA66" s="46"/>
      <c r="CB66" s="46">
        <v>32.32</v>
      </c>
      <c r="CC66" s="46"/>
      <c r="CD66" s="46">
        <v>18.89</v>
      </c>
      <c r="CE66" s="46"/>
      <c r="CF66" s="47">
        <v>136.28</v>
      </c>
      <c r="CG66" s="206">
        <v>326.65999999999997</v>
      </c>
      <c r="CH66" s="61">
        <f t="shared" si="7"/>
        <v>-877.53999999999985</v>
      </c>
      <c r="CI66" s="209">
        <f t="shared" si="11"/>
        <v>-0.72873276864308256</v>
      </c>
    </row>
    <row r="67" spans="1:87" x14ac:dyDescent="0.45">
      <c r="A67" s="40">
        <v>14829667091101</v>
      </c>
      <c r="B67" s="8" t="s">
        <v>707</v>
      </c>
      <c r="C67" s="8" t="s">
        <v>160</v>
      </c>
      <c r="D67" s="56" t="s">
        <v>101</v>
      </c>
      <c r="E67" s="207">
        <v>3</v>
      </c>
      <c r="F67" s="41"/>
      <c r="G67" s="42"/>
      <c r="H67" s="42"/>
      <c r="I67" s="42"/>
      <c r="J67" s="42"/>
      <c r="K67" s="42"/>
      <c r="L67" s="42"/>
      <c r="M67" s="42"/>
      <c r="N67" s="42">
        <v>2466</v>
      </c>
      <c r="O67" s="42">
        <v>595</v>
      </c>
      <c r="P67" s="42"/>
      <c r="Q67" s="43">
        <v>1643</v>
      </c>
      <c r="R67" s="44">
        <v>4704</v>
      </c>
      <c r="S67" s="41"/>
      <c r="T67" s="42">
        <v>623</v>
      </c>
      <c r="U67" s="42"/>
      <c r="V67" s="42">
        <v>805</v>
      </c>
      <c r="W67" s="42"/>
      <c r="X67" s="42">
        <v>-270</v>
      </c>
      <c r="Y67" s="42"/>
      <c r="Z67" s="42">
        <v>511</v>
      </c>
      <c r="AA67" s="42"/>
      <c r="AB67" s="42">
        <v>566</v>
      </c>
      <c r="AC67" s="42"/>
      <c r="AD67" s="43">
        <v>-442</v>
      </c>
      <c r="AE67" s="44">
        <v>1793</v>
      </c>
      <c r="AF67" s="41"/>
      <c r="AG67" s="42"/>
      <c r="AH67" s="42">
        <v>139</v>
      </c>
      <c r="AI67" s="42">
        <v>122</v>
      </c>
      <c r="AJ67" s="42"/>
      <c r="AK67" s="42">
        <v>513</v>
      </c>
      <c r="AL67" s="42"/>
      <c r="AM67" s="42">
        <v>293</v>
      </c>
      <c r="AN67" s="42"/>
      <c r="AO67" s="42">
        <v>320</v>
      </c>
      <c r="AP67" s="42"/>
      <c r="AQ67" s="43">
        <v>373</v>
      </c>
      <c r="AR67" s="44">
        <v>1760</v>
      </c>
      <c r="AS67" s="61">
        <f t="shared" si="6"/>
        <v>-33</v>
      </c>
      <c r="AT67" s="209">
        <f t="shared" si="10"/>
        <v>-1.8404907975460124E-2</v>
      </c>
      <c r="AU67" s="45"/>
      <c r="AV67" s="46"/>
      <c r="AW67" s="46"/>
      <c r="AX67" s="46"/>
      <c r="AY67" s="46"/>
      <c r="AZ67" s="46"/>
      <c r="BA67" s="46"/>
      <c r="BB67" s="46"/>
      <c r="BC67" s="46">
        <v>367.01</v>
      </c>
      <c r="BD67" s="46">
        <v>89.79</v>
      </c>
      <c r="BE67" s="46"/>
      <c r="BF67" s="47">
        <v>234.17</v>
      </c>
      <c r="BG67" s="48">
        <v>690.97</v>
      </c>
      <c r="BH67" s="45"/>
      <c r="BI67" s="46">
        <v>91.16</v>
      </c>
      <c r="BJ67" s="46"/>
      <c r="BK67" s="46">
        <v>118.93</v>
      </c>
      <c r="BL67" s="46"/>
      <c r="BM67" s="46">
        <v>-28.2</v>
      </c>
      <c r="BN67" s="46"/>
      <c r="BO67" s="46">
        <v>83.75</v>
      </c>
      <c r="BP67" s="46"/>
      <c r="BQ67" s="46">
        <v>88.44</v>
      </c>
      <c r="BR67" s="46"/>
      <c r="BS67" s="47">
        <v>-51.67</v>
      </c>
      <c r="BT67" s="206">
        <v>302.40999999999997</v>
      </c>
      <c r="BU67" s="45"/>
      <c r="BV67" s="46"/>
      <c r="BW67" s="46">
        <v>24.78</v>
      </c>
      <c r="BX67" s="46">
        <v>27.42</v>
      </c>
      <c r="BY67" s="46"/>
      <c r="BZ67" s="46">
        <v>83.32</v>
      </c>
      <c r="CA67" s="46"/>
      <c r="CB67" s="46">
        <v>52.26</v>
      </c>
      <c r="CC67" s="46"/>
      <c r="CD67" s="46">
        <v>55.93</v>
      </c>
      <c r="CE67" s="46"/>
      <c r="CF67" s="47">
        <v>63.14</v>
      </c>
      <c r="CG67" s="206">
        <v>306.84999999999997</v>
      </c>
      <c r="CH67" s="61">
        <f t="shared" si="7"/>
        <v>4.4399999999999977</v>
      </c>
      <c r="CI67" s="209">
        <f t="shared" si="11"/>
        <v>1.4682054164875493E-2</v>
      </c>
    </row>
    <row r="68" spans="1:87" x14ac:dyDescent="0.45">
      <c r="A68" s="40">
        <v>14807959377717</v>
      </c>
      <c r="B68" s="8" t="s">
        <v>798</v>
      </c>
      <c r="C68" s="8" t="s">
        <v>34</v>
      </c>
      <c r="D68" s="56" t="s">
        <v>101</v>
      </c>
      <c r="E68" s="207">
        <v>6</v>
      </c>
      <c r="F68" s="41"/>
      <c r="G68" s="42"/>
      <c r="H68" s="42"/>
      <c r="I68" s="42">
        <v>1487</v>
      </c>
      <c r="J68" s="42"/>
      <c r="K68" s="42"/>
      <c r="L68" s="42"/>
      <c r="M68" s="42"/>
      <c r="N68" s="42"/>
      <c r="O68" s="42">
        <v>1395</v>
      </c>
      <c r="P68" s="42"/>
      <c r="Q68" s="43">
        <v>461</v>
      </c>
      <c r="R68" s="44">
        <v>3343</v>
      </c>
      <c r="S68" s="41"/>
      <c r="T68" s="42">
        <v>486</v>
      </c>
      <c r="U68" s="42"/>
      <c r="V68" s="42">
        <v>559</v>
      </c>
      <c r="W68" s="42"/>
      <c r="X68" s="42">
        <v>297</v>
      </c>
      <c r="Y68" s="42"/>
      <c r="Z68" s="42">
        <v>324</v>
      </c>
      <c r="AA68" s="42"/>
      <c r="AB68" s="42">
        <v>1701</v>
      </c>
      <c r="AC68" s="42"/>
      <c r="AD68" s="43">
        <v>869</v>
      </c>
      <c r="AE68" s="44">
        <v>4236</v>
      </c>
      <c r="AF68" s="41"/>
      <c r="AG68" s="42"/>
      <c r="AH68" s="42">
        <v>688</v>
      </c>
      <c r="AI68" s="42">
        <v>664</v>
      </c>
      <c r="AJ68" s="42"/>
      <c r="AK68" s="42">
        <v>89</v>
      </c>
      <c r="AL68" s="42"/>
      <c r="AM68" s="42">
        <v>79</v>
      </c>
      <c r="AN68" s="42"/>
      <c r="AO68" s="42">
        <v>108</v>
      </c>
      <c r="AP68" s="42"/>
      <c r="AQ68" s="43">
        <v>76</v>
      </c>
      <c r="AR68" s="44">
        <v>1704</v>
      </c>
      <c r="AS68" s="61">
        <f t="shared" si="6"/>
        <v>-2532</v>
      </c>
      <c r="AT68" s="209">
        <f t="shared" si="10"/>
        <v>-0.59773371104815864</v>
      </c>
      <c r="AU68" s="45"/>
      <c r="AV68" s="46"/>
      <c r="AW68" s="46"/>
      <c r="AX68" s="46">
        <v>219.86</v>
      </c>
      <c r="AY68" s="46"/>
      <c r="AZ68" s="46"/>
      <c r="BA68" s="46"/>
      <c r="BB68" s="46"/>
      <c r="BC68" s="46"/>
      <c r="BD68" s="46">
        <v>135.38999999999999</v>
      </c>
      <c r="BE68" s="46"/>
      <c r="BF68" s="47">
        <v>74.03</v>
      </c>
      <c r="BG68" s="48">
        <v>429.28</v>
      </c>
      <c r="BH68" s="45"/>
      <c r="BI68" s="46">
        <v>77.25</v>
      </c>
      <c r="BJ68" s="46"/>
      <c r="BK68" s="46">
        <v>89.98</v>
      </c>
      <c r="BL68" s="46"/>
      <c r="BM68" s="46">
        <v>50.23</v>
      </c>
      <c r="BN68" s="46"/>
      <c r="BO68" s="46">
        <v>58.38</v>
      </c>
      <c r="BP68" s="46"/>
      <c r="BQ68" s="46">
        <v>252.02</v>
      </c>
      <c r="BR68" s="46"/>
      <c r="BS68" s="47">
        <v>137.41</v>
      </c>
      <c r="BT68" s="206">
        <v>665.27</v>
      </c>
      <c r="BU68" s="45"/>
      <c r="BV68" s="46"/>
      <c r="BW68" s="46">
        <v>104.49</v>
      </c>
      <c r="BX68" s="46">
        <v>107.62</v>
      </c>
      <c r="BY68" s="46"/>
      <c r="BZ68" s="46">
        <v>25.8</v>
      </c>
      <c r="CA68" s="46"/>
      <c r="CB68" s="46">
        <v>25.14</v>
      </c>
      <c r="CC68" s="46"/>
      <c r="CD68" s="46">
        <v>28.93</v>
      </c>
      <c r="CE68" s="46"/>
      <c r="CF68" s="47">
        <v>23.94</v>
      </c>
      <c r="CG68" s="206">
        <v>315.92</v>
      </c>
      <c r="CH68" s="61">
        <f t="shared" si="7"/>
        <v>-349.34999999999997</v>
      </c>
      <c r="CI68" s="209">
        <f t="shared" si="11"/>
        <v>-0.52512513716235509</v>
      </c>
    </row>
    <row r="69" spans="1:87" x14ac:dyDescent="0.45">
      <c r="A69" s="40">
        <v>14842981128703</v>
      </c>
      <c r="B69" s="8" t="s">
        <v>24</v>
      </c>
      <c r="C69" s="8" t="s">
        <v>25</v>
      </c>
      <c r="D69" s="56" t="s">
        <v>101</v>
      </c>
      <c r="E69" s="207">
        <v>9</v>
      </c>
      <c r="F69" s="41"/>
      <c r="G69" s="42"/>
      <c r="H69" s="42"/>
      <c r="I69" s="42">
        <v>519</v>
      </c>
      <c r="J69" s="42"/>
      <c r="K69" s="42">
        <v>992</v>
      </c>
      <c r="L69" s="42"/>
      <c r="M69" s="42">
        <v>251</v>
      </c>
      <c r="N69" s="42"/>
      <c r="O69" s="42">
        <v>296</v>
      </c>
      <c r="P69" s="42"/>
      <c r="Q69" s="43">
        <v>-2</v>
      </c>
      <c r="R69" s="44">
        <v>2056</v>
      </c>
      <c r="S69" s="41"/>
      <c r="T69" s="42">
        <v>367</v>
      </c>
      <c r="U69" s="42"/>
      <c r="V69" s="42">
        <v>386</v>
      </c>
      <c r="W69" s="42"/>
      <c r="X69" s="42">
        <v>792</v>
      </c>
      <c r="Y69" s="42"/>
      <c r="Z69" s="42">
        <v>374</v>
      </c>
      <c r="AA69" s="42"/>
      <c r="AB69" s="42">
        <v>-133</v>
      </c>
      <c r="AC69" s="42"/>
      <c r="AD69" s="43">
        <v>189</v>
      </c>
      <c r="AE69" s="44">
        <v>1975</v>
      </c>
      <c r="AF69" s="41"/>
      <c r="AG69" s="42"/>
      <c r="AH69" s="42">
        <v>22</v>
      </c>
      <c r="AI69" s="42">
        <v>22</v>
      </c>
      <c r="AJ69" s="42"/>
      <c r="AK69" s="42">
        <v>1058</v>
      </c>
      <c r="AL69" s="42"/>
      <c r="AM69" s="42">
        <v>119</v>
      </c>
      <c r="AN69" s="42"/>
      <c r="AO69" s="42">
        <v>80</v>
      </c>
      <c r="AP69" s="42"/>
      <c r="AQ69" s="43">
        <v>352</v>
      </c>
      <c r="AR69" s="44">
        <v>1653</v>
      </c>
      <c r="AS69" s="61">
        <f t="shared" si="6"/>
        <v>-322</v>
      </c>
      <c r="AT69" s="209">
        <f t="shared" si="10"/>
        <v>-0.16303797468354431</v>
      </c>
      <c r="AU69" s="45"/>
      <c r="AV69" s="46"/>
      <c r="AW69" s="46"/>
      <c r="AX69" s="46">
        <v>94.48</v>
      </c>
      <c r="AY69" s="46"/>
      <c r="AZ69" s="46">
        <v>147.80000000000001</v>
      </c>
      <c r="BA69" s="46"/>
      <c r="BB69" s="46">
        <v>47.13</v>
      </c>
      <c r="BC69" s="46"/>
      <c r="BD69" s="46">
        <v>54.05</v>
      </c>
      <c r="BE69" s="46"/>
      <c r="BF69" s="47">
        <v>13.96</v>
      </c>
      <c r="BG69" s="48">
        <v>357.42</v>
      </c>
      <c r="BH69" s="45"/>
      <c r="BI69" s="46">
        <v>62.37</v>
      </c>
      <c r="BJ69" s="46"/>
      <c r="BK69" s="46">
        <v>66.430000000000007</v>
      </c>
      <c r="BL69" s="46"/>
      <c r="BM69" s="46">
        <v>122.07</v>
      </c>
      <c r="BN69" s="46"/>
      <c r="BO69" s="46">
        <v>70.13</v>
      </c>
      <c r="BP69" s="46"/>
      <c r="BQ69" s="46">
        <v>-5.25</v>
      </c>
      <c r="BR69" s="46"/>
      <c r="BS69" s="47">
        <v>45</v>
      </c>
      <c r="BT69" s="206">
        <v>360.75</v>
      </c>
      <c r="BU69" s="45"/>
      <c r="BV69" s="46"/>
      <c r="BW69" s="46">
        <v>10.93</v>
      </c>
      <c r="BX69" s="46">
        <v>18.95</v>
      </c>
      <c r="BY69" s="46"/>
      <c r="BZ69" s="46">
        <v>166.98</v>
      </c>
      <c r="CA69" s="46"/>
      <c r="CB69" s="46">
        <v>34.26</v>
      </c>
      <c r="CC69" s="46"/>
      <c r="CD69" s="46">
        <v>28.19</v>
      </c>
      <c r="CE69" s="46"/>
      <c r="CF69" s="47">
        <v>66.400000000000006</v>
      </c>
      <c r="CG69" s="206">
        <v>325.71000000000004</v>
      </c>
      <c r="CH69" s="61">
        <f t="shared" si="7"/>
        <v>-35.039999999999964</v>
      </c>
      <c r="CI69" s="209">
        <f t="shared" si="11"/>
        <v>-9.7130977130977028E-2</v>
      </c>
    </row>
    <row r="70" spans="1:87" x14ac:dyDescent="0.45">
      <c r="A70" s="40">
        <v>14849059318633</v>
      </c>
      <c r="B70" s="8" t="s">
        <v>773</v>
      </c>
      <c r="C70" s="8" t="s">
        <v>152</v>
      </c>
      <c r="D70" s="56" t="s">
        <v>101</v>
      </c>
      <c r="E70" s="207">
        <v>6</v>
      </c>
      <c r="F70" s="41"/>
      <c r="G70" s="42"/>
      <c r="H70" s="42"/>
      <c r="I70" s="42">
        <v>119</v>
      </c>
      <c r="J70" s="42">
        <v>749</v>
      </c>
      <c r="K70" s="42">
        <v>118</v>
      </c>
      <c r="L70" s="42"/>
      <c r="M70" s="42">
        <v>129</v>
      </c>
      <c r="N70" s="42"/>
      <c r="O70" s="42">
        <v>701</v>
      </c>
      <c r="P70" s="42"/>
      <c r="Q70" s="43">
        <v>360</v>
      </c>
      <c r="R70" s="44">
        <v>2176</v>
      </c>
      <c r="S70" s="41"/>
      <c r="T70" s="42">
        <v>361</v>
      </c>
      <c r="U70" s="42"/>
      <c r="V70" s="42">
        <v>807</v>
      </c>
      <c r="W70" s="42"/>
      <c r="X70" s="42">
        <v>375</v>
      </c>
      <c r="Y70" s="42"/>
      <c r="Z70" s="42">
        <v>345</v>
      </c>
      <c r="AA70" s="42"/>
      <c r="AB70" s="42"/>
      <c r="AC70" s="42">
        <v>458</v>
      </c>
      <c r="AD70" s="43">
        <v>397</v>
      </c>
      <c r="AE70" s="44">
        <v>2743</v>
      </c>
      <c r="AF70" s="41"/>
      <c r="AG70" s="42"/>
      <c r="AH70" s="42">
        <v>278</v>
      </c>
      <c r="AI70" s="42">
        <v>245</v>
      </c>
      <c r="AJ70" s="42"/>
      <c r="AK70" s="42">
        <v>-7</v>
      </c>
      <c r="AL70" s="42"/>
      <c r="AM70" s="42">
        <v>159</v>
      </c>
      <c r="AN70" s="42"/>
      <c r="AO70" s="42">
        <v>509</v>
      </c>
      <c r="AP70" s="42"/>
      <c r="AQ70" s="43">
        <v>456</v>
      </c>
      <c r="AR70" s="44">
        <v>1640</v>
      </c>
      <c r="AS70" s="61">
        <f t="shared" si="6"/>
        <v>-1103</v>
      </c>
      <c r="AT70" s="209">
        <f t="shared" si="10"/>
        <v>-0.40211447320452059</v>
      </c>
      <c r="AU70" s="45"/>
      <c r="AV70" s="46"/>
      <c r="AW70" s="46"/>
      <c r="AX70" s="46">
        <v>26.07</v>
      </c>
      <c r="AY70" s="46">
        <v>114.66</v>
      </c>
      <c r="AZ70" s="46">
        <v>24.85</v>
      </c>
      <c r="BA70" s="46"/>
      <c r="BB70" s="46">
        <v>28.45</v>
      </c>
      <c r="BC70" s="46"/>
      <c r="BD70" s="46">
        <v>106.47</v>
      </c>
      <c r="BE70" s="46"/>
      <c r="BF70" s="47">
        <v>60.3</v>
      </c>
      <c r="BG70" s="48">
        <v>360.8</v>
      </c>
      <c r="BH70" s="45"/>
      <c r="BI70" s="46">
        <v>59.68</v>
      </c>
      <c r="BJ70" s="46"/>
      <c r="BK70" s="46">
        <v>122.51</v>
      </c>
      <c r="BL70" s="46"/>
      <c r="BM70" s="46">
        <v>63.09</v>
      </c>
      <c r="BN70" s="46"/>
      <c r="BO70" s="46">
        <v>62.27</v>
      </c>
      <c r="BP70" s="46"/>
      <c r="BQ70" s="46"/>
      <c r="BR70" s="46">
        <v>78.900000000000006</v>
      </c>
      <c r="BS70" s="47">
        <v>66.09</v>
      </c>
      <c r="BT70" s="206">
        <v>452.54000000000008</v>
      </c>
      <c r="BU70" s="45"/>
      <c r="BV70" s="46"/>
      <c r="BW70" s="46">
        <v>46</v>
      </c>
      <c r="BX70" s="46">
        <v>47.84</v>
      </c>
      <c r="BY70" s="46"/>
      <c r="BZ70" s="46">
        <v>12.11</v>
      </c>
      <c r="CA70" s="46"/>
      <c r="CB70" s="46">
        <v>36.56</v>
      </c>
      <c r="CC70" s="46"/>
      <c r="CD70" s="46">
        <v>86.1</v>
      </c>
      <c r="CE70" s="46"/>
      <c r="CF70" s="47">
        <v>78.099999999999994</v>
      </c>
      <c r="CG70" s="206">
        <v>306.70999999999998</v>
      </c>
      <c r="CH70" s="61">
        <f t="shared" si="7"/>
        <v>-145.8300000000001</v>
      </c>
      <c r="CI70" s="209">
        <f t="shared" si="11"/>
        <v>-0.3222477571043445</v>
      </c>
    </row>
    <row r="71" spans="1:87" x14ac:dyDescent="0.45">
      <c r="A71" s="40">
        <v>14812590435421</v>
      </c>
      <c r="B71" s="8" t="s">
        <v>735</v>
      </c>
      <c r="C71" s="8" t="s">
        <v>178</v>
      </c>
      <c r="D71" s="56" t="s">
        <v>101</v>
      </c>
      <c r="E71" s="207">
        <v>6</v>
      </c>
      <c r="F71" s="41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3">
        <v>832</v>
      </c>
      <c r="R71" s="44">
        <v>832</v>
      </c>
      <c r="S71" s="41"/>
      <c r="T71" s="42"/>
      <c r="U71" s="42">
        <v>849</v>
      </c>
      <c r="V71" s="42"/>
      <c r="W71" s="42"/>
      <c r="X71" s="42"/>
      <c r="Y71" s="42"/>
      <c r="Z71" s="42"/>
      <c r="AA71" s="42">
        <v>703</v>
      </c>
      <c r="AB71" s="42"/>
      <c r="AC71" s="42"/>
      <c r="AD71" s="43">
        <v>485</v>
      </c>
      <c r="AE71" s="44">
        <v>2037</v>
      </c>
      <c r="AF71" s="41"/>
      <c r="AG71" s="42"/>
      <c r="AH71" s="42">
        <v>176</v>
      </c>
      <c r="AI71" s="42">
        <v>147</v>
      </c>
      <c r="AJ71" s="42"/>
      <c r="AK71" s="42">
        <v>265</v>
      </c>
      <c r="AL71" s="42"/>
      <c r="AM71" s="42">
        <v>325</v>
      </c>
      <c r="AN71" s="42"/>
      <c r="AO71" s="42">
        <v>326</v>
      </c>
      <c r="AP71" s="42"/>
      <c r="AQ71" s="43">
        <v>367</v>
      </c>
      <c r="AR71" s="44">
        <v>1606</v>
      </c>
      <c r="AS71" s="61">
        <f t="shared" ref="AS71:AS102" si="12">AR71-AE71</f>
        <v>-431</v>
      </c>
      <c r="AT71" s="209">
        <f t="shared" si="10"/>
        <v>-0.21158566519391261</v>
      </c>
      <c r="AU71" s="45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7">
        <v>178.51</v>
      </c>
      <c r="BG71" s="48">
        <v>178.51</v>
      </c>
      <c r="BH71" s="45"/>
      <c r="BI71" s="46"/>
      <c r="BJ71" s="46">
        <v>148.75</v>
      </c>
      <c r="BK71" s="46"/>
      <c r="BL71" s="46"/>
      <c r="BM71" s="46"/>
      <c r="BN71" s="46"/>
      <c r="BO71" s="46"/>
      <c r="BP71" s="46">
        <v>130.34</v>
      </c>
      <c r="BQ71" s="46"/>
      <c r="BR71" s="46"/>
      <c r="BS71" s="47">
        <v>86.59</v>
      </c>
      <c r="BT71" s="206">
        <v>365.68000000000006</v>
      </c>
      <c r="BU71" s="45"/>
      <c r="BV71" s="46"/>
      <c r="BW71" s="46">
        <v>31.45</v>
      </c>
      <c r="BX71" s="46">
        <v>33.86</v>
      </c>
      <c r="BY71" s="46"/>
      <c r="BZ71" s="46">
        <v>50.91</v>
      </c>
      <c r="CA71" s="46"/>
      <c r="CB71" s="46">
        <v>60.22</v>
      </c>
      <c r="CC71" s="46"/>
      <c r="CD71" s="46">
        <v>60.03</v>
      </c>
      <c r="CE71" s="46"/>
      <c r="CF71" s="47">
        <v>65.400000000000006</v>
      </c>
      <c r="CG71" s="206">
        <v>301.87</v>
      </c>
      <c r="CH71" s="61">
        <f t="shared" ref="CH71:CH102" si="13">CG71-BT71</f>
        <v>-63.810000000000059</v>
      </c>
      <c r="CI71" s="209">
        <f t="shared" si="11"/>
        <v>-0.17449682782760897</v>
      </c>
    </row>
    <row r="72" spans="1:87" x14ac:dyDescent="0.45">
      <c r="A72" s="40">
        <v>14811143239267</v>
      </c>
      <c r="B72" s="8" t="s">
        <v>739</v>
      </c>
      <c r="C72" s="8" t="s">
        <v>154</v>
      </c>
      <c r="D72" s="56" t="s">
        <v>101</v>
      </c>
      <c r="E72" s="207">
        <v>6</v>
      </c>
      <c r="F72" s="41"/>
      <c r="G72" s="42"/>
      <c r="H72" s="42"/>
      <c r="I72" s="42"/>
      <c r="J72" s="42"/>
      <c r="K72" s="42"/>
      <c r="L72" s="42"/>
      <c r="M72" s="42"/>
      <c r="N72" s="42"/>
      <c r="O72" s="42">
        <v>0</v>
      </c>
      <c r="P72" s="42"/>
      <c r="Q72" s="43"/>
      <c r="R72" s="44">
        <v>0</v>
      </c>
      <c r="S72" s="41"/>
      <c r="T72" s="42"/>
      <c r="U72" s="42"/>
      <c r="V72" s="42">
        <v>891</v>
      </c>
      <c r="W72" s="42"/>
      <c r="X72" s="42">
        <v>335</v>
      </c>
      <c r="Y72" s="42"/>
      <c r="Z72" s="42">
        <v>319</v>
      </c>
      <c r="AA72" s="42"/>
      <c r="AB72" s="42">
        <v>404</v>
      </c>
      <c r="AC72" s="42"/>
      <c r="AD72" s="43">
        <v>360</v>
      </c>
      <c r="AE72" s="44">
        <v>2309</v>
      </c>
      <c r="AF72" s="41"/>
      <c r="AG72" s="42"/>
      <c r="AH72" s="42">
        <v>278</v>
      </c>
      <c r="AI72" s="42">
        <v>-69</v>
      </c>
      <c r="AJ72" s="42"/>
      <c r="AK72" s="42">
        <v>369</v>
      </c>
      <c r="AL72" s="42"/>
      <c r="AM72" s="42">
        <v>192</v>
      </c>
      <c r="AN72" s="42"/>
      <c r="AO72" s="42">
        <v>364</v>
      </c>
      <c r="AP72" s="42"/>
      <c r="AQ72" s="43">
        <v>447</v>
      </c>
      <c r="AR72" s="44">
        <v>1581</v>
      </c>
      <c r="AS72" s="61">
        <f t="shared" si="12"/>
        <v>-728</v>
      </c>
      <c r="AT72" s="209">
        <f t="shared" si="10"/>
        <v>-0.31528800346470331</v>
      </c>
      <c r="AU72" s="45"/>
      <c r="AV72" s="46"/>
      <c r="AW72" s="46"/>
      <c r="AX72" s="46"/>
      <c r="AY72" s="46"/>
      <c r="AZ72" s="46"/>
      <c r="BA72" s="46"/>
      <c r="BB72" s="46"/>
      <c r="BC72" s="46"/>
      <c r="BD72" s="46">
        <v>5.84</v>
      </c>
      <c r="BE72" s="46"/>
      <c r="BF72" s="47"/>
      <c r="BG72" s="48">
        <v>5.84</v>
      </c>
      <c r="BH72" s="45"/>
      <c r="BI72" s="46"/>
      <c r="BJ72" s="46"/>
      <c r="BK72" s="46">
        <v>181.42</v>
      </c>
      <c r="BL72" s="46"/>
      <c r="BM72" s="46">
        <v>56.18</v>
      </c>
      <c r="BN72" s="46"/>
      <c r="BO72" s="46">
        <v>55.33</v>
      </c>
      <c r="BP72" s="46"/>
      <c r="BQ72" s="46">
        <v>67.540000000000006</v>
      </c>
      <c r="BR72" s="46"/>
      <c r="BS72" s="47">
        <v>62.980000000000004</v>
      </c>
      <c r="BT72" s="206">
        <v>423.45000000000005</v>
      </c>
      <c r="BU72" s="45"/>
      <c r="BV72" s="46"/>
      <c r="BW72" s="46">
        <v>46</v>
      </c>
      <c r="BX72" s="46">
        <v>3.0800000000000054</v>
      </c>
      <c r="BY72" s="46"/>
      <c r="BZ72" s="46">
        <v>66.069999999999993</v>
      </c>
      <c r="CA72" s="46"/>
      <c r="CB72" s="46">
        <v>40.909999999999997</v>
      </c>
      <c r="CC72" s="46"/>
      <c r="CD72" s="46">
        <v>65.430000000000007</v>
      </c>
      <c r="CE72" s="46"/>
      <c r="CF72" s="47">
        <v>76.81</v>
      </c>
      <c r="CG72" s="206">
        <v>298.3</v>
      </c>
      <c r="CH72" s="61">
        <f t="shared" si="13"/>
        <v>-125.15000000000003</v>
      </c>
      <c r="CI72" s="209">
        <f t="shared" si="11"/>
        <v>-0.29554847089384823</v>
      </c>
    </row>
    <row r="73" spans="1:87" x14ac:dyDescent="0.45">
      <c r="A73" s="40">
        <v>14815774127254</v>
      </c>
      <c r="B73" s="8" t="s">
        <v>753</v>
      </c>
      <c r="C73" s="8" t="s">
        <v>169</v>
      </c>
      <c r="D73" s="56" t="s">
        <v>101</v>
      </c>
      <c r="E73" s="207">
        <v>6</v>
      </c>
      <c r="F73" s="41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3">
        <v>527</v>
      </c>
      <c r="R73" s="44">
        <v>527</v>
      </c>
      <c r="S73" s="41"/>
      <c r="T73" s="42"/>
      <c r="U73" s="42"/>
      <c r="V73" s="42">
        <v>847</v>
      </c>
      <c r="W73" s="42"/>
      <c r="X73" s="42">
        <v>682</v>
      </c>
      <c r="Y73" s="42"/>
      <c r="Z73" s="42">
        <v>303</v>
      </c>
      <c r="AA73" s="42"/>
      <c r="AB73" s="42">
        <v>353</v>
      </c>
      <c r="AC73" s="42"/>
      <c r="AD73" s="43">
        <v>482</v>
      </c>
      <c r="AE73" s="44">
        <v>2667</v>
      </c>
      <c r="AF73" s="41"/>
      <c r="AG73" s="42"/>
      <c r="AH73" s="42">
        <v>277</v>
      </c>
      <c r="AI73" s="42">
        <v>245</v>
      </c>
      <c r="AJ73" s="42"/>
      <c r="AK73" s="42">
        <v>220</v>
      </c>
      <c r="AL73" s="42"/>
      <c r="AM73" s="42">
        <v>399</v>
      </c>
      <c r="AN73" s="42"/>
      <c r="AO73" s="42">
        <v>436</v>
      </c>
      <c r="AP73" s="42">
        <v>1</v>
      </c>
      <c r="AQ73" s="43"/>
      <c r="AR73" s="44">
        <v>1578</v>
      </c>
      <c r="AS73" s="61">
        <f t="shared" si="12"/>
        <v>-1089</v>
      </c>
      <c r="AT73" s="209">
        <f t="shared" si="10"/>
        <v>-0.40832395950506184</v>
      </c>
      <c r="AU73" s="45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7">
        <v>84.64</v>
      </c>
      <c r="BG73" s="48">
        <v>84.64</v>
      </c>
      <c r="BH73" s="45"/>
      <c r="BI73" s="46"/>
      <c r="BJ73" s="46"/>
      <c r="BK73" s="46">
        <v>162.27000000000001</v>
      </c>
      <c r="BL73" s="46"/>
      <c r="BM73" s="46">
        <v>104.83</v>
      </c>
      <c r="BN73" s="46"/>
      <c r="BO73" s="46">
        <v>52.52</v>
      </c>
      <c r="BP73" s="46"/>
      <c r="BQ73" s="46">
        <v>60.5</v>
      </c>
      <c r="BR73" s="46"/>
      <c r="BS73" s="47">
        <v>87.75</v>
      </c>
      <c r="BT73" s="206">
        <v>467.87</v>
      </c>
      <c r="BU73" s="45"/>
      <c r="BV73" s="46"/>
      <c r="BW73" s="46">
        <v>45.87</v>
      </c>
      <c r="BX73" s="46">
        <v>47.84</v>
      </c>
      <c r="BY73" s="46"/>
      <c r="BZ73" s="46">
        <v>44.47</v>
      </c>
      <c r="CA73" s="46"/>
      <c r="CB73" s="46">
        <v>70.78</v>
      </c>
      <c r="CC73" s="46"/>
      <c r="CD73" s="46">
        <v>75.7</v>
      </c>
      <c r="CE73" s="46">
        <v>-6.97</v>
      </c>
      <c r="CF73" s="47"/>
      <c r="CG73" s="206">
        <v>277.69</v>
      </c>
      <c r="CH73" s="61">
        <f t="shared" si="13"/>
        <v>-190.18</v>
      </c>
      <c r="CI73" s="209">
        <f t="shared" si="11"/>
        <v>-0.40648043259879885</v>
      </c>
    </row>
    <row r="74" spans="1:87" x14ac:dyDescent="0.45">
      <c r="A74" s="40">
        <v>14831259040485</v>
      </c>
      <c r="B74" s="8" t="s">
        <v>720</v>
      </c>
      <c r="C74" s="8" t="s">
        <v>126</v>
      </c>
      <c r="D74" s="56" t="s">
        <v>101</v>
      </c>
      <c r="E74" s="207">
        <v>6</v>
      </c>
      <c r="F74" s="41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3">
        <v>1097</v>
      </c>
      <c r="R74" s="44">
        <v>1097</v>
      </c>
      <c r="S74" s="41"/>
      <c r="T74" s="42"/>
      <c r="U74" s="42"/>
      <c r="V74" s="42"/>
      <c r="W74" s="42">
        <v>1175</v>
      </c>
      <c r="X74" s="42"/>
      <c r="Y74" s="42"/>
      <c r="Z74" s="42"/>
      <c r="AA74" s="42"/>
      <c r="AB74" s="42"/>
      <c r="AC74" s="42">
        <v>911</v>
      </c>
      <c r="AD74" s="43">
        <v>229</v>
      </c>
      <c r="AE74" s="44">
        <v>2315</v>
      </c>
      <c r="AF74" s="41"/>
      <c r="AG74" s="42"/>
      <c r="AH74" s="42">
        <v>180</v>
      </c>
      <c r="AI74" s="42">
        <v>157</v>
      </c>
      <c r="AJ74" s="42"/>
      <c r="AK74" s="42">
        <v>293</v>
      </c>
      <c r="AL74" s="42"/>
      <c r="AM74" s="42">
        <v>279</v>
      </c>
      <c r="AN74" s="42"/>
      <c r="AO74" s="42">
        <v>306</v>
      </c>
      <c r="AP74" s="42"/>
      <c r="AQ74" s="43">
        <v>355</v>
      </c>
      <c r="AR74" s="44">
        <v>1570</v>
      </c>
      <c r="AS74" s="61">
        <f t="shared" si="12"/>
        <v>-745</v>
      </c>
      <c r="AT74" s="209">
        <f t="shared" si="10"/>
        <v>-0.32181425485961124</v>
      </c>
      <c r="AU74" s="45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7">
        <v>196.65</v>
      </c>
      <c r="BG74" s="48">
        <v>196.65</v>
      </c>
      <c r="BH74" s="45"/>
      <c r="BI74" s="46"/>
      <c r="BJ74" s="46"/>
      <c r="BK74" s="46"/>
      <c r="BL74" s="46">
        <v>192.9</v>
      </c>
      <c r="BM74" s="46"/>
      <c r="BN74" s="46"/>
      <c r="BO74" s="46"/>
      <c r="BP74" s="46"/>
      <c r="BQ74" s="46"/>
      <c r="BR74" s="46">
        <v>160.85</v>
      </c>
      <c r="BS74" s="47">
        <v>39.840000000000003</v>
      </c>
      <c r="BT74" s="206">
        <v>393.59000000000003</v>
      </c>
      <c r="BU74" s="45"/>
      <c r="BV74" s="46"/>
      <c r="BW74" s="46">
        <v>32.04</v>
      </c>
      <c r="BX74" s="46">
        <v>35.28</v>
      </c>
      <c r="BY74" s="46"/>
      <c r="BZ74" s="46">
        <v>54.88</v>
      </c>
      <c r="CA74" s="46"/>
      <c r="CB74" s="46">
        <v>53.66</v>
      </c>
      <c r="CC74" s="46"/>
      <c r="CD74" s="46">
        <v>57.17</v>
      </c>
      <c r="CE74" s="46"/>
      <c r="CF74" s="47">
        <v>63.69</v>
      </c>
      <c r="CG74" s="206">
        <v>296.71999999999997</v>
      </c>
      <c r="CH74" s="61">
        <f t="shared" si="13"/>
        <v>-96.870000000000061</v>
      </c>
      <c r="CI74" s="209">
        <f t="shared" si="11"/>
        <v>-0.24611905790289401</v>
      </c>
    </row>
    <row r="75" spans="1:87" x14ac:dyDescent="0.45">
      <c r="A75" s="40">
        <v>14876266172942</v>
      </c>
      <c r="B75" s="8" t="s">
        <v>733</v>
      </c>
      <c r="C75" s="8" t="s">
        <v>157</v>
      </c>
      <c r="D75" s="56" t="s">
        <v>101</v>
      </c>
      <c r="E75" s="207">
        <v>6</v>
      </c>
      <c r="F75" s="41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3">
        <v>369</v>
      </c>
      <c r="R75" s="44">
        <v>369</v>
      </c>
      <c r="S75" s="41"/>
      <c r="T75" s="42"/>
      <c r="U75" s="42"/>
      <c r="V75" s="42">
        <v>686</v>
      </c>
      <c r="W75" s="42"/>
      <c r="X75" s="42"/>
      <c r="Y75" s="42"/>
      <c r="Z75" s="42"/>
      <c r="AA75" s="42"/>
      <c r="AB75" s="42">
        <v>603</v>
      </c>
      <c r="AC75" s="42"/>
      <c r="AD75" s="43">
        <v>322</v>
      </c>
      <c r="AE75" s="44">
        <v>1611</v>
      </c>
      <c r="AF75" s="41"/>
      <c r="AG75" s="42"/>
      <c r="AH75" s="42">
        <v>120</v>
      </c>
      <c r="AI75" s="42">
        <v>399</v>
      </c>
      <c r="AJ75" s="42"/>
      <c r="AK75" s="42">
        <v>268</v>
      </c>
      <c r="AL75" s="42"/>
      <c r="AM75" s="42">
        <v>256</v>
      </c>
      <c r="AN75" s="42"/>
      <c r="AO75" s="42">
        <v>175</v>
      </c>
      <c r="AP75" s="42"/>
      <c r="AQ75" s="43">
        <v>308</v>
      </c>
      <c r="AR75" s="44">
        <v>1526</v>
      </c>
      <c r="AS75" s="61">
        <f t="shared" si="12"/>
        <v>-85</v>
      </c>
      <c r="AT75" s="209">
        <f t="shared" si="10"/>
        <v>-5.2762259466170081E-2</v>
      </c>
      <c r="AU75" s="45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7">
        <v>90.59</v>
      </c>
      <c r="BG75" s="48">
        <v>90.59</v>
      </c>
      <c r="BH75" s="45"/>
      <c r="BI75" s="46"/>
      <c r="BJ75" s="46"/>
      <c r="BK75" s="46">
        <v>125.65</v>
      </c>
      <c r="BL75" s="46"/>
      <c r="BM75" s="46"/>
      <c r="BN75" s="46"/>
      <c r="BO75" s="46"/>
      <c r="BP75" s="46"/>
      <c r="BQ75" s="46">
        <v>117.37</v>
      </c>
      <c r="BR75" s="46"/>
      <c r="BS75" s="47">
        <v>61.68</v>
      </c>
      <c r="BT75" s="206">
        <v>304.7</v>
      </c>
      <c r="BU75" s="45"/>
      <c r="BV75" s="46"/>
      <c r="BW75" s="46">
        <v>23.46</v>
      </c>
      <c r="BX75" s="46">
        <v>69.83</v>
      </c>
      <c r="BY75" s="46"/>
      <c r="BZ75" s="46">
        <v>51.32</v>
      </c>
      <c r="CA75" s="46"/>
      <c r="CB75" s="46">
        <v>50.37</v>
      </c>
      <c r="CC75" s="46"/>
      <c r="CD75" s="46">
        <v>38.51</v>
      </c>
      <c r="CE75" s="46"/>
      <c r="CF75" s="47">
        <v>57</v>
      </c>
      <c r="CG75" s="206">
        <v>290.49</v>
      </c>
      <c r="CH75" s="61">
        <f t="shared" si="13"/>
        <v>-14.20999999999998</v>
      </c>
      <c r="CI75" s="209">
        <f t="shared" si="11"/>
        <v>-4.6636035444699638E-2</v>
      </c>
    </row>
    <row r="76" spans="1:87" x14ac:dyDescent="0.45">
      <c r="A76" s="40">
        <v>14861070802041</v>
      </c>
      <c r="B76" s="8" t="s">
        <v>651</v>
      </c>
      <c r="C76" s="8" t="s">
        <v>1</v>
      </c>
      <c r="D76" s="56" t="s">
        <v>101</v>
      </c>
      <c r="E76" s="207">
        <v>3</v>
      </c>
      <c r="F76" s="41"/>
      <c r="G76" s="42"/>
      <c r="H76" s="42"/>
      <c r="I76" s="42">
        <v>782</v>
      </c>
      <c r="J76" s="42">
        <v>224</v>
      </c>
      <c r="K76" s="42"/>
      <c r="L76" s="42">
        <v>202</v>
      </c>
      <c r="M76" s="42"/>
      <c r="N76" s="42"/>
      <c r="O76" s="42">
        <v>-31</v>
      </c>
      <c r="P76" s="42">
        <v>202</v>
      </c>
      <c r="Q76" s="43">
        <v>242</v>
      </c>
      <c r="R76" s="44">
        <v>1621</v>
      </c>
      <c r="S76" s="41"/>
      <c r="T76" s="42"/>
      <c r="U76" s="42"/>
      <c r="V76" s="42">
        <v>1165</v>
      </c>
      <c r="W76" s="42">
        <v>314</v>
      </c>
      <c r="X76" s="42"/>
      <c r="Y76" s="42">
        <v>297</v>
      </c>
      <c r="Z76" s="42"/>
      <c r="AA76" s="42"/>
      <c r="AB76" s="42">
        <v>-374</v>
      </c>
      <c r="AC76" s="42">
        <v>267</v>
      </c>
      <c r="AD76" s="43">
        <v>190</v>
      </c>
      <c r="AE76" s="44">
        <v>1859</v>
      </c>
      <c r="AF76" s="41"/>
      <c r="AG76" s="42"/>
      <c r="AH76" s="42">
        <v>30</v>
      </c>
      <c r="AI76" s="42">
        <v>29</v>
      </c>
      <c r="AJ76" s="42"/>
      <c r="AK76" s="42">
        <v>937</v>
      </c>
      <c r="AL76" s="42"/>
      <c r="AM76" s="42">
        <v>61</v>
      </c>
      <c r="AN76" s="42"/>
      <c r="AO76" s="42">
        <v>96</v>
      </c>
      <c r="AP76" s="42"/>
      <c r="AQ76" s="43">
        <v>322</v>
      </c>
      <c r="AR76" s="44">
        <v>1475</v>
      </c>
      <c r="AS76" s="61">
        <f t="shared" si="12"/>
        <v>-384</v>
      </c>
      <c r="AT76" s="209">
        <f t="shared" si="10"/>
        <v>-0.20656266810112964</v>
      </c>
      <c r="AU76" s="45"/>
      <c r="AV76" s="46"/>
      <c r="AW76" s="46"/>
      <c r="AX76" s="46">
        <v>118.61</v>
      </c>
      <c r="AY76" s="46">
        <v>38.9</v>
      </c>
      <c r="AZ76" s="46"/>
      <c r="BA76" s="46">
        <v>36.04</v>
      </c>
      <c r="BB76" s="46"/>
      <c r="BC76" s="46"/>
      <c r="BD76" s="46">
        <v>5.23</v>
      </c>
      <c r="BE76" s="46">
        <v>35.51</v>
      </c>
      <c r="BF76" s="47">
        <v>41.79</v>
      </c>
      <c r="BG76" s="48">
        <v>276.08</v>
      </c>
      <c r="BH76" s="45"/>
      <c r="BI76" s="46"/>
      <c r="BJ76" s="46"/>
      <c r="BK76" s="46">
        <v>167.52</v>
      </c>
      <c r="BL76" s="46">
        <v>51.94</v>
      </c>
      <c r="BM76" s="46"/>
      <c r="BN76" s="46">
        <v>50.01</v>
      </c>
      <c r="BO76" s="46"/>
      <c r="BP76" s="46"/>
      <c r="BQ76" s="46">
        <v>-38.75</v>
      </c>
      <c r="BR76" s="46">
        <v>45.51</v>
      </c>
      <c r="BS76" s="47">
        <v>30.86</v>
      </c>
      <c r="BT76" s="206">
        <v>307.09000000000003</v>
      </c>
      <c r="BU76" s="45"/>
      <c r="BV76" s="46"/>
      <c r="BW76" s="46">
        <v>9.2200000000000006</v>
      </c>
      <c r="BX76" s="46">
        <v>14.15</v>
      </c>
      <c r="BY76" s="46"/>
      <c r="BZ76" s="46">
        <v>143.82</v>
      </c>
      <c r="CA76" s="46"/>
      <c r="CB76" s="46">
        <v>19.18</v>
      </c>
      <c r="CC76" s="46"/>
      <c r="CD76" s="46">
        <v>24</v>
      </c>
      <c r="CE76" s="46"/>
      <c r="CF76" s="47">
        <v>55.89</v>
      </c>
      <c r="CG76" s="206">
        <v>266.26</v>
      </c>
      <c r="CH76" s="61">
        <f t="shared" si="13"/>
        <v>-40.830000000000041</v>
      </c>
      <c r="CI76" s="209">
        <f t="shared" si="11"/>
        <v>-0.13295776482464436</v>
      </c>
    </row>
    <row r="77" spans="1:87" x14ac:dyDescent="0.45">
      <c r="A77" s="40">
        <v>14850361736887</v>
      </c>
      <c r="B77" s="8" t="s">
        <v>716</v>
      </c>
      <c r="C77" s="8" t="s">
        <v>150</v>
      </c>
      <c r="D77" s="56" t="s">
        <v>101</v>
      </c>
      <c r="E77" s="207">
        <v>6</v>
      </c>
      <c r="F77" s="41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3">
        <v>2446</v>
      </c>
      <c r="R77" s="44">
        <v>2446</v>
      </c>
      <c r="S77" s="41"/>
      <c r="T77" s="42"/>
      <c r="U77" s="42"/>
      <c r="V77" s="42"/>
      <c r="W77" s="42"/>
      <c r="X77" s="42">
        <v>908</v>
      </c>
      <c r="Y77" s="42"/>
      <c r="Z77" s="42"/>
      <c r="AA77" s="42"/>
      <c r="AB77" s="42"/>
      <c r="AC77" s="42">
        <v>599</v>
      </c>
      <c r="AD77" s="43">
        <v>245</v>
      </c>
      <c r="AE77" s="44">
        <v>1752</v>
      </c>
      <c r="AF77" s="41"/>
      <c r="AG77" s="42"/>
      <c r="AH77" s="42">
        <v>166</v>
      </c>
      <c r="AI77" s="42">
        <v>127</v>
      </c>
      <c r="AJ77" s="42"/>
      <c r="AK77" s="42">
        <v>221</v>
      </c>
      <c r="AL77" s="42"/>
      <c r="AM77" s="42">
        <v>259</v>
      </c>
      <c r="AN77" s="42"/>
      <c r="AO77" s="42">
        <v>270</v>
      </c>
      <c r="AP77" s="42"/>
      <c r="AQ77" s="43">
        <v>340</v>
      </c>
      <c r="AR77" s="44">
        <v>1383</v>
      </c>
      <c r="AS77" s="61">
        <f t="shared" si="12"/>
        <v>-369</v>
      </c>
      <c r="AT77" s="209">
        <f t="shared" si="10"/>
        <v>-0.21061643835616439</v>
      </c>
      <c r="AU77" s="45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7">
        <v>385.72</v>
      </c>
      <c r="BG77" s="48">
        <v>385.72</v>
      </c>
      <c r="BH77" s="45"/>
      <c r="BI77" s="46"/>
      <c r="BJ77" s="46"/>
      <c r="BK77" s="46"/>
      <c r="BL77" s="46"/>
      <c r="BM77" s="46">
        <v>156.91999999999999</v>
      </c>
      <c r="BN77" s="46"/>
      <c r="BO77" s="46"/>
      <c r="BP77" s="46"/>
      <c r="BQ77" s="46"/>
      <c r="BR77" s="46">
        <v>109.98</v>
      </c>
      <c r="BS77" s="47">
        <v>48.019999999999996</v>
      </c>
      <c r="BT77" s="206">
        <v>314.91999999999996</v>
      </c>
      <c r="BU77" s="45"/>
      <c r="BV77" s="46"/>
      <c r="BW77" s="46">
        <v>30.04</v>
      </c>
      <c r="BX77" s="46">
        <v>31.01</v>
      </c>
      <c r="BY77" s="46"/>
      <c r="BZ77" s="46">
        <v>44.61</v>
      </c>
      <c r="CA77" s="46"/>
      <c r="CB77" s="46">
        <v>50.82</v>
      </c>
      <c r="CC77" s="46"/>
      <c r="CD77" s="46">
        <v>52.03</v>
      </c>
      <c r="CE77" s="46"/>
      <c r="CF77" s="47">
        <v>61.56</v>
      </c>
      <c r="CG77" s="206">
        <v>270.07</v>
      </c>
      <c r="CH77" s="61">
        <f t="shared" si="13"/>
        <v>-44.849999999999966</v>
      </c>
      <c r="CI77" s="209">
        <f t="shared" si="11"/>
        <v>-0.14241712180871324</v>
      </c>
    </row>
    <row r="78" spans="1:87" x14ac:dyDescent="0.45">
      <c r="A78" s="40">
        <v>14890593252047</v>
      </c>
      <c r="B78" s="8" t="s">
        <v>105</v>
      </c>
      <c r="C78" s="8" t="s">
        <v>189</v>
      </c>
      <c r="D78" s="56" t="s">
        <v>101</v>
      </c>
      <c r="E78" s="207">
        <v>12</v>
      </c>
      <c r="F78" s="41"/>
      <c r="G78" s="42"/>
      <c r="H78" s="42"/>
      <c r="I78" s="42"/>
      <c r="J78" s="42"/>
      <c r="K78" s="42"/>
      <c r="L78" s="42"/>
      <c r="M78" s="42">
        <v>-117</v>
      </c>
      <c r="N78" s="42"/>
      <c r="O78" s="42">
        <v>263</v>
      </c>
      <c r="P78" s="42"/>
      <c r="Q78" s="43">
        <v>286</v>
      </c>
      <c r="R78" s="44">
        <v>432</v>
      </c>
      <c r="S78" s="41"/>
      <c r="T78" s="42">
        <v>329</v>
      </c>
      <c r="U78" s="42"/>
      <c r="V78" s="42">
        <v>209</v>
      </c>
      <c r="W78" s="42"/>
      <c r="X78" s="42">
        <v>235</v>
      </c>
      <c r="Y78" s="42"/>
      <c r="Z78" s="42">
        <v>206</v>
      </c>
      <c r="AA78" s="42"/>
      <c r="AB78" s="42">
        <v>275</v>
      </c>
      <c r="AC78" s="42"/>
      <c r="AD78" s="43">
        <v>371</v>
      </c>
      <c r="AE78" s="44">
        <v>1625</v>
      </c>
      <c r="AF78" s="41"/>
      <c r="AG78" s="42"/>
      <c r="AH78" s="42">
        <v>119</v>
      </c>
      <c r="AI78" s="42">
        <v>-18</v>
      </c>
      <c r="AJ78" s="42"/>
      <c r="AK78" s="42">
        <v>236</v>
      </c>
      <c r="AL78" s="42"/>
      <c r="AM78" s="42">
        <v>253</v>
      </c>
      <c r="AN78" s="42"/>
      <c r="AO78" s="42">
        <v>257</v>
      </c>
      <c r="AP78" s="42"/>
      <c r="AQ78" s="43">
        <v>271</v>
      </c>
      <c r="AR78" s="44">
        <v>1118</v>
      </c>
      <c r="AS78" s="61">
        <f t="shared" si="12"/>
        <v>-507</v>
      </c>
      <c r="AT78" s="209">
        <f t="shared" si="10"/>
        <v>-0.312</v>
      </c>
      <c r="AU78" s="45"/>
      <c r="AV78" s="46"/>
      <c r="AW78" s="46"/>
      <c r="AX78" s="46"/>
      <c r="AY78" s="46"/>
      <c r="AZ78" s="46"/>
      <c r="BA78" s="46"/>
      <c r="BB78" s="46">
        <v>69.13</v>
      </c>
      <c r="BC78" s="46"/>
      <c r="BD78" s="46">
        <v>59.88</v>
      </c>
      <c r="BE78" s="46"/>
      <c r="BF78" s="47">
        <v>60.61</v>
      </c>
      <c r="BG78" s="48">
        <v>189.62</v>
      </c>
      <c r="BH78" s="45"/>
      <c r="BI78" s="46">
        <v>67.88</v>
      </c>
      <c r="BJ78" s="46"/>
      <c r="BK78" s="46">
        <v>52.42</v>
      </c>
      <c r="BL78" s="46"/>
      <c r="BM78" s="46">
        <v>55.3</v>
      </c>
      <c r="BN78" s="46"/>
      <c r="BO78" s="46">
        <v>51.27</v>
      </c>
      <c r="BP78" s="46"/>
      <c r="BQ78" s="46">
        <v>56.96</v>
      </c>
      <c r="BR78" s="46"/>
      <c r="BS78" s="47">
        <v>75.699999999999989</v>
      </c>
      <c r="BT78" s="206">
        <v>359.53</v>
      </c>
      <c r="BU78" s="45"/>
      <c r="BV78" s="46"/>
      <c r="BW78" s="46">
        <v>26.2</v>
      </c>
      <c r="BX78" s="46">
        <v>16.149999999999999</v>
      </c>
      <c r="BY78" s="46"/>
      <c r="BZ78" s="46">
        <v>52.69</v>
      </c>
      <c r="CA78" s="46"/>
      <c r="CB78" s="46">
        <v>56.72</v>
      </c>
      <c r="CC78" s="46"/>
      <c r="CD78" s="46">
        <v>56.63</v>
      </c>
      <c r="CE78" s="46"/>
      <c r="CF78" s="47">
        <v>57.97</v>
      </c>
      <c r="CG78" s="206">
        <v>266.36</v>
      </c>
      <c r="CH78" s="61">
        <f t="shared" si="13"/>
        <v>-93.169999999999959</v>
      </c>
      <c r="CI78" s="209">
        <f t="shared" si="11"/>
        <v>-0.2591438822907684</v>
      </c>
    </row>
    <row r="79" spans="1:87" x14ac:dyDescent="0.45">
      <c r="A79" s="40">
        <v>14899131654739</v>
      </c>
      <c r="B79" s="8" t="s">
        <v>749</v>
      </c>
      <c r="C79" s="8" t="s">
        <v>164</v>
      </c>
      <c r="D79" s="56" t="s">
        <v>101</v>
      </c>
      <c r="E79" s="207">
        <v>6</v>
      </c>
      <c r="F79" s="41"/>
      <c r="G79" s="42"/>
      <c r="H79" s="42"/>
      <c r="I79" s="42"/>
      <c r="J79" s="42"/>
      <c r="K79" s="42"/>
      <c r="L79" s="42">
        <v>578</v>
      </c>
      <c r="M79" s="42">
        <v>66</v>
      </c>
      <c r="N79" s="42"/>
      <c r="O79" s="42">
        <v>147</v>
      </c>
      <c r="P79" s="42"/>
      <c r="Q79" s="43">
        <v>177</v>
      </c>
      <c r="R79" s="44">
        <v>968</v>
      </c>
      <c r="S79" s="41"/>
      <c r="T79" s="42">
        <v>352</v>
      </c>
      <c r="U79" s="42"/>
      <c r="V79" s="42">
        <v>180</v>
      </c>
      <c r="W79" s="42"/>
      <c r="X79" s="42">
        <v>177</v>
      </c>
      <c r="Y79" s="42"/>
      <c r="Z79" s="42">
        <v>134</v>
      </c>
      <c r="AA79" s="42"/>
      <c r="AB79" s="42">
        <v>161</v>
      </c>
      <c r="AC79" s="42"/>
      <c r="AD79" s="43">
        <v>260</v>
      </c>
      <c r="AE79" s="44">
        <v>1264</v>
      </c>
      <c r="AF79" s="41"/>
      <c r="AG79" s="42"/>
      <c r="AH79" s="42">
        <v>101</v>
      </c>
      <c r="AI79" s="42">
        <v>90</v>
      </c>
      <c r="AJ79" s="42"/>
      <c r="AK79" s="42">
        <v>165</v>
      </c>
      <c r="AL79" s="42"/>
      <c r="AM79" s="42">
        <v>159</v>
      </c>
      <c r="AN79" s="42"/>
      <c r="AO79" s="42">
        <v>314</v>
      </c>
      <c r="AP79" s="42"/>
      <c r="AQ79" s="43">
        <v>284</v>
      </c>
      <c r="AR79" s="44">
        <v>1113</v>
      </c>
      <c r="AS79" s="61">
        <f t="shared" si="12"/>
        <v>-151</v>
      </c>
      <c r="AT79" s="209">
        <f t="shared" si="10"/>
        <v>-0.11946202531645569</v>
      </c>
      <c r="AU79" s="45"/>
      <c r="AV79" s="46"/>
      <c r="AW79" s="46"/>
      <c r="AX79" s="46"/>
      <c r="AY79" s="46"/>
      <c r="AZ79" s="46"/>
      <c r="BA79" s="46">
        <v>108.44</v>
      </c>
      <c r="BB79" s="46">
        <v>20.58</v>
      </c>
      <c r="BC79" s="46"/>
      <c r="BD79" s="46">
        <v>30.96</v>
      </c>
      <c r="BE79" s="46"/>
      <c r="BF79" s="47">
        <v>34.840000000000003</v>
      </c>
      <c r="BG79" s="48">
        <v>194.82</v>
      </c>
      <c r="BH79" s="45"/>
      <c r="BI79" s="46">
        <v>59.95</v>
      </c>
      <c r="BJ79" s="46"/>
      <c r="BK79" s="46">
        <v>34.33</v>
      </c>
      <c r="BL79" s="46"/>
      <c r="BM79" s="46">
        <v>36.68</v>
      </c>
      <c r="BN79" s="46"/>
      <c r="BO79" s="46">
        <v>31.67</v>
      </c>
      <c r="BP79" s="46"/>
      <c r="BQ79" s="46">
        <v>33.74</v>
      </c>
      <c r="BR79" s="46"/>
      <c r="BS79" s="47">
        <v>51.430000000000007</v>
      </c>
      <c r="BT79" s="206">
        <v>247.8</v>
      </c>
      <c r="BU79" s="45"/>
      <c r="BV79" s="46"/>
      <c r="BW79" s="46">
        <v>20.75</v>
      </c>
      <c r="BX79" s="46">
        <v>25.73</v>
      </c>
      <c r="BY79" s="46"/>
      <c r="BZ79" s="46">
        <v>36.64</v>
      </c>
      <c r="CA79" s="46"/>
      <c r="CB79" s="46">
        <v>36.56</v>
      </c>
      <c r="CC79" s="46"/>
      <c r="CD79" s="46">
        <v>58.34</v>
      </c>
      <c r="CE79" s="46"/>
      <c r="CF79" s="47">
        <v>53.58</v>
      </c>
      <c r="CG79" s="206">
        <v>231.60000000000002</v>
      </c>
      <c r="CH79" s="61">
        <f t="shared" si="13"/>
        <v>-16.199999999999989</v>
      </c>
      <c r="CI79" s="209">
        <f t="shared" si="11"/>
        <v>-6.5375302663438203E-2</v>
      </c>
    </row>
    <row r="80" spans="1:87" x14ac:dyDescent="0.45">
      <c r="A80" s="40">
        <v>14822865354592</v>
      </c>
      <c r="B80" s="8" t="s">
        <v>28</v>
      </c>
      <c r="C80" s="8" t="s">
        <v>29</v>
      </c>
      <c r="D80" s="56" t="s">
        <v>101</v>
      </c>
      <c r="E80" s="207">
        <v>30</v>
      </c>
      <c r="F80" s="41"/>
      <c r="G80" s="42"/>
      <c r="H80" s="42"/>
      <c r="I80" s="42">
        <v>0</v>
      </c>
      <c r="J80" s="42">
        <v>539</v>
      </c>
      <c r="K80" s="42"/>
      <c r="L80" s="42"/>
      <c r="M80" s="42"/>
      <c r="N80" s="42"/>
      <c r="O80" s="42">
        <v>0</v>
      </c>
      <c r="P80" s="42"/>
      <c r="Q80" s="43">
        <v>245</v>
      </c>
      <c r="R80" s="44">
        <v>784</v>
      </c>
      <c r="S80" s="41"/>
      <c r="T80" s="42">
        <v>246</v>
      </c>
      <c r="U80" s="42"/>
      <c r="V80" s="42">
        <v>219</v>
      </c>
      <c r="W80" s="42"/>
      <c r="X80" s="42">
        <v>224</v>
      </c>
      <c r="Y80" s="42"/>
      <c r="Z80" s="42">
        <v>211</v>
      </c>
      <c r="AA80" s="42"/>
      <c r="AB80" s="42">
        <v>214</v>
      </c>
      <c r="AC80" s="42"/>
      <c r="AD80" s="43">
        <v>289</v>
      </c>
      <c r="AE80" s="44">
        <v>1403</v>
      </c>
      <c r="AF80" s="41"/>
      <c r="AG80" s="42"/>
      <c r="AH80" s="42">
        <v>108</v>
      </c>
      <c r="AI80" s="42">
        <v>121</v>
      </c>
      <c r="AJ80" s="42"/>
      <c r="AK80" s="42">
        <v>198</v>
      </c>
      <c r="AL80" s="42"/>
      <c r="AM80" s="42">
        <v>197</v>
      </c>
      <c r="AN80" s="42"/>
      <c r="AO80" s="42">
        <v>206</v>
      </c>
      <c r="AP80" s="42"/>
      <c r="AQ80" s="43">
        <v>242</v>
      </c>
      <c r="AR80" s="44">
        <v>1072</v>
      </c>
      <c r="AS80" s="61">
        <f t="shared" si="12"/>
        <v>-331</v>
      </c>
      <c r="AT80" s="209">
        <f t="shared" si="10"/>
        <v>-0.23592302209550961</v>
      </c>
      <c r="AU80" s="45"/>
      <c r="AV80" s="46"/>
      <c r="AW80" s="46"/>
      <c r="AX80" s="46">
        <v>0</v>
      </c>
      <c r="AY80" s="46">
        <v>232.48</v>
      </c>
      <c r="AZ80" s="46"/>
      <c r="BA80" s="46"/>
      <c r="BB80" s="46"/>
      <c r="BC80" s="46"/>
      <c r="BD80" s="46">
        <v>362.6</v>
      </c>
      <c r="BE80" s="46"/>
      <c r="BF80" s="47">
        <v>121.86</v>
      </c>
      <c r="BG80" s="48">
        <v>716.94</v>
      </c>
      <c r="BH80" s="45"/>
      <c r="BI80" s="46">
        <v>126.63</v>
      </c>
      <c r="BJ80" s="46"/>
      <c r="BK80" s="46">
        <v>118.78</v>
      </c>
      <c r="BL80" s="46"/>
      <c r="BM80" s="46">
        <v>123.01</v>
      </c>
      <c r="BN80" s="46"/>
      <c r="BO80" s="46">
        <v>107.09</v>
      </c>
      <c r="BP80" s="46"/>
      <c r="BQ80" s="46">
        <v>65.17</v>
      </c>
      <c r="BR80" s="46"/>
      <c r="BS80" s="47">
        <v>84.95</v>
      </c>
      <c r="BT80" s="206">
        <v>625.63</v>
      </c>
      <c r="BU80" s="45"/>
      <c r="BV80" s="46"/>
      <c r="BW80" s="46">
        <v>33.18</v>
      </c>
      <c r="BX80" s="46">
        <v>53.37</v>
      </c>
      <c r="BY80" s="46"/>
      <c r="BZ80" s="46">
        <v>64.959999999999994</v>
      </c>
      <c r="CA80" s="46"/>
      <c r="CB80" s="46">
        <v>69.099999999999994</v>
      </c>
      <c r="CC80" s="46"/>
      <c r="CD80" s="46">
        <v>68.72</v>
      </c>
      <c r="CE80" s="46"/>
      <c r="CF80" s="47">
        <v>72.56</v>
      </c>
      <c r="CG80" s="206">
        <v>361.89</v>
      </c>
      <c r="CH80" s="61">
        <f t="shared" si="13"/>
        <v>-263.74</v>
      </c>
      <c r="CI80" s="209">
        <f t="shared" si="11"/>
        <v>-0.42155906845899332</v>
      </c>
    </row>
    <row r="81" spans="1:87" x14ac:dyDescent="0.45">
      <c r="A81" s="40">
        <v>14807814659972</v>
      </c>
      <c r="B81" s="8" t="s">
        <v>794</v>
      </c>
      <c r="C81" s="8" t="s">
        <v>60</v>
      </c>
      <c r="D81" s="56" t="s">
        <v>101</v>
      </c>
      <c r="E81" s="207">
        <v>6</v>
      </c>
      <c r="F81" s="41"/>
      <c r="G81" s="42"/>
      <c r="H81" s="42"/>
      <c r="I81" s="42">
        <v>189</v>
      </c>
      <c r="J81" s="42"/>
      <c r="K81" s="42"/>
      <c r="L81" s="42"/>
      <c r="M81" s="42"/>
      <c r="N81" s="42"/>
      <c r="O81" s="42"/>
      <c r="P81" s="42"/>
      <c r="Q81" s="43">
        <v>269</v>
      </c>
      <c r="R81" s="44">
        <v>458</v>
      </c>
      <c r="S81" s="41"/>
      <c r="T81" s="42"/>
      <c r="U81" s="42"/>
      <c r="V81" s="42"/>
      <c r="W81" s="42"/>
      <c r="X81" s="42"/>
      <c r="Y81" s="42">
        <v>910</v>
      </c>
      <c r="Z81" s="42"/>
      <c r="AA81" s="42">
        <v>153</v>
      </c>
      <c r="AB81" s="42"/>
      <c r="AC81" s="42">
        <v>73</v>
      </c>
      <c r="AD81" s="43">
        <v>93</v>
      </c>
      <c r="AE81" s="44">
        <v>1229</v>
      </c>
      <c r="AF81" s="41"/>
      <c r="AG81" s="42"/>
      <c r="AH81" s="42">
        <v>72</v>
      </c>
      <c r="AI81" s="42">
        <v>63</v>
      </c>
      <c r="AJ81" s="42"/>
      <c r="AK81" s="42">
        <v>118</v>
      </c>
      <c r="AL81" s="42"/>
      <c r="AM81" s="42">
        <v>518</v>
      </c>
      <c r="AN81" s="42"/>
      <c r="AO81" s="42">
        <v>133</v>
      </c>
      <c r="AP81" s="42"/>
      <c r="AQ81" s="43">
        <v>111</v>
      </c>
      <c r="AR81" s="44">
        <v>1015</v>
      </c>
      <c r="AS81" s="61">
        <f t="shared" si="12"/>
        <v>-214</v>
      </c>
      <c r="AT81" s="209">
        <f t="shared" si="10"/>
        <v>-0.17412530512611879</v>
      </c>
      <c r="AU81" s="45"/>
      <c r="AV81" s="46"/>
      <c r="AW81" s="46"/>
      <c r="AX81" s="46">
        <v>41.7</v>
      </c>
      <c r="AY81" s="46"/>
      <c r="AZ81" s="46"/>
      <c r="BA81" s="46"/>
      <c r="BB81" s="46"/>
      <c r="BC81" s="46"/>
      <c r="BD81" s="46"/>
      <c r="BE81" s="46"/>
      <c r="BF81" s="47">
        <v>81.569999999999993</v>
      </c>
      <c r="BG81" s="48">
        <v>123.27</v>
      </c>
      <c r="BH81" s="45"/>
      <c r="BI81" s="46"/>
      <c r="BJ81" s="46"/>
      <c r="BK81" s="46"/>
      <c r="BL81" s="46"/>
      <c r="BM81" s="46"/>
      <c r="BN81" s="46">
        <v>169.46</v>
      </c>
      <c r="BO81" s="46"/>
      <c r="BP81" s="46">
        <v>33.950000000000003</v>
      </c>
      <c r="BQ81" s="46"/>
      <c r="BR81" s="46">
        <v>23.28</v>
      </c>
      <c r="BS81" s="47">
        <v>18.53</v>
      </c>
      <c r="BT81" s="206">
        <v>245.22000000000003</v>
      </c>
      <c r="BU81" s="45"/>
      <c r="BV81" s="46"/>
      <c r="BW81" s="46">
        <v>16.62</v>
      </c>
      <c r="BX81" s="46">
        <v>21.89</v>
      </c>
      <c r="BY81" s="46"/>
      <c r="BZ81" s="46">
        <v>29.94</v>
      </c>
      <c r="CA81" s="46"/>
      <c r="CB81" s="46">
        <v>87.76</v>
      </c>
      <c r="CC81" s="46"/>
      <c r="CD81" s="46">
        <v>32.51</v>
      </c>
      <c r="CE81" s="46"/>
      <c r="CF81" s="47">
        <v>28.92</v>
      </c>
      <c r="CG81" s="206">
        <v>217.64</v>
      </c>
      <c r="CH81" s="61">
        <f t="shared" si="13"/>
        <v>-27.580000000000041</v>
      </c>
      <c r="CI81" s="209">
        <f t="shared" si="11"/>
        <v>-0.11247043471168762</v>
      </c>
    </row>
    <row r="82" spans="1:87" x14ac:dyDescent="0.45">
      <c r="A82" s="40">
        <v>14856729330593</v>
      </c>
      <c r="B82" s="8" t="s">
        <v>737</v>
      </c>
      <c r="C82" s="8" t="s">
        <v>151</v>
      </c>
      <c r="D82" s="56" t="s">
        <v>101</v>
      </c>
      <c r="E82" s="207">
        <v>6</v>
      </c>
      <c r="F82" s="41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3">
        <v>812</v>
      </c>
      <c r="R82" s="44">
        <v>812</v>
      </c>
      <c r="S82" s="41"/>
      <c r="T82" s="42"/>
      <c r="U82" s="42"/>
      <c r="V82" s="42"/>
      <c r="W82" s="42">
        <v>603</v>
      </c>
      <c r="X82" s="42"/>
      <c r="Y82" s="42">
        <v>210</v>
      </c>
      <c r="Z82" s="42"/>
      <c r="AA82" s="42"/>
      <c r="AB82" s="42"/>
      <c r="AC82" s="42">
        <v>369</v>
      </c>
      <c r="AD82" s="43">
        <v>165</v>
      </c>
      <c r="AE82" s="44">
        <v>1347</v>
      </c>
      <c r="AF82" s="41"/>
      <c r="AG82" s="42"/>
      <c r="AH82" s="42">
        <v>120</v>
      </c>
      <c r="AI82" s="42">
        <v>61</v>
      </c>
      <c r="AJ82" s="42"/>
      <c r="AK82" s="42">
        <v>185</v>
      </c>
      <c r="AL82" s="42"/>
      <c r="AM82" s="42">
        <v>204</v>
      </c>
      <c r="AN82" s="42"/>
      <c r="AO82" s="42">
        <v>209</v>
      </c>
      <c r="AP82" s="42"/>
      <c r="AQ82" s="43">
        <v>216</v>
      </c>
      <c r="AR82" s="44">
        <v>995</v>
      </c>
      <c r="AS82" s="61">
        <f t="shared" si="12"/>
        <v>-352</v>
      </c>
      <c r="AT82" s="209">
        <f t="shared" si="10"/>
        <v>-0.26132145508537491</v>
      </c>
      <c r="AU82" s="45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7">
        <v>182.45</v>
      </c>
      <c r="BG82" s="48">
        <v>182.45</v>
      </c>
      <c r="BH82" s="45"/>
      <c r="BI82" s="46"/>
      <c r="BJ82" s="46"/>
      <c r="BK82" s="46"/>
      <c r="BL82" s="46">
        <v>115.45</v>
      </c>
      <c r="BM82" s="46"/>
      <c r="BN82" s="46">
        <v>40.799999999999997</v>
      </c>
      <c r="BO82" s="46"/>
      <c r="BP82" s="46"/>
      <c r="BQ82" s="46"/>
      <c r="BR82" s="46">
        <v>75.55</v>
      </c>
      <c r="BS82" s="47">
        <v>32.01</v>
      </c>
      <c r="BT82" s="206">
        <v>263.81</v>
      </c>
      <c r="BU82" s="45"/>
      <c r="BV82" s="46"/>
      <c r="BW82" s="46">
        <v>23.46</v>
      </c>
      <c r="BX82" s="46">
        <v>21.6</v>
      </c>
      <c r="BY82" s="46"/>
      <c r="BZ82" s="46">
        <v>39.5</v>
      </c>
      <c r="CA82" s="46"/>
      <c r="CB82" s="46">
        <v>42.94</v>
      </c>
      <c r="CC82" s="46"/>
      <c r="CD82" s="46">
        <v>43.33</v>
      </c>
      <c r="CE82" s="46"/>
      <c r="CF82" s="47">
        <v>43.89</v>
      </c>
      <c r="CG82" s="206">
        <v>214.71999999999997</v>
      </c>
      <c r="CH82" s="61">
        <f t="shared" si="13"/>
        <v>-49.090000000000032</v>
      </c>
      <c r="CI82" s="209">
        <f t="shared" si="11"/>
        <v>-0.1860808915507374</v>
      </c>
    </row>
    <row r="83" spans="1:87" x14ac:dyDescent="0.45">
      <c r="A83" s="40">
        <v>14883936261510</v>
      </c>
      <c r="B83" s="8" t="s">
        <v>670</v>
      </c>
      <c r="C83" s="8" t="s">
        <v>1049</v>
      </c>
      <c r="D83" s="56" t="s">
        <v>101</v>
      </c>
      <c r="E83" s="207">
        <v>3</v>
      </c>
      <c r="F83" s="41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3"/>
      <c r="R83" s="44"/>
      <c r="S83" s="41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3"/>
      <c r="AE83" s="44"/>
      <c r="AF83" s="41"/>
      <c r="AG83" s="42"/>
      <c r="AH83" s="42">
        <v>112</v>
      </c>
      <c r="AI83" s="42">
        <v>73</v>
      </c>
      <c r="AJ83" s="42"/>
      <c r="AK83" s="42">
        <v>156</v>
      </c>
      <c r="AL83" s="42"/>
      <c r="AM83" s="42">
        <v>183</v>
      </c>
      <c r="AN83" s="42"/>
      <c r="AO83" s="42">
        <v>147</v>
      </c>
      <c r="AP83" s="42"/>
      <c r="AQ83" s="43">
        <v>239</v>
      </c>
      <c r="AR83" s="44">
        <v>910</v>
      </c>
      <c r="AS83" s="61">
        <f t="shared" si="12"/>
        <v>910</v>
      </c>
      <c r="AT83" s="209"/>
      <c r="AU83" s="45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7"/>
      <c r="BG83" s="48"/>
      <c r="BH83" s="45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7"/>
      <c r="BT83" s="206"/>
      <c r="BU83" s="45"/>
      <c r="BV83" s="46"/>
      <c r="BW83" s="46">
        <v>20.92</v>
      </c>
      <c r="BX83" s="46">
        <v>20.43</v>
      </c>
      <c r="BY83" s="46"/>
      <c r="BZ83" s="46">
        <v>32.43</v>
      </c>
      <c r="CA83" s="46"/>
      <c r="CB83" s="46">
        <v>36.590000000000003</v>
      </c>
      <c r="CC83" s="46"/>
      <c r="CD83" s="46">
        <v>62.41</v>
      </c>
      <c r="CE83" s="46"/>
      <c r="CF83" s="47">
        <v>44.05</v>
      </c>
      <c r="CG83" s="206">
        <v>216.82999999999998</v>
      </c>
      <c r="CH83" s="61">
        <f t="shared" si="13"/>
        <v>216.82999999999998</v>
      </c>
      <c r="CI83" s="209"/>
    </row>
    <row r="84" spans="1:87" x14ac:dyDescent="0.45">
      <c r="A84" s="40">
        <v>14809551292790</v>
      </c>
      <c r="B84" s="8" t="s">
        <v>666</v>
      </c>
      <c r="C84" s="8" t="s">
        <v>66</v>
      </c>
      <c r="D84" s="56" t="s">
        <v>101</v>
      </c>
      <c r="E84" s="207">
        <v>24</v>
      </c>
      <c r="F84" s="41"/>
      <c r="G84" s="42"/>
      <c r="H84" s="42"/>
      <c r="I84" s="42">
        <v>2253</v>
      </c>
      <c r="J84" s="42"/>
      <c r="K84" s="42">
        <v>549</v>
      </c>
      <c r="L84" s="42"/>
      <c r="M84" s="42">
        <v>739</v>
      </c>
      <c r="N84" s="42"/>
      <c r="O84" s="42">
        <v>860</v>
      </c>
      <c r="P84" s="42"/>
      <c r="Q84" s="43">
        <v>1050</v>
      </c>
      <c r="R84" s="44">
        <v>5451</v>
      </c>
      <c r="S84" s="41"/>
      <c r="T84" s="42">
        <v>968</v>
      </c>
      <c r="U84" s="42"/>
      <c r="V84" s="42">
        <v>1018</v>
      </c>
      <c r="W84" s="42"/>
      <c r="X84" s="42">
        <v>824</v>
      </c>
      <c r="Y84" s="42"/>
      <c r="Z84" s="42">
        <v>723</v>
      </c>
      <c r="AA84" s="42"/>
      <c r="AB84" s="42">
        <v>786</v>
      </c>
      <c r="AC84" s="42"/>
      <c r="AD84" s="43">
        <v>1399</v>
      </c>
      <c r="AE84" s="44">
        <v>5718</v>
      </c>
      <c r="AF84" s="41"/>
      <c r="AG84" s="42"/>
      <c r="AH84" s="42">
        <v>1779</v>
      </c>
      <c r="AI84" s="42">
        <v>1563</v>
      </c>
      <c r="AJ84" s="42"/>
      <c r="AK84" s="42">
        <v>-5015</v>
      </c>
      <c r="AL84" s="42"/>
      <c r="AM84" s="42">
        <v>683</v>
      </c>
      <c r="AN84" s="42"/>
      <c r="AO84" s="42">
        <v>880</v>
      </c>
      <c r="AP84" s="42"/>
      <c r="AQ84" s="43">
        <v>983</v>
      </c>
      <c r="AR84" s="44">
        <v>873</v>
      </c>
      <c r="AS84" s="61">
        <f t="shared" si="12"/>
        <v>-4845</v>
      </c>
      <c r="AT84" s="209">
        <f>AS84/AE84</f>
        <v>-0.84732423924449107</v>
      </c>
      <c r="AU84" s="45"/>
      <c r="AV84" s="46"/>
      <c r="AW84" s="46"/>
      <c r="AX84" s="46">
        <v>417.99</v>
      </c>
      <c r="AY84" s="46"/>
      <c r="AZ84" s="46">
        <v>144.53</v>
      </c>
      <c r="BA84" s="46"/>
      <c r="BB84" s="46">
        <v>167.5</v>
      </c>
      <c r="BC84" s="46"/>
      <c r="BD84" s="46">
        <v>185.86</v>
      </c>
      <c r="BE84" s="46"/>
      <c r="BF84" s="47">
        <v>212.2</v>
      </c>
      <c r="BG84" s="48">
        <v>1128.08</v>
      </c>
      <c r="BH84" s="45"/>
      <c r="BI84" s="46">
        <v>191.82</v>
      </c>
      <c r="BJ84" s="46"/>
      <c r="BK84" s="46">
        <v>205.36</v>
      </c>
      <c r="BL84" s="46"/>
      <c r="BM84" s="46">
        <v>186.34</v>
      </c>
      <c r="BN84" s="46"/>
      <c r="BO84" s="46">
        <v>160.31</v>
      </c>
      <c r="BP84" s="46"/>
      <c r="BQ84" s="46">
        <v>139.11000000000001</v>
      </c>
      <c r="BR84" s="46"/>
      <c r="BS84" s="47">
        <v>232.17</v>
      </c>
      <c r="BT84" s="206">
        <v>1115.1099999999999</v>
      </c>
      <c r="BU84" s="45"/>
      <c r="BV84" s="46"/>
      <c r="BW84" s="46">
        <v>268.7</v>
      </c>
      <c r="BX84" s="46">
        <v>253.28</v>
      </c>
      <c r="BY84" s="46"/>
      <c r="BZ84" s="46">
        <v>-684.56</v>
      </c>
      <c r="CA84" s="46"/>
      <c r="CB84" s="46">
        <v>131.59</v>
      </c>
      <c r="CC84" s="46"/>
      <c r="CD84" s="46">
        <v>158.33000000000001</v>
      </c>
      <c r="CE84" s="46"/>
      <c r="CF84" s="47">
        <v>171.93</v>
      </c>
      <c r="CG84" s="206">
        <v>299.2700000000001</v>
      </c>
      <c r="CH84" s="61">
        <f t="shared" si="13"/>
        <v>-815.8399999999998</v>
      </c>
      <c r="CI84" s="209">
        <f>CH84/BT84</f>
        <v>-0.73162288922169105</v>
      </c>
    </row>
    <row r="85" spans="1:87" x14ac:dyDescent="0.45">
      <c r="A85" s="40">
        <v>14840955079522</v>
      </c>
      <c r="B85" s="8" t="s">
        <v>632</v>
      </c>
      <c r="C85" s="8" t="s">
        <v>182</v>
      </c>
      <c r="D85" s="56" t="s">
        <v>101</v>
      </c>
      <c r="E85" s="207">
        <v>3</v>
      </c>
      <c r="F85" s="41"/>
      <c r="G85" s="42"/>
      <c r="H85" s="42"/>
      <c r="I85" s="42"/>
      <c r="J85" s="42"/>
      <c r="K85" s="42"/>
      <c r="L85" s="42"/>
      <c r="M85" s="42"/>
      <c r="N85" s="42">
        <v>632</v>
      </c>
      <c r="O85" s="42">
        <v>128</v>
      </c>
      <c r="P85" s="42"/>
      <c r="Q85" s="43"/>
      <c r="R85" s="44">
        <v>760</v>
      </c>
      <c r="S85" s="41"/>
      <c r="T85" s="42"/>
      <c r="U85" s="42"/>
      <c r="V85" s="42"/>
      <c r="W85" s="42"/>
      <c r="X85" s="42"/>
      <c r="Y85" s="42"/>
      <c r="Z85" s="42"/>
      <c r="AA85" s="42">
        <v>1141</v>
      </c>
      <c r="AB85" s="42">
        <v>153</v>
      </c>
      <c r="AC85" s="42"/>
      <c r="AD85" s="43"/>
      <c r="AE85" s="44">
        <v>1294</v>
      </c>
      <c r="AF85" s="41"/>
      <c r="AG85" s="42"/>
      <c r="AH85" s="42">
        <v>139</v>
      </c>
      <c r="AI85" s="42">
        <v>121</v>
      </c>
      <c r="AJ85" s="42"/>
      <c r="AK85" s="42">
        <v>228</v>
      </c>
      <c r="AL85" s="42"/>
      <c r="AM85" s="42">
        <v>-115</v>
      </c>
      <c r="AN85" s="42"/>
      <c r="AO85" s="42">
        <v>209</v>
      </c>
      <c r="AP85" s="42"/>
      <c r="AQ85" s="43">
        <v>275</v>
      </c>
      <c r="AR85" s="44">
        <v>857</v>
      </c>
      <c r="AS85" s="61">
        <f t="shared" si="12"/>
        <v>-437</v>
      </c>
      <c r="AT85" s="209">
        <f>AS85/AE85</f>
        <v>-0.33771251931993818</v>
      </c>
      <c r="AU85" s="45"/>
      <c r="AV85" s="46"/>
      <c r="AW85" s="46"/>
      <c r="AX85" s="46"/>
      <c r="AY85" s="46"/>
      <c r="AZ85" s="46"/>
      <c r="BA85" s="46"/>
      <c r="BB85" s="46"/>
      <c r="BC85" s="46">
        <v>118.44</v>
      </c>
      <c r="BD85" s="46">
        <v>26.27</v>
      </c>
      <c r="BE85" s="46"/>
      <c r="BF85" s="47"/>
      <c r="BG85" s="48">
        <v>144.71</v>
      </c>
      <c r="BH85" s="45"/>
      <c r="BI85" s="46"/>
      <c r="BJ85" s="46"/>
      <c r="BK85" s="46"/>
      <c r="BL85" s="46"/>
      <c r="BM85" s="46"/>
      <c r="BN85" s="46"/>
      <c r="BO85" s="46"/>
      <c r="BP85" s="46">
        <v>201.26</v>
      </c>
      <c r="BQ85" s="46">
        <v>30.21</v>
      </c>
      <c r="BR85" s="46"/>
      <c r="BS85" s="47"/>
      <c r="BT85" s="206">
        <v>231.47</v>
      </c>
      <c r="BU85" s="45"/>
      <c r="BV85" s="46"/>
      <c r="BW85" s="46">
        <v>24.78</v>
      </c>
      <c r="BX85" s="46">
        <v>27.25</v>
      </c>
      <c r="BY85" s="46"/>
      <c r="BZ85" s="46">
        <v>42.68</v>
      </c>
      <c r="CA85" s="46"/>
      <c r="CB85" s="46">
        <v>-5.93</v>
      </c>
      <c r="CC85" s="46"/>
      <c r="CD85" s="46">
        <v>40.11</v>
      </c>
      <c r="CE85" s="46"/>
      <c r="CF85" s="47">
        <v>49.18</v>
      </c>
      <c r="CG85" s="206">
        <v>178.07</v>
      </c>
      <c r="CH85" s="61">
        <f t="shared" si="13"/>
        <v>-53.400000000000006</v>
      </c>
      <c r="CI85" s="209">
        <f>CH85/BT85</f>
        <v>-0.23069944269235756</v>
      </c>
    </row>
    <row r="86" spans="1:87" x14ac:dyDescent="0.45">
      <c r="A86" s="40">
        <v>14818089684573</v>
      </c>
      <c r="B86" s="8" t="s">
        <v>751</v>
      </c>
      <c r="C86" s="8" t="s">
        <v>68</v>
      </c>
      <c r="D86" s="56" t="s">
        <v>101</v>
      </c>
      <c r="E86" s="207">
        <v>6</v>
      </c>
      <c r="F86" s="41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3">
        <v>387</v>
      </c>
      <c r="R86" s="44">
        <v>387</v>
      </c>
      <c r="S86" s="41"/>
      <c r="T86" s="42"/>
      <c r="U86" s="42">
        <v>507</v>
      </c>
      <c r="V86" s="42"/>
      <c r="W86" s="42"/>
      <c r="X86" s="42"/>
      <c r="Y86" s="42"/>
      <c r="Z86" s="42"/>
      <c r="AA86" s="42">
        <v>389</v>
      </c>
      <c r="AB86" s="42"/>
      <c r="AC86" s="42"/>
      <c r="AD86" s="43">
        <v>289</v>
      </c>
      <c r="AE86" s="44">
        <v>1185</v>
      </c>
      <c r="AF86" s="41"/>
      <c r="AG86" s="42"/>
      <c r="AH86" s="42">
        <v>154</v>
      </c>
      <c r="AI86" s="42">
        <v>78</v>
      </c>
      <c r="AJ86" s="42"/>
      <c r="AK86" s="42">
        <v>145</v>
      </c>
      <c r="AL86" s="42"/>
      <c r="AM86" s="42">
        <v>139</v>
      </c>
      <c r="AN86" s="42"/>
      <c r="AO86" s="42">
        <v>108</v>
      </c>
      <c r="AP86" s="42"/>
      <c r="AQ86" s="43">
        <v>169</v>
      </c>
      <c r="AR86" s="44">
        <v>793</v>
      </c>
      <c r="AS86" s="61">
        <f t="shared" si="12"/>
        <v>-392</v>
      </c>
      <c r="AT86" s="209">
        <f>AS86/AE86</f>
        <v>-0.3308016877637131</v>
      </c>
      <c r="AU86" s="45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7">
        <v>86.04</v>
      </c>
      <c r="BG86" s="48">
        <v>86.04</v>
      </c>
      <c r="BH86" s="45"/>
      <c r="BI86" s="46"/>
      <c r="BJ86" s="46">
        <v>102.79</v>
      </c>
      <c r="BK86" s="46"/>
      <c r="BL86" s="46"/>
      <c r="BM86" s="46"/>
      <c r="BN86" s="46"/>
      <c r="BO86" s="46"/>
      <c r="BP86" s="46">
        <v>86.68</v>
      </c>
      <c r="BQ86" s="46"/>
      <c r="BR86" s="46"/>
      <c r="BS86" s="47">
        <v>63.79</v>
      </c>
      <c r="BT86" s="206">
        <v>253.26000000000002</v>
      </c>
      <c r="BU86" s="45"/>
      <c r="BV86" s="46"/>
      <c r="BW86" s="46">
        <v>28.32</v>
      </c>
      <c r="BX86" s="46">
        <v>24.02</v>
      </c>
      <c r="BY86" s="46"/>
      <c r="BZ86" s="46">
        <v>33.79</v>
      </c>
      <c r="CA86" s="46"/>
      <c r="CB86" s="46">
        <v>33.72</v>
      </c>
      <c r="CC86" s="46"/>
      <c r="CD86" s="46">
        <v>28.93</v>
      </c>
      <c r="CE86" s="46"/>
      <c r="CF86" s="47">
        <v>37.18</v>
      </c>
      <c r="CG86" s="206">
        <v>185.96</v>
      </c>
      <c r="CH86" s="61">
        <f t="shared" si="13"/>
        <v>-67.300000000000011</v>
      </c>
      <c r="CI86" s="209">
        <f>CH86/BT86</f>
        <v>-0.26573481797362397</v>
      </c>
    </row>
    <row r="87" spans="1:87" x14ac:dyDescent="0.45">
      <c r="A87" s="40">
        <v>14836613479207</v>
      </c>
      <c r="B87" s="8" t="s">
        <v>1052</v>
      </c>
      <c r="C87" s="8" t="s">
        <v>901</v>
      </c>
      <c r="D87" s="56" t="s">
        <v>101</v>
      </c>
      <c r="E87" s="207">
        <v>3</v>
      </c>
      <c r="F87" s="41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3"/>
      <c r="R87" s="44"/>
      <c r="S87" s="41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3"/>
      <c r="AE87" s="44"/>
      <c r="AF87" s="41"/>
      <c r="AG87" s="42"/>
      <c r="AH87" s="42"/>
      <c r="AI87" s="42"/>
      <c r="AJ87" s="42"/>
      <c r="AK87" s="42">
        <v>62</v>
      </c>
      <c r="AL87" s="42"/>
      <c r="AM87" s="42">
        <v>217</v>
      </c>
      <c r="AN87" s="42"/>
      <c r="AO87" s="42">
        <v>236</v>
      </c>
      <c r="AP87" s="42"/>
      <c r="AQ87" s="43">
        <v>276</v>
      </c>
      <c r="AR87" s="44">
        <v>791</v>
      </c>
      <c r="AS87" s="61">
        <f t="shared" si="12"/>
        <v>791</v>
      </c>
      <c r="AT87" s="209"/>
      <c r="AU87" s="45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7"/>
      <c r="BG87" s="48"/>
      <c r="BH87" s="45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7"/>
      <c r="BT87" s="206"/>
      <c r="BU87" s="45"/>
      <c r="BV87" s="46"/>
      <c r="BW87" s="46"/>
      <c r="BX87" s="46"/>
      <c r="BY87" s="46"/>
      <c r="BZ87" s="46">
        <v>70.8</v>
      </c>
      <c r="CA87" s="46"/>
      <c r="CB87" s="46">
        <v>41.41</v>
      </c>
      <c r="CC87" s="46"/>
      <c r="CD87" s="46">
        <v>43.98</v>
      </c>
      <c r="CE87" s="46"/>
      <c r="CF87" s="47">
        <v>49.32</v>
      </c>
      <c r="CG87" s="206">
        <v>205.51</v>
      </c>
      <c r="CH87" s="61">
        <f t="shared" si="13"/>
        <v>205.51</v>
      </c>
      <c r="CI87" s="209"/>
    </row>
    <row r="88" spans="1:87" x14ac:dyDescent="0.45">
      <c r="A88" s="40">
        <v>14876410890702</v>
      </c>
      <c r="B88" s="8" t="s">
        <v>725</v>
      </c>
      <c r="C88" s="8" t="s">
        <v>157</v>
      </c>
      <c r="D88" s="56" t="s">
        <v>101</v>
      </c>
      <c r="E88" s="207">
        <v>6</v>
      </c>
      <c r="F88" s="41"/>
      <c r="G88" s="42"/>
      <c r="H88" s="42"/>
      <c r="I88" s="42"/>
      <c r="J88" s="42"/>
      <c r="K88" s="42">
        <v>446</v>
      </c>
      <c r="L88" s="42"/>
      <c r="M88" s="42">
        <v>146</v>
      </c>
      <c r="N88" s="42"/>
      <c r="O88" s="42">
        <v>239</v>
      </c>
      <c r="P88" s="42"/>
      <c r="Q88" s="43">
        <v>412</v>
      </c>
      <c r="R88" s="44">
        <v>1243</v>
      </c>
      <c r="S88" s="41"/>
      <c r="T88" s="42"/>
      <c r="U88" s="42"/>
      <c r="V88" s="42">
        <v>107</v>
      </c>
      <c r="W88" s="42"/>
      <c r="X88" s="42">
        <v>161</v>
      </c>
      <c r="Y88" s="42">
        <v>134</v>
      </c>
      <c r="Z88" s="42"/>
      <c r="AA88" s="42"/>
      <c r="AB88" s="42">
        <v>164</v>
      </c>
      <c r="AC88" s="42"/>
      <c r="AD88" s="43">
        <v>243</v>
      </c>
      <c r="AE88" s="44">
        <v>809</v>
      </c>
      <c r="AF88" s="41"/>
      <c r="AG88" s="42"/>
      <c r="AH88" s="42">
        <v>91</v>
      </c>
      <c r="AI88" s="42">
        <v>185</v>
      </c>
      <c r="AJ88" s="42"/>
      <c r="AK88" s="42">
        <v>174</v>
      </c>
      <c r="AL88" s="42"/>
      <c r="AM88" s="42">
        <v>167</v>
      </c>
      <c r="AN88" s="42"/>
      <c r="AO88" s="42">
        <v>-28</v>
      </c>
      <c r="AP88" s="42"/>
      <c r="AQ88" s="43">
        <v>176</v>
      </c>
      <c r="AR88" s="44">
        <v>765</v>
      </c>
      <c r="AS88" s="61">
        <f t="shared" si="12"/>
        <v>-44</v>
      </c>
      <c r="AT88" s="209">
        <f t="shared" ref="AT88:AT100" si="14">AS88/AE88</f>
        <v>-5.4388133498145856E-2</v>
      </c>
      <c r="AU88" s="45"/>
      <c r="AV88" s="46"/>
      <c r="AW88" s="46"/>
      <c r="AX88" s="46"/>
      <c r="AY88" s="46"/>
      <c r="AZ88" s="46">
        <v>88.21</v>
      </c>
      <c r="BA88" s="46"/>
      <c r="BB88" s="46">
        <v>30.86</v>
      </c>
      <c r="BC88" s="46"/>
      <c r="BD88" s="46">
        <v>44.95</v>
      </c>
      <c r="BE88" s="46"/>
      <c r="BF88" s="47">
        <v>77.23</v>
      </c>
      <c r="BG88" s="48">
        <v>241.25</v>
      </c>
      <c r="BH88" s="45"/>
      <c r="BI88" s="46"/>
      <c r="BJ88" s="46"/>
      <c r="BK88" s="46">
        <v>25.73</v>
      </c>
      <c r="BL88" s="46"/>
      <c r="BM88" s="46">
        <v>33.72</v>
      </c>
      <c r="BN88" s="46">
        <v>29.28</v>
      </c>
      <c r="BO88" s="46"/>
      <c r="BP88" s="46"/>
      <c r="BQ88" s="46">
        <v>36.78</v>
      </c>
      <c r="BR88" s="46"/>
      <c r="BS88" s="47">
        <v>50.56</v>
      </c>
      <c r="BT88" s="206">
        <v>176.07</v>
      </c>
      <c r="BU88" s="45"/>
      <c r="BV88" s="46"/>
      <c r="BW88" s="46">
        <v>19.32</v>
      </c>
      <c r="BX88" s="46">
        <v>39.299999999999997</v>
      </c>
      <c r="BY88" s="46"/>
      <c r="BZ88" s="46">
        <v>37.93</v>
      </c>
      <c r="CA88" s="46"/>
      <c r="CB88" s="46">
        <v>37.69</v>
      </c>
      <c r="CC88" s="46"/>
      <c r="CD88" s="46">
        <v>9.58</v>
      </c>
      <c r="CE88" s="46"/>
      <c r="CF88" s="47">
        <v>38.18</v>
      </c>
      <c r="CG88" s="206">
        <v>182.00000000000003</v>
      </c>
      <c r="CH88" s="61">
        <f t="shared" si="13"/>
        <v>5.9300000000000352</v>
      </c>
      <c r="CI88" s="209">
        <f t="shared" ref="CI88:CI100" si="15">CH88/BT88</f>
        <v>3.3679786448571794E-2</v>
      </c>
    </row>
    <row r="89" spans="1:87" x14ac:dyDescent="0.45">
      <c r="A89" s="40">
        <v>14897250260446</v>
      </c>
      <c r="B89" s="8" t="s">
        <v>801</v>
      </c>
      <c r="C89" s="8" t="s">
        <v>191</v>
      </c>
      <c r="D89" s="56" t="s">
        <v>101</v>
      </c>
      <c r="E89" s="207">
        <v>6</v>
      </c>
      <c r="F89" s="41"/>
      <c r="G89" s="42"/>
      <c r="H89" s="42"/>
      <c r="I89" s="42"/>
      <c r="J89" s="42"/>
      <c r="K89" s="42"/>
      <c r="L89" s="42"/>
      <c r="M89" s="42"/>
      <c r="N89" s="42">
        <v>1944</v>
      </c>
      <c r="O89" s="42"/>
      <c r="P89" s="42">
        <v>-267</v>
      </c>
      <c r="Q89" s="43">
        <v>301</v>
      </c>
      <c r="R89" s="44">
        <v>1978</v>
      </c>
      <c r="S89" s="41"/>
      <c r="T89" s="42"/>
      <c r="U89" s="42">
        <v>322</v>
      </c>
      <c r="V89" s="42"/>
      <c r="W89" s="42">
        <v>487</v>
      </c>
      <c r="X89" s="42"/>
      <c r="Y89" s="42">
        <v>186</v>
      </c>
      <c r="Z89" s="42"/>
      <c r="AA89" s="42">
        <v>200</v>
      </c>
      <c r="AB89" s="42"/>
      <c r="AC89" s="42">
        <v>-122</v>
      </c>
      <c r="AD89" s="43"/>
      <c r="AE89" s="44">
        <v>1073</v>
      </c>
      <c r="AF89" s="41"/>
      <c r="AG89" s="42"/>
      <c r="AH89" s="42">
        <v>26</v>
      </c>
      <c r="AI89" s="42">
        <v>140</v>
      </c>
      <c r="AJ89" s="42"/>
      <c r="AK89" s="42">
        <v>75</v>
      </c>
      <c r="AL89" s="42"/>
      <c r="AM89" s="42">
        <v>138</v>
      </c>
      <c r="AN89" s="42"/>
      <c r="AO89" s="42">
        <v>127</v>
      </c>
      <c r="AP89" s="42"/>
      <c r="AQ89" s="43">
        <v>171</v>
      </c>
      <c r="AR89" s="44">
        <v>677</v>
      </c>
      <c r="AS89" s="61">
        <f t="shared" si="12"/>
        <v>-396</v>
      </c>
      <c r="AT89" s="209">
        <f t="shared" si="14"/>
        <v>-0.36905871388630007</v>
      </c>
      <c r="AU89" s="45"/>
      <c r="AV89" s="46"/>
      <c r="AW89" s="46"/>
      <c r="AX89" s="46"/>
      <c r="AY89" s="46"/>
      <c r="AZ89" s="46"/>
      <c r="BA89" s="46"/>
      <c r="BB89" s="46"/>
      <c r="BC89" s="46">
        <v>311.49</v>
      </c>
      <c r="BD89" s="46"/>
      <c r="BE89" s="46">
        <v>-24.8</v>
      </c>
      <c r="BF89" s="47">
        <v>51.53</v>
      </c>
      <c r="BG89" s="48">
        <v>338.22</v>
      </c>
      <c r="BH89" s="45"/>
      <c r="BI89" s="46"/>
      <c r="BJ89" s="46">
        <v>54.75</v>
      </c>
      <c r="BK89" s="46"/>
      <c r="BL89" s="46">
        <v>79.16</v>
      </c>
      <c r="BM89" s="46"/>
      <c r="BN89" s="46">
        <v>36.28</v>
      </c>
      <c r="BO89" s="46"/>
      <c r="BP89" s="46">
        <v>41.5</v>
      </c>
      <c r="BQ89" s="46"/>
      <c r="BR89" s="46">
        <v>-5.04</v>
      </c>
      <c r="BS89" s="47"/>
      <c r="BT89" s="206">
        <v>206.65</v>
      </c>
      <c r="BU89" s="45"/>
      <c r="BV89" s="46"/>
      <c r="BW89" s="46">
        <v>10.07</v>
      </c>
      <c r="BX89" s="46">
        <v>32.869999999999997</v>
      </c>
      <c r="BY89" s="46"/>
      <c r="BZ89" s="46">
        <v>23.8</v>
      </c>
      <c r="CA89" s="46"/>
      <c r="CB89" s="46">
        <v>33.56</v>
      </c>
      <c r="CC89" s="46"/>
      <c r="CD89" s="46">
        <v>31.65</v>
      </c>
      <c r="CE89" s="46"/>
      <c r="CF89" s="47">
        <v>37.47</v>
      </c>
      <c r="CG89" s="206">
        <v>169.42</v>
      </c>
      <c r="CH89" s="61">
        <f t="shared" si="13"/>
        <v>-37.230000000000018</v>
      </c>
      <c r="CI89" s="209">
        <f t="shared" si="15"/>
        <v>-0.18015969029760473</v>
      </c>
    </row>
    <row r="90" spans="1:87" x14ac:dyDescent="0.45">
      <c r="A90" s="40">
        <v>14895658461352</v>
      </c>
      <c r="B90" s="8" t="s">
        <v>727</v>
      </c>
      <c r="C90" s="8" t="s">
        <v>29</v>
      </c>
      <c r="D90" s="56" t="s">
        <v>101</v>
      </c>
      <c r="E90" s="207">
        <v>3</v>
      </c>
      <c r="F90" s="41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3">
        <v>975</v>
      </c>
      <c r="R90" s="44">
        <v>975</v>
      </c>
      <c r="S90" s="41"/>
      <c r="T90" s="42"/>
      <c r="U90" s="42"/>
      <c r="V90" s="42"/>
      <c r="W90" s="42">
        <v>616</v>
      </c>
      <c r="X90" s="42"/>
      <c r="Y90" s="42"/>
      <c r="Z90" s="42"/>
      <c r="AA90" s="42"/>
      <c r="AB90" s="42"/>
      <c r="AC90" s="42">
        <v>201</v>
      </c>
      <c r="AD90" s="43">
        <v>80</v>
      </c>
      <c r="AE90" s="44">
        <v>897</v>
      </c>
      <c r="AF90" s="41"/>
      <c r="AG90" s="42"/>
      <c r="AH90" s="42">
        <v>40</v>
      </c>
      <c r="AI90" s="42">
        <v>35</v>
      </c>
      <c r="AJ90" s="42"/>
      <c r="AK90" s="42">
        <v>421</v>
      </c>
      <c r="AL90" s="42"/>
      <c r="AM90" s="42">
        <v>145</v>
      </c>
      <c r="AN90" s="42"/>
      <c r="AO90" s="42">
        <v>159</v>
      </c>
      <c r="AP90" s="42"/>
      <c r="AQ90" s="43">
        <v>-129</v>
      </c>
      <c r="AR90" s="44">
        <v>671</v>
      </c>
      <c r="AS90" s="61">
        <f t="shared" si="12"/>
        <v>-226</v>
      </c>
      <c r="AT90" s="209">
        <f t="shared" si="14"/>
        <v>-0.25195094760312153</v>
      </c>
      <c r="AU90" s="45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7">
        <v>171.12</v>
      </c>
      <c r="BG90" s="48">
        <v>171.12</v>
      </c>
      <c r="BH90" s="45"/>
      <c r="BI90" s="46"/>
      <c r="BJ90" s="46"/>
      <c r="BK90" s="46"/>
      <c r="BL90" s="46">
        <v>109.85</v>
      </c>
      <c r="BM90" s="46"/>
      <c r="BN90" s="46"/>
      <c r="BO90" s="46"/>
      <c r="BP90" s="46"/>
      <c r="BQ90" s="46"/>
      <c r="BR90" s="46">
        <v>53.96</v>
      </c>
      <c r="BS90" s="47">
        <v>16.100000000000001</v>
      </c>
      <c r="BT90" s="206">
        <v>179.91</v>
      </c>
      <c r="BU90" s="45"/>
      <c r="BV90" s="46"/>
      <c r="BW90" s="46">
        <v>10.65</v>
      </c>
      <c r="BX90" s="46">
        <v>15</v>
      </c>
      <c r="BY90" s="46"/>
      <c r="BZ90" s="46">
        <v>70.209999999999994</v>
      </c>
      <c r="CA90" s="46"/>
      <c r="CB90" s="46">
        <v>31.17</v>
      </c>
      <c r="CC90" s="46"/>
      <c r="CD90" s="46">
        <v>33</v>
      </c>
      <c r="CE90" s="46"/>
      <c r="CF90" s="47">
        <v>-8.4</v>
      </c>
      <c r="CG90" s="206">
        <v>151.62999999999997</v>
      </c>
      <c r="CH90" s="61">
        <f t="shared" si="13"/>
        <v>-28.28000000000003</v>
      </c>
      <c r="CI90" s="209">
        <f t="shared" si="15"/>
        <v>-0.15718970596409332</v>
      </c>
    </row>
    <row r="91" spans="1:87" x14ac:dyDescent="0.45">
      <c r="A91" s="40">
        <v>14803907328999</v>
      </c>
      <c r="B91" s="8" t="s">
        <v>1053</v>
      </c>
      <c r="C91" s="8" t="s">
        <v>146</v>
      </c>
      <c r="D91" s="56" t="s">
        <v>101</v>
      </c>
      <c r="E91" s="207">
        <v>6</v>
      </c>
      <c r="F91" s="41"/>
      <c r="G91" s="42"/>
      <c r="H91" s="42"/>
      <c r="I91" s="42"/>
      <c r="J91" s="42">
        <v>983</v>
      </c>
      <c r="K91" s="42"/>
      <c r="L91" s="42"/>
      <c r="M91" s="42"/>
      <c r="N91" s="42"/>
      <c r="O91" s="42"/>
      <c r="P91" s="42">
        <v>2004</v>
      </c>
      <c r="Q91" s="43">
        <v>2987</v>
      </c>
      <c r="R91" s="44">
        <v>5974</v>
      </c>
      <c r="S91" s="41"/>
      <c r="T91" s="42"/>
      <c r="U91" s="42">
        <v>-2987</v>
      </c>
      <c r="V91" s="42"/>
      <c r="W91" s="42"/>
      <c r="X91" s="42"/>
      <c r="Y91" s="42"/>
      <c r="Z91" s="42"/>
      <c r="AA91" s="42">
        <v>1454</v>
      </c>
      <c r="AB91" s="42"/>
      <c r="AC91" s="42"/>
      <c r="AD91" s="43">
        <v>1618</v>
      </c>
      <c r="AE91" s="44">
        <v>85</v>
      </c>
      <c r="AF91" s="41"/>
      <c r="AG91" s="42"/>
      <c r="AH91" s="42">
        <v>-195</v>
      </c>
      <c r="AI91" s="42">
        <v>298</v>
      </c>
      <c r="AJ91" s="42"/>
      <c r="AK91" s="42">
        <v>-186</v>
      </c>
      <c r="AL91" s="42"/>
      <c r="AM91" s="42">
        <v>158</v>
      </c>
      <c r="AN91" s="42"/>
      <c r="AO91" s="42">
        <v>178</v>
      </c>
      <c r="AP91" s="42"/>
      <c r="AQ91" s="43">
        <v>178</v>
      </c>
      <c r="AR91" s="44">
        <v>431</v>
      </c>
      <c r="AS91" s="61">
        <f t="shared" si="12"/>
        <v>346</v>
      </c>
      <c r="AT91" s="209">
        <f t="shared" si="14"/>
        <v>4.0705882352941174</v>
      </c>
      <c r="AU91" s="45"/>
      <c r="AV91" s="46"/>
      <c r="AW91" s="46"/>
      <c r="AX91" s="46"/>
      <c r="AY91" s="46">
        <v>141.53</v>
      </c>
      <c r="AZ91" s="46"/>
      <c r="BA91" s="46"/>
      <c r="BB91" s="46"/>
      <c r="BC91" s="46"/>
      <c r="BD91" s="46"/>
      <c r="BE91" s="46">
        <v>297</v>
      </c>
      <c r="BF91" s="47">
        <v>438.53</v>
      </c>
      <c r="BG91" s="48">
        <v>877.06</v>
      </c>
      <c r="BH91" s="45"/>
      <c r="BI91" s="46"/>
      <c r="BJ91" s="46">
        <v>-438.53</v>
      </c>
      <c r="BK91" s="46"/>
      <c r="BL91" s="46"/>
      <c r="BM91" s="46"/>
      <c r="BN91" s="46"/>
      <c r="BO91" s="46"/>
      <c r="BP91" s="46">
        <v>225.1</v>
      </c>
      <c r="BQ91" s="46"/>
      <c r="BR91" s="46"/>
      <c r="BS91" s="47">
        <v>250.8</v>
      </c>
      <c r="BT91" s="206">
        <v>37.370000000000033</v>
      </c>
      <c r="BU91" s="45"/>
      <c r="BV91" s="46"/>
      <c r="BW91" s="46">
        <v>-21.45</v>
      </c>
      <c r="BX91" s="46">
        <v>55.42</v>
      </c>
      <c r="BY91" s="46"/>
      <c r="BZ91" s="46">
        <v>-13.43</v>
      </c>
      <c r="CA91" s="46"/>
      <c r="CB91" s="46">
        <v>36.43</v>
      </c>
      <c r="CC91" s="46"/>
      <c r="CD91" s="46">
        <v>38.93</v>
      </c>
      <c r="CE91" s="46"/>
      <c r="CF91" s="47">
        <v>38.479999999999997</v>
      </c>
      <c r="CG91" s="206">
        <v>134.38</v>
      </c>
      <c r="CH91" s="61">
        <f t="shared" si="13"/>
        <v>97.009999999999962</v>
      </c>
      <c r="CI91" s="209">
        <f t="shared" si="15"/>
        <v>2.5959325662295925</v>
      </c>
    </row>
    <row r="92" spans="1:87" x14ac:dyDescent="0.45">
      <c r="A92" s="40">
        <v>14808827665559</v>
      </c>
      <c r="B92" s="8" t="s">
        <v>1054</v>
      </c>
      <c r="C92" s="8" t="s">
        <v>153</v>
      </c>
      <c r="D92" s="56" t="s">
        <v>101</v>
      </c>
      <c r="E92" s="207">
        <v>6</v>
      </c>
      <c r="F92" s="41"/>
      <c r="G92" s="42"/>
      <c r="H92" s="42"/>
      <c r="I92" s="42"/>
      <c r="J92" s="42"/>
      <c r="K92" s="42"/>
      <c r="L92" s="42">
        <v>272</v>
      </c>
      <c r="M92" s="42"/>
      <c r="N92" s="42"/>
      <c r="O92" s="42"/>
      <c r="P92" s="42"/>
      <c r="Q92" s="43"/>
      <c r="R92" s="44">
        <v>272</v>
      </c>
      <c r="S92" s="41"/>
      <c r="T92" s="42"/>
      <c r="U92" s="42"/>
      <c r="V92" s="42">
        <v>2017</v>
      </c>
      <c r="W92" s="42"/>
      <c r="X92" s="42">
        <v>-486</v>
      </c>
      <c r="Y92" s="42"/>
      <c r="Z92" s="42">
        <v>243</v>
      </c>
      <c r="AA92" s="42"/>
      <c r="AB92" s="42">
        <v>264</v>
      </c>
      <c r="AC92" s="42"/>
      <c r="AD92" s="43">
        <v>78</v>
      </c>
      <c r="AE92" s="44">
        <v>2116</v>
      </c>
      <c r="AF92" s="41"/>
      <c r="AG92" s="42"/>
      <c r="AH92" s="42">
        <v>278</v>
      </c>
      <c r="AI92" s="42">
        <v>244</v>
      </c>
      <c r="AJ92" s="42"/>
      <c r="AK92" s="42">
        <v>-1027</v>
      </c>
      <c r="AL92" s="42"/>
      <c r="AM92" s="42">
        <v>43</v>
      </c>
      <c r="AN92" s="42"/>
      <c r="AO92" s="42">
        <v>876</v>
      </c>
      <c r="AP92" s="42"/>
      <c r="AQ92" s="43">
        <v>4</v>
      </c>
      <c r="AR92" s="44">
        <v>418</v>
      </c>
      <c r="AS92" s="61">
        <f t="shared" si="12"/>
        <v>-1698</v>
      </c>
      <c r="AT92" s="209">
        <f t="shared" si="14"/>
        <v>-0.80245746691871456</v>
      </c>
      <c r="AU92" s="45"/>
      <c r="AV92" s="46"/>
      <c r="AW92" s="46"/>
      <c r="AX92" s="46"/>
      <c r="AY92" s="46"/>
      <c r="AZ92" s="46"/>
      <c r="BA92" s="46">
        <v>95.43</v>
      </c>
      <c r="BB92" s="46"/>
      <c r="BC92" s="46"/>
      <c r="BD92" s="46"/>
      <c r="BE92" s="46"/>
      <c r="BF92" s="47"/>
      <c r="BG92" s="48">
        <v>95.43</v>
      </c>
      <c r="BH92" s="45"/>
      <c r="BI92" s="46"/>
      <c r="BJ92" s="46"/>
      <c r="BK92" s="46">
        <v>318.73</v>
      </c>
      <c r="BL92" s="46"/>
      <c r="BM92" s="46">
        <v>-54.39</v>
      </c>
      <c r="BN92" s="46"/>
      <c r="BO92" s="46">
        <v>44.62</v>
      </c>
      <c r="BP92" s="46"/>
      <c r="BQ92" s="46">
        <v>47.87</v>
      </c>
      <c r="BR92" s="46"/>
      <c r="BS92" s="47">
        <v>27.55</v>
      </c>
      <c r="BT92" s="206">
        <v>384.38000000000005</v>
      </c>
      <c r="BU92" s="45"/>
      <c r="BV92" s="46"/>
      <c r="BW92" s="46">
        <v>46</v>
      </c>
      <c r="BX92" s="46">
        <v>47.7</v>
      </c>
      <c r="BY92" s="46"/>
      <c r="BZ92" s="46">
        <v>-133.4</v>
      </c>
      <c r="CA92" s="46"/>
      <c r="CB92" s="46">
        <v>20.010000000000002</v>
      </c>
      <c r="CC92" s="46"/>
      <c r="CD92" s="46">
        <v>138.41</v>
      </c>
      <c r="CE92" s="46"/>
      <c r="CF92" s="47">
        <v>13.68</v>
      </c>
      <c r="CG92" s="206">
        <v>132.4</v>
      </c>
      <c r="CH92" s="61">
        <f t="shared" si="13"/>
        <v>-251.98000000000005</v>
      </c>
      <c r="CI92" s="209">
        <f t="shared" si="15"/>
        <v>-0.6555491961080181</v>
      </c>
    </row>
    <row r="93" spans="1:87" x14ac:dyDescent="0.45">
      <c r="A93" s="40">
        <v>14819536845189</v>
      </c>
      <c r="B93" s="8" t="s">
        <v>761</v>
      </c>
      <c r="C93" s="8" t="s">
        <v>60</v>
      </c>
      <c r="D93" s="56" t="s">
        <v>101</v>
      </c>
      <c r="E93" s="207">
        <v>18</v>
      </c>
      <c r="F93" s="41"/>
      <c r="G93" s="42"/>
      <c r="H93" s="42"/>
      <c r="I93" s="42">
        <v>664</v>
      </c>
      <c r="J93" s="42"/>
      <c r="K93" s="42"/>
      <c r="L93" s="42"/>
      <c r="M93" s="42">
        <v>318</v>
      </c>
      <c r="N93" s="42"/>
      <c r="O93" s="42">
        <v>258</v>
      </c>
      <c r="P93" s="42"/>
      <c r="Q93" s="43">
        <v>268</v>
      </c>
      <c r="R93" s="44">
        <v>1508</v>
      </c>
      <c r="S93" s="41"/>
      <c r="T93" s="42">
        <v>273</v>
      </c>
      <c r="U93" s="42"/>
      <c r="V93" s="42">
        <v>282</v>
      </c>
      <c r="W93" s="42"/>
      <c r="X93" s="42">
        <v>184</v>
      </c>
      <c r="Y93" s="42"/>
      <c r="Z93" s="42">
        <v>197</v>
      </c>
      <c r="AA93" s="42"/>
      <c r="AB93" s="42">
        <v>214</v>
      </c>
      <c r="AC93" s="42"/>
      <c r="AD93" s="43">
        <v>456</v>
      </c>
      <c r="AE93" s="44">
        <v>1606</v>
      </c>
      <c r="AF93" s="41"/>
      <c r="AG93" s="42"/>
      <c r="AH93" s="42">
        <v>667</v>
      </c>
      <c r="AI93" s="42">
        <v>586</v>
      </c>
      <c r="AJ93" s="42"/>
      <c r="AK93" s="42">
        <v>-1867</v>
      </c>
      <c r="AL93" s="42"/>
      <c r="AM93" s="42">
        <v>346</v>
      </c>
      <c r="AN93" s="42"/>
      <c r="AO93" s="42">
        <v>298</v>
      </c>
      <c r="AP93" s="42"/>
      <c r="AQ93" s="43">
        <v>344</v>
      </c>
      <c r="AR93" s="44">
        <v>374</v>
      </c>
      <c r="AS93" s="61">
        <f t="shared" si="12"/>
        <v>-1232</v>
      </c>
      <c r="AT93" s="209">
        <f t="shared" si="14"/>
        <v>-0.76712328767123283</v>
      </c>
      <c r="AU93" s="45"/>
      <c r="AV93" s="46"/>
      <c r="AW93" s="46"/>
      <c r="AX93" s="46">
        <v>129.81</v>
      </c>
      <c r="AY93" s="46"/>
      <c r="AZ93" s="46"/>
      <c r="BA93" s="46"/>
      <c r="BB93" s="46">
        <v>88.57</v>
      </c>
      <c r="BC93" s="46"/>
      <c r="BD93" s="46">
        <v>58.44</v>
      </c>
      <c r="BE93" s="46"/>
      <c r="BF93" s="47">
        <v>60.14</v>
      </c>
      <c r="BG93" s="48">
        <v>336.96</v>
      </c>
      <c r="BH93" s="45"/>
      <c r="BI93" s="46">
        <v>58.49</v>
      </c>
      <c r="BJ93" s="46"/>
      <c r="BK93" s="46">
        <v>61.53</v>
      </c>
      <c r="BL93" s="46"/>
      <c r="BM93" s="46">
        <v>49.91</v>
      </c>
      <c r="BN93" s="46"/>
      <c r="BO93" s="46">
        <v>49.92</v>
      </c>
      <c r="BP93" s="46"/>
      <c r="BQ93" s="46">
        <v>47.22</v>
      </c>
      <c r="BR93" s="46"/>
      <c r="BS93" s="47">
        <v>85.350000000000009</v>
      </c>
      <c r="BT93" s="206">
        <v>352.42000000000007</v>
      </c>
      <c r="BU93" s="45"/>
      <c r="BV93" s="46"/>
      <c r="BW93" s="46">
        <v>104.36</v>
      </c>
      <c r="BX93" s="46">
        <v>102.31</v>
      </c>
      <c r="BY93" s="46"/>
      <c r="BZ93" s="46">
        <v>-247.3</v>
      </c>
      <c r="CA93" s="46"/>
      <c r="CB93" s="46">
        <v>84.39</v>
      </c>
      <c r="CC93" s="46"/>
      <c r="CD93" s="46">
        <v>68.930000000000007</v>
      </c>
      <c r="CE93" s="46"/>
      <c r="CF93" s="47">
        <v>74.599999999999994</v>
      </c>
      <c r="CG93" s="206">
        <v>187.29000000000002</v>
      </c>
      <c r="CH93" s="61">
        <f t="shared" si="13"/>
        <v>-165.13000000000005</v>
      </c>
      <c r="CI93" s="209">
        <f t="shared" si="15"/>
        <v>-0.4685602406219852</v>
      </c>
    </row>
    <row r="94" spans="1:87" x14ac:dyDescent="0.45">
      <c r="A94" s="40">
        <v>14845296633070</v>
      </c>
      <c r="B94" s="8" t="s">
        <v>680</v>
      </c>
      <c r="C94" s="8" t="s">
        <v>20</v>
      </c>
      <c r="D94" s="56" t="s">
        <v>101</v>
      </c>
      <c r="E94" s="207">
        <v>3</v>
      </c>
      <c r="F94" s="41"/>
      <c r="G94" s="42"/>
      <c r="H94" s="42"/>
      <c r="I94" s="42">
        <v>203</v>
      </c>
      <c r="J94" s="42"/>
      <c r="K94" s="42">
        <v>178</v>
      </c>
      <c r="L94" s="42"/>
      <c r="M94" s="42">
        <v>70</v>
      </c>
      <c r="N94" s="42"/>
      <c r="O94" s="42">
        <v>86</v>
      </c>
      <c r="P94" s="42"/>
      <c r="Q94" s="43">
        <v>0</v>
      </c>
      <c r="R94" s="44">
        <v>537</v>
      </c>
      <c r="S94" s="41"/>
      <c r="T94" s="42">
        <v>83</v>
      </c>
      <c r="U94" s="42"/>
      <c r="V94" s="42">
        <v>98</v>
      </c>
      <c r="W94" s="42"/>
      <c r="X94" s="42">
        <v>13</v>
      </c>
      <c r="Y94" s="42"/>
      <c r="Z94" s="42">
        <v>42</v>
      </c>
      <c r="AA94" s="42"/>
      <c r="AB94" s="42">
        <v>49</v>
      </c>
      <c r="AC94" s="42"/>
      <c r="AD94" s="43">
        <v>10</v>
      </c>
      <c r="AE94" s="44">
        <v>295</v>
      </c>
      <c r="AF94" s="41"/>
      <c r="AG94" s="42"/>
      <c r="AH94" s="42">
        <v>139</v>
      </c>
      <c r="AI94" s="42">
        <v>122</v>
      </c>
      <c r="AJ94" s="42"/>
      <c r="AK94" s="42">
        <v>-129</v>
      </c>
      <c r="AL94" s="42"/>
      <c r="AM94" s="42">
        <v>120</v>
      </c>
      <c r="AN94" s="42"/>
      <c r="AO94" s="42">
        <v>130</v>
      </c>
      <c r="AP94" s="42"/>
      <c r="AQ94" s="43">
        <v>-9</v>
      </c>
      <c r="AR94" s="44">
        <v>373</v>
      </c>
      <c r="AS94" s="61">
        <f t="shared" si="12"/>
        <v>78</v>
      </c>
      <c r="AT94" s="209">
        <f t="shared" si="14"/>
        <v>0.26440677966101694</v>
      </c>
      <c r="AU94" s="45"/>
      <c r="AV94" s="46"/>
      <c r="AW94" s="46"/>
      <c r="AX94" s="46">
        <v>43.04</v>
      </c>
      <c r="AY94" s="46"/>
      <c r="AZ94" s="46">
        <v>33.130000000000003</v>
      </c>
      <c r="BA94" s="46"/>
      <c r="BB94" s="46">
        <v>17.579999999999998</v>
      </c>
      <c r="BC94" s="46"/>
      <c r="BD94" s="46">
        <v>20.57</v>
      </c>
      <c r="BE94" s="46"/>
      <c r="BF94" s="47">
        <v>10.02</v>
      </c>
      <c r="BG94" s="48">
        <v>124.33999999999999</v>
      </c>
      <c r="BH94" s="45"/>
      <c r="BI94" s="46">
        <v>18.440000000000001</v>
      </c>
      <c r="BJ94" s="46"/>
      <c r="BK94" s="46">
        <v>22.14</v>
      </c>
      <c r="BL94" s="46"/>
      <c r="BM94" s="46">
        <v>11.55</v>
      </c>
      <c r="BN94" s="46"/>
      <c r="BO94" s="46">
        <v>14.55</v>
      </c>
      <c r="BP94" s="46"/>
      <c r="BQ94" s="46">
        <v>15.53</v>
      </c>
      <c r="BR94" s="46"/>
      <c r="BS94" s="47">
        <v>12.110000000000001</v>
      </c>
      <c r="BT94" s="206">
        <v>94.32</v>
      </c>
      <c r="BU94" s="45"/>
      <c r="BV94" s="46"/>
      <c r="BW94" s="46">
        <v>24.78</v>
      </c>
      <c r="BX94" s="46">
        <v>27.42</v>
      </c>
      <c r="BY94" s="46"/>
      <c r="BZ94" s="46">
        <v>-8.24</v>
      </c>
      <c r="CA94" s="46"/>
      <c r="CB94" s="46">
        <v>27.6</v>
      </c>
      <c r="CC94" s="46"/>
      <c r="CD94" s="46">
        <v>28.87</v>
      </c>
      <c r="CE94" s="46"/>
      <c r="CF94" s="47">
        <v>8.68</v>
      </c>
      <c r="CG94" s="206">
        <v>109.11000000000001</v>
      </c>
      <c r="CH94" s="61">
        <f t="shared" si="13"/>
        <v>14.79000000000002</v>
      </c>
      <c r="CI94" s="209">
        <f t="shared" si="15"/>
        <v>0.15680661577608165</v>
      </c>
    </row>
    <row r="95" spans="1:87" x14ac:dyDescent="0.45">
      <c r="A95" s="40">
        <v>14808393522019</v>
      </c>
      <c r="B95" s="8" t="s">
        <v>92</v>
      </c>
      <c r="C95" s="8" t="s">
        <v>93</v>
      </c>
      <c r="D95" s="56" t="s">
        <v>101</v>
      </c>
      <c r="E95" s="207">
        <v>3</v>
      </c>
      <c r="F95" s="41"/>
      <c r="G95" s="42"/>
      <c r="H95" s="42"/>
      <c r="I95" s="42">
        <v>274</v>
      </c>
      <c r="J95" s="42"/>
      <c r="K95" s="42">
        <v>97</v>
      </c>
      <c r="L95" s="42"/>
      <c r="M95" s="42">
        <v>91</v>
      </c>
      <c r="N95" s="42"/>
      <c r="O95" s="42">
        <v>175</v>
      </c>
      <c r="P95" s="42"/>
      <c r="Q95" s="43">
        <v>142</v>
      </c>
      <c r="R95" s="44">
        <v>779</v>
      </c>
      <c r="S95" s="41"/>
      <c r="T95" s="42">
        <v>160</v>
      </c>
      <c r="U95" s="42"/>
      <c r="V95" s="42">
        <v>359</v>
      </c>
      <c r="W95" s="42"/>
      <c r="X95" s="42">
        <v>148</v>
      </c>
      <c r="Y95" s="42"/>
      <c r="Z95" s="42">
        <v>138</v>
      </c>
      <c r="AA95" s="42"/>
      <c r="AB95" s="42">
        <v>26</v>
      </c>
      <c r="AC95" s="42"/>
      <c r="AD95" s="43">
        <v>196</v>
      </c>
      <c r="AE95" s="44">
        <v>1027</v>
      </c>
      <c r="AF95" s="41"/>
      <c r="AG95" s="42"/>
      <c r="AH95" s="42">
        <v>139</v>
      </c>
      <c r="AI95" s="42">
        <v>-404</v>
      </c>
      <c r="AJ95" s="42"/>
      <c r="AK95" s="42">
        <v>107</v>
      </c>
      <c r="AL95" s="42"/>
      <c r="AM95" s="42">
        <v>102</v>
      </c>
      <c r="AN95" s="42"/>
      <c r="AO95" s="42">
        <v>80</v>
      </c>
      <c r="AP95" s="42"/>
      <c r="AQ95" s="43">
        <v>327</v>
      </c>
      <c r="AR95" s="44">
        <v>351</v>
      </c>
      <c r="AS95" s="61">
        <f t="shared" si="12"/>
        <v>-676</v>
      </c>
      <c r="AT95" s="209">
        <f t="shared" si="14"/>
        <v>-0.65822784810126578</v>
      </c>
      <c r="AU95" s="45"/>
      <c r="AV95" s="46"/>
      <c r="AW95" s="46"/>
      <c r="AX95" s="46">
        <v>53.34</v>
      </c>
      <c r="AY95" s="46"/>
      <c r="AZ95" s="46">
        <v>21.48</v>
      </c>
      <c r="BA95" s="46"/>
      <c r="BB95" s="46">
        <v>21.16</v>
      </c>
      <c r="BC95" s="46"/>
      <c r="BD95" s="46">
        <v>32.69</v>
      </c>
      <c r="BE95" s="46"/>
      <c r="BF95" s="47">
        <v>27.63</v>
      </c>
      <c r="BG95" s="48">
        <v>156.30000000000001</v>
      </c>
      <c r="BH95" s="45"/>
      <c r="BI95" s="46">
        <v>30.48</v>
      </c>
      <c r="BJ95" s="46"/>
      <c r="BK95" s="46">
        <v>58.27</v>
      </c>
      <c r="BL95" s="46"/>
      <c r="BM95" s="46">
        <v>29</v>
      </c>
      <c r="BN95" s="46"/>
      <c r="BO95" s="46">
        <v>29.3</v>
      </c>
      <c r="BP95" s="46"/>
      <c r="BQ95" s="46">
        <v>12.69</v>
      </c>
      <c r="BR95" s="46"/>
      <c r="BS95" s="47">
        <v>37.56</v>
      </c>
      <c r="BT95" s="206">
        <v>197.3</v>
      </c>
      <c r="BU95" s="45"/>
      <c r="BV95" s="46"/>
      <c r="BW95" s="46">
        <v>24.78</v>
      </c>
      <c r="BX95" s="46">
        <v>-47.63</v>
      </c>
      <c r="BY95" s="46"/>
      <c r="BZ95" s="46">
        <v>25.44</v>
      </c>
      <c r="CA95" s="46"/>
      <c r="CB95" s="46">
        <v>25.06</v>
      </c>
      <c r="CC95" s="46"/>
      <c r="CD95" s="46">
        <v>21.73</v>
      </c>
      <c r="CE95" s="46"/>
      <c r="CF95" s="47">
        <v>56.6</v>
      </c>
      <c r="CG95" s="206">
        <v>105.97999999999999</v>
      </c>
      <c r="CH95" s="61">
        <f t="shared" si="13"/>
        <v>-91.320000000000022</v>
      </c>
      <c r="CI95" s="209">
        <f t="shared" si="15"/>
        <v>-0.46284845413076542</v>
      </c>
    </row>
    <row r="96" spans="1:87" x14ac:dyDescent="0.45">
      <c r="A96" s="40">
        <v>14808104095512</v>
      </c>
      <c r="B96" s="8" t="s">
        <v>799</v>
      </c>
      <c r="C96" s="8" t="s">
        <v>85</v>
      </c>
      <c r="D96" s="56" t="s">
        <v>101</v>
      </c>
      <c r="E96" s="207">
        <v>6</v>
      </c>
      <c r="F96" s="41"/>
      <c r="G96" s="42"/>
      <c r="H96" s="42"/>
      <c r="I96" s="42">
        <v>295</v>
      </c>
      <c r="J96" s="42"/>
      <c r="K96" s="42"/>
      <c r="L96" s="42"/>
      <c r="M96" s="42"/>
      <c r="N96" s="42"/>
      <c r="O96" s="42">
        <v>17</v>
      </c>
      <c r="P96" s="42"/>
      <c r="Q96" s="43">
        <v>111</v>
      </c>
      <c r="R96" s="44">
        <v>423</v>
      </c>
      <c r="S96" s="41"/>
      <c r="T96" s="42"/>
      <c r="U96" s="42"/>
      <c r="V96" s="42"/>
      <c r="W96" s="42"/>
      <c r="X96" s="42"/>
      <c r="Y96" s="42"/>
      <c r="Z96" s="42"/>
      <c r="AA96" s="42">
        <v>4846</v>
      </c>
      <c r="AB96" s="42">
        <v>-874</v>
      </c>
      <c r="AC96" s="42"/>
      <c r="AD96" s="43">
        <v>680</v>
      </c>
      <c r="AE96" s="44">
        <v>4652</v>
      </c>
      <c r="AF96" s="41"/>
      <c r="AG96" s="42"/>
      <c r="AH96" s="42">
        <v>91</v>
      </c>
      <c r="AI96" s="42">
        <v>48</v>
      </c>
      <c r="AJ96" s="42"/>
      <c r="AK96" s="42">
        <v>-56</v>
      </c>
      <c r="AL96" s="42"/>
      <c r="AM96" s="42">
        <v>63</v>
      </c>
      <c r="AN96" s="42"/>
      <c r="AO96" s="42">
        <v>66</v>
      </c>
      <c r="AP96" s="42"/>
      <c r="AQ96" s="43">
        <v>117</v>
      </c>
      <c r="AR96" s="44">
        <v>329</v>
      </c>
      <c r="AS96" s="61">
        <f t="shared" si="12"/>
        <v>-4323</v>
      </c>
      <c r="AT96" s="209">
        <f t="shared" si="14"/>
        <v>-0.92927773000859848</v>
      </c>
      <c r="AU96" s="45"/>
      <c r="AV96" s="46"/>
      <c r="AW96" s="46"/>
      <c r="AX96" s="46">
        <v>58.42</v>
      </c>
      <c r="AY96" s="46"/>
      <c r="AZ96" s="46"/>
      <c r="BA96" s="46"/>
      <c r="BB96" s="46"/>
      <c r="BC96" s="46"/>
      <c r="BD96" s="46">
        <v>35.82</v>
      </c>
      <c r="BE96" s="46"/>
      <c r="BF96" s="47">
        <v>25.52</v>
      </c>
      <c r="BG96" s="48">
        <v>119.76</v>
      </c>
      <c r="BH96" s="45"/>
      <c r="BI96" s="46"/>
      <c r="BJ96" s="46"/>
      <c r="BK96" s="46"/>
      <c r="BL96" s="46"/>
      <c r="BM96" s="46"/>
      <c r="BN96" s="46"/>
      <c r="BO96" s="46"/>
      <c r="BP96" s="46">
        <v>710.08</v>
      </c>
      <c r="BQ96" s="46">
        <v>-110.26</v>
      </c>
      <c r="BR96" s="46"/>
      <c r="BS96" s="47">
        <v>106.74</v>
      </c>
      <c r="BT96" s="206">
        <v>706.56000000000006</v>
      </c>
      <c r="BU96" s="45"/>
      <c r="BV96" s="46"/>
      <c r="BW96" s="46">
        <v>19.32</v>
      </c>
      <c r="BX96" s="46">
        <v>19.739999999999998</v>
      </c>
      <c r="BY96" s="46"/>
      <c r="BZ96" s="46">
        <v>5.0999999999999996</v>
      </c>
      <c r="CA96" s="46"/>
      <c r="CB96" s="46">
        <v>22.87</v>
      </c>
      <c r="CC96" s="46"/>
      <c r="CD96" s="46">
        <v>22.97</v>
      </c>
      <c r="CE96" s="46"/>
      <c r="CF96" s="47">
        <v>29.77</v>
      </c>
      <c r="CG96" s="206">
        <v>119.77</v>
      </c>
      <c r="CH96" s="61">
        <f t="shared" si="13"/>
        <v>-586.79000000000008</v>
      </c>
      <c r="CI96" s="209">
        <f t="shared" si="15"/>
        <v>-0.83048856431159424</v>
      </c>
    </row>
    <row r="97" spans="1:87" x14ac:dyDescent="0.45">
      <c r="A97" s="40">
        <v>14847033269250</v>
      </c>
      <c r="B97" s="8" t="s">
        <v>709</v>
      </c>
      <c r="C97" s="8" t="s">
        <v>171</v>
      </c>
      <c r="D97" s="56" t="s">
        <v>101</v>
      </c>
      <c r="E97" s="207">
        <v>18</v>
      </c>
      <c r="F97" s="41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3">
        <v>-2839</v>
      </c>
      <c r="R97" s="44">
        <v>-2839</v>
      </c>
      <c r="S97" s="41"/>
      <c r="T97" s="42"/>
      <c r="U97" s="42"/>
      <c r="V97" s="42"/>
      <c r="W97" s="42">
        <v>5786</v>
      </c>
      <c r="X97" s="42"/>
      <c r="Y97" s="42"/>
      <c r="Z97" s="42"/>
      <c r="AA97" s="42"/>
      <c r="AB97" s="42">
        <v>372</v>
      </c>
      <c r="AC97" s="42"/>
      <c r="AD97" s="43">
        <v>1771</v>
      </c>
      <c r="AE97" s="44">
        <v>7929</v>
      </c>
      <c r="AF97" s="41"/>
      <c r="AG97" s="42"/>
      <c r="AH97" s="42">
        <v>1005</v>
      </c>
      <c r="AI97" s="42">
        <v>-4006</v>
      </c>
      <c r="AJ97" s="42"/>
      <c r="AK97" s="42">
        <v>441</v>
      </c>
      <c r="AL97" s="42"/>
      <c r="AM97" s="42">
        <v>1015</v>
      </c>
      <c r="AN97" s="42"/>
      <c r="AO97" s="42">
        <v>862</v>
      </c>
      <c r="AP97" s="42"/>
      <c r="AQ97" s="43">
        <v>1000</v>
      </c>
      <c r="AR97" s="44">
        <v>317</v>
      </c>
      <c r="AS97" s="61">
        <f t="shared" si="12"/>
        <v>-7612</v>
      </c>
      <c r="AT97" s="209">
        <f t="shared" si="14"/>
        <v>-0.96002017908941861</v>
      </c>
      <c r="AU97" s="45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7">
        <v>-249.66</v>
      </c>
      <c r="BG97" s="48">
        <v>-249.66</v>
      </c>
      <c r="BH97" s="45"/>
      <c r="BI97" s="46"/>
      <c r="BJ97" s="46"/>
      <c r="BK97" s="46"/>
      <c r="BL97" s="46">
        <v>866.24</v>
      </c>
      <c r="BM97" s="46"/>
      <c r="BN97" s="46"/>
      <c r="BO97" s="46"/>
      <c r="BP97" s="46"/>
      <c r="BQ97" s="46">
        <v>110.07</v>
      </c>
      <c r="BR97" s="46"/>
      <c r="BS97" s="47">
        <v>297.01</v>
      </c>
      <c r="BT97" s="206">
        <v>1273.32</v>
      </c>
      <c r="BU97" s="45"/>
      <c r="BV97" s="46"/>
      <c r="BW97" s="46">
        <v>155.41</v>
      </c>
      <c r="BX97" s="46">
        <v>-546.88</v>
      </c>
      <c r="BY97" s="46"/>
      <c r="BZ97" s="46">
        <v>88.78</v>
      </c>
      <c r="CA97" s="46"/>
      <c r="CB97" s="46">
        <v>171.19</v>
      </c>
      <c r="CC97" s="46"/>
      <c r="CD97" s="46">
        <v>149.33000000000001</v>
      </c>
      <c r="CE97" s="46"/>
      <c r="CF97" s="47">
        <v>168.1</v>
      </c>
      <c r="CG97" s="206">
        <v>185.92999999999995</v>
      </c>
      <c r="CH97" s="61">
        <f t="shared" si="13"/>
        <v>-1087.3899999999999</v>
      </c>
      <c r="CI97" s="209">
        <f t="shared" si="15"/>
        <v>-0.85398014638896735</v>
      </c>
    </row>
    <row r="98" spans="1:87" x14ac:dyDescent="0.45">
      <c r="A98" s="40">
        <v>14896960824806</v>
      </c>
      <c r="B98" s="8" t="s">
        <v>805</v>
      </c>
      <c r="C98" s="8" t="s">
        <v>190</v>
      </c>
      <c r="D98" s="56" t="s">
        <v>101</v>
      </c>
      <c r="E98" s="207">
        <v>6</v>
      </c>
      <c r="F98" s="41"/>
      <c r="G98" s="42"/>
      <c r="H98" s="42"/>
      <c r="I98" s="42"/>
      <c r="J98" s="42"/>
      <c r="K98" s="42"/>
      <c r="L98" s="42"/>
      <c r="M98" s="42">
        <v>-56</v>
      </c>
      <c r="N98" s="42"/>
      <c r="O98" s="42">
        <v>186</v>
      </c>
      <c r="P98" s="42"/>
      <c r="Q98" s="43">
        <v>281</v>
      </c>
      <c r="R98" s="44">
        <v>411</v>
      </c>
      <c r="S98" s="41"/>
      <c r="T98" s="42">
        <v>363</v>
      </c>
      <c r="U98" s="42"/>
      <c r="V98" s="42">
        <v>208</v>
      </c>
      <c r="W98" s="42"/>
      <c r="X98" s="42">
        <v>257</v>
      </c>
      <c r="Y98" s="42"/>
      <c r="Z98" s="42">
        <v>285</v>
      </c>
      <c r="AA98" s="42"/>
      <c r="AB98" s="42">
        <v>-2152</v>
      </c>
      <c r="AC98" s="42"/>
      <c r="AD98" s="43"/>
      <c r="AE98" s="44">
        <v>-1039</v>
      </c>
      <c r="AF98" s="41"/>
      <c r="AG98" s="42"/>
      <c r="AH98" s="42">
        <v>279</v>
      </c>
      <c r="AI98" s="42">
        <v>244</v>
      </c>
      <c r="AJ98" s="42"/>
      <c r="AK98" s="42">
        <v>455</v>
      </c>
      <c r="AL98" s="42"/>
      <c r="AM98" s="42">
        <v>-838</v>
      </c>
      <c r="AN98" s="42"/>
      <c r="AO98" s="42">
        <v>66</v>
      </c>
      <c r="AP98" s="42"/>
      <c r="AQ98" s="43">
        <v>69</v>
      </c>
      <c r="AR98" s="44">
        <v>275</v>
      </c>
      <c r="AS98" s="61">
        <f t="shared" si="12"/>
        <v>1314</v>
      </c>
      <c r="AT98" s="209">
        <f t="shared" si="14"/>
        <v>-1.2646775745909529</v>
      </c>
      <c r="AU98" s="45"/>
      <c r="AV98" s="46"/>
      <c r="AW98" s="46"/>
      <c r="AX98" s="46"/>
      <c r="AY98" s="46"/>
      <c r="AZ98" s="46"/>
      <c r="BA98" s="46"/>
      <c r="BB98" s="46">
        <v>36.800000000000011</v>
      </c>
      <c r="BC98" s="46"/>
      <c r="BD98" s="46">
        <v>33.92</v>
      </c>
      <c r="BE98" s="46"/>
      <c r="BF98" s="47">
        <v>48.98</v>
      </c>
      <c r="BG98" s="48">
        <v>119.70000000000002</v>
      </c>
      <c r="BH98" s="45"/>
      <c r="BI98" s="46">
        <v>63.1</v>
      </c>
      <c r="BJ98" s="46"/>
      <c r="BK98" s="46">
        <v>36.53</v>
      </c>
      <c r="BL98" s="46"/>
      <c r="BM98" s="46">
        <v>47.8</v>
      </c>
      <c r="BN98" s="46"/>
      <c r="BO98" s="46">
        <v>55.04</v>
      </c>
      <c r="BP98" s="46"/>
      <c r="BQ98" s="46">
        <v>-294.52999999999997</v>
      </c>
      <c r="BR98" s="46"/>
      <c r="BS98" s="47"/>
      <c r="BT98" s="206">
        <v>-92.059999999999974</v>
      </c>
      <c r="BU98" s="45"/>
      <c r="BV98" s="46"/>
      <c r="BW98" s="46">
        <v>46.17</v>
      </c>
      <c r="BX98" s="46">
        <v>47.7</v>
      </c>
      <c r="BY98" s="46"/>
      <c r="BZ98" s="46">
        <v>78.010000000000005</v>
      </c>
      <c r="CA98" s="46"/>
      <c r="CB98" s="46">
        <v>-105.63</v>
      </c>
      <c r="CC98" s="46"/>
      <c r="CD98" s="46">
        <v>22.96</v>
      </c>
      <c r="CE98" s="46"/>
      <c r="CF98" s="47">
        <v>22.94</v>
      </c>
      <c r="CG98" s="206">
        <v>112.15</v>
      </c>
      <c r="CH98" s="61">
        <f t="shared" si="13"/>
        <v>204.20999999999998</v>
      </c>
      <c r="CI98" s="209">
        <f t="shared" si="15"/>
        <v>-2.2182272431023251</v>
      </c>
    </row>
    <row r="99" spans="1:87" x14ac:dyDescent="0.45">
      <c r="A99" s="40">
        <v>14897394978254</v>
      </c>
      <c r="B99" s="8" t="s">
        <v>106</v>
      </c>
      <c r="C99" s="8" t="s">
        <v>192</v>
      </c>
      <c r="D99" s="56" t="s">
        <v>101</v>
      </c>
      <c r="E99" s="207">
        <v>6</v>
      </c>
      <c r="F99" s="41"/>
      <c r="G99" s="42"/>
      <c r="H99" s="42"/>
      <c r="I99" s="42"/>
      <c r="J99" s="42"/>
      <c r="K99" s="42"/>
      <c r="L99" s="42"/>
      <c r="M99" s="42">
        <v>224</v>
      </c>
      <c r="N99" s="42">
        <v>63</v>
      </c>
      <c r="O99" s="42">
        <v>71</v>
      </c>
      <c r="P99" s="42"/>
      <c r="Q99" s="43">
        <v>66</v>
      </c>
      <c r="R99" s="44">
        <v>424</v>
      </c>
      <c r="S99" s="41"/>
      <c r="T99" s="42">
        <v>83</v>
      </c>
      <c r="U99" s="42"/>
      <c r="V99" s="42"/>
      <c r="W99" s="42">
        <v>78</v>
      </c>
      <c r="X99" s="42"/>
      <c r="Y99" s="42">
        <v>25</v>
      </c>
      <c r="Z99" s="42">
        <v>46</v>
      </c>
      <c r="AA99" s="42"/>
      <c r="AB99" s="42">
        <v>57</v>
      </c>
      <c r="AC99" s="42"/>
      <c r="AD99" s="43">
        <v>152</v>
      </c>
      <c r="AE99" s="44">
        <v>441</v>
      </c>
      <c r="AF99" s="41"/>
      <c r="AG99" s="42"/>
      <c r="AH99" s="42">
        <v>13</v>
      </c>
      <c r="AI99" s="42">
        <v>15</v>
      </c>
      <c r="AJ99" s="42">
        <v>29</v>
      </c>
      <c r="AK99" s="42">
        <v>27</v>
      </c>
      <c r="AL99" s="42">
        <v>27</v>
      </c>
      <c r="AM99" s="42">
        <v>30</v>
      </c>
      <c r="AN99" s="42">
        <v>31</v>
      </c>
      <c r="AO99" s="42">
        <v>34</v>
      </c>
      <c r="AP99" s="42">
        <v>32</v>
      </c>
      <c r="AQ99" s="43">
        <v>33</v>
      </c>
      <c r="AR99" s="44">
        <v>271</v>
      </c>
      <c r="AS99" s="61">
        <f t="shared" si="12"/>
        <v>-170</v>
      </c>
      <c r="AT99" s="209">
        <f t="shared" si="14"/>
        <v>-0.3854875283446712</v>
      </c>
      <c r="AU99" s="45"/>
      <c r="AV99" s="46"/>
      <c r="AW99" s="46"/>
      <c r="AX99" s="46"/>
      <c r="AY99" s="46"/>
      <c r="AZ99" s="46"/>
      <c r="BA99" s="46"/>
      <c r="BB99" s="46">
        <v>63.24</v>
      </c>
      <c r="BC99" s="46">
        <v>20.02</v>
      </c>
      <c r="BD99" s="46">
        <v>21</v>
      </c>
      <c r="BE99" s="46"/>
      <c r="BF99" s="47">
        <v>20.14</v>
      </c>
      <c r="BG99" s="48">
        <v>124.4</v>
      </c>
      <c r="BH99" s="45"/>
      <c r="BI99" s="46">
        <v>21.89</v>
      </c>
      <c r="BJ99" s="46"/>
      <c r="BK99" s="46"/>
      <c r="BL99" s="46">
        <v>22.07</v>
      </c>
      <c r="BM99" s="46"/>
      <c r="BN99" s="46">
        <v>15.19</v>
      </c>
      <c r="BO99" s="46">
        <v>17.77</v>
      </c>
      <c r="BP99" s="46"/>
      <c r="BQ99" s="46">
        <v>19.989999999999998</v>
      </c>
      <c r="BR99" s="46"/>
      <c r="BS99" s="47">
        <v>45.53</v>
      </c>
      <c r="BT99" s="206">
        <v>142.44</v>
      </c>
      <c r="BU99" s="45"/>
      <c r="BV99" s="46"/>
      <c r="BW99" s="46">
        <v>10.94</v>
      </c>
      <c r="BX99" s="46">
        <v>8.7100000000000009</v>
      </c>
      <c r="BY99" s="46">
        <v>10.49</v>
      </c>
      <c r="BZ99" s="46">
        <v>10.4</v>
      </c>
      <c r="CA99" s="46">
        <v>10.74</v>
      </c>
      <c r="CB99" s="46">
        <v>10.96</v>
      </c>
      <c r="CC99" s="46">
        <v>11.31</v>
      </c>
      <c r="CD99" s="46">
        <v>11.53</v>
      </c>
      <c r="CE99" s="46">
        <v>11.45</v>
      </c>
      <c r="CF99" s="47">
        <v>11.59</v>
      </c>
      <c r="CG99" s="206">
        <v>108.12</v>
      </c>
      <c r="CH99" s="61">
        <f t="shared" si="13"/>
        <v>-34.319999999999993</v>
      </c>
      <c r="CI99" s="209">
        <f t="shared" si="15"/>
        <v>-0.24094355518112887</v>
      </c>
    </row>
    <row r="100" spans="1:87" x14ac:dyDescent="0.45">
      <c r="A100" s="40">
        <v>14832706164973</v>
      </c>
      <c r="B100" s="8" t="s">
        <v>662</v>
      </c>
      <c r="C100" s="8" t="s">
        <v>161</v>
      </c>
      <c r="D100" s="56" t="s">
        <v>101</v>
      </c>
      <c r="E100" s="207">
        <v>3</v>
      </c>
      <c r="F100" s="41"/>
      <c r="G100" s="42"/>
      <c r="H100" s="42"/>
      <c r="I100" s="42">
        <v>364</v>
      </c>
      <c r="J100" s="42"/>
      <c r="K100" s="42"/>
      <c r="L100" s="42"/>
      <c r="M100" s="42"/>
      <c r="N100" s="42">
        <v>56</v>
      </c>
      <c r="O100" s="42">
        <v>267</v>
      </c>
      <c r="P100" s="42"/>
      <c r="Q100" s="43">
        <v>155</v>
      </c>
      <c r="R100" s="44">
        <v>842</v>
      </c>
      <c r="S100" s="41"/>
      <c r="T100" s="42">
        <v>152</v>
      </c>
      <c r="U100" s="42"/>
      <c r="V100" s="42">
        <v>157</v>
      </c>
      <c r="W100" s="42"/>
      <c r="X100" s="42">
        <v>97</v>
      </c>
      <c r="Y100" s="42"/>
      <c r="Z100" s="42">
        <v>107</v>
      </c>
      <c r="AA100" s="42"/>
      <c r="AB100" s="42">
        <v>118</v>
      </c>
      <c r="AC100" s="42"/>
      <c r="AD100" s="43">
        <v>262</v>
      </c>
      <c r="AE100" s="44">
        <v>893</v>
      </c>
      <c r="AF100" s="41"/>
      <c r="AG100" s="42"/>
      <c r="AH100" s="42">
        <v>139</v>
      </c>
      <c r="AI100" s="42">
        <v>-178</v>
      </c>
      <c r="AJ100" s="42"/>
      <c r="AK100" s="42">
        <v>62</v>
      </c>
      <c r="AL100" s="42"/>
      <c r="AM100" s="42">
        <v>29</v>
      </c>
      <c r="AN100" s="42"/>
      <c r="AO100" s="42">
        <v>34</v>
      </c>
      <c r="AP100" s="42"/>
      <c r="AQ100" s="43">
        <v>85</v>
      </c>
      <c r="AR100" s="44">
        <v>171</v>
      </c>
      <c r="AS100" s="61">
        <f t="shared" si="12"/>
        <v>-722</v>
      </c>
      <c r="AT100" s="209">
        <f t="shared" si="14"/>
        <v>-0.80851063829787229</v>
      </c>
      <c r="AU100" s="45"/>
      <c r="AV100" s="46"/>
      <c r="AW100" s="46"/>
      <c r="AX100" s="46">
        <v>64.790000000000006</v>
      </c>
      <c r="AY100" s="46"/>
      <c r="AZ100" s="46"/>
      <c r="BA100" s="46"/>
      <c r="BB100" s="46"/>
      <c r="BC100" s="46">
        <v>16.39</v>
      </c>
      <c r="BD100" s="46">
        <v>53.56</v>
      </c>
      <c r="BE100" s="46"/>
      <c r="BF100" s="47">
        <v>30.11</v>
      </c>
      <c r="BG100" s="48">
        <v>164.85000000000002</v>
      </c>
      <c r="BH100" s="45"/>
      <c r="BI100" s="46">
        <v>28.86</v>
      </c>
      <c r="BJ100" s="46"/>
      <c r="BK100" s="46">
        <v>30.21</v>
      </c>
      <c r="BL100" s="46"/>
      <c r="BM100" s="46">
        <v>22.8</v>
      </c>
      <c r="BN100" s="46"/>
      <c r="BO100" s="46">
        <v>24.31</v>
      </c>
      <c r="BP100" s="46"/>
      <c r="BQ100" s="46">
        <v>25.25</v>
      </c>
      <c r="BR100" s="46"/>
      <c r="BS100" s="47">
        <v>47.589999999999996</v>
      </c>
      <c r="BT100" s="206">
        <v>179.02</v>
      </c>
      <c r="BU100" s="45"/>
      <c r="BV100" s="46"/>
      <c r="BW100" s="46">
        <v>24.78</v>
      </c>
      <c r="BX100" s="46">
        <v>-15.38</v>
      </c>
      <c r="BY100" s="46"/>
      <c r="BZ100" s="46">
        <v>19.03</v>
      </c>
      <c r="CA100" s="46"/>
      <c r="CB100" s="46">
        <v>14.64</v>
      </c>
      <c r="CC100" s="46"/>
      <c r="CD100" s="46">
        <v>15.18</v>
      </c>
      <c r="CE100" s="46"/>
      <c r="CF100" s="47">
        <v>22.09</v>
      </c>
      <c r="CG100" s="206">
        <v>80.34</v>
      </c>
      <c r="CH100" s="61">
        <f t="shared" si="13"/>
        <v>-98.68</v>
      </c>
      <c r="CI100" s="209">
        <f t="shared" si="15"/>
        <v>-0.5512233270025696</v>
      </c>
    </row>
    <row r="101" spans="1:87" x14ac:dyDescent="0.45">
      <c r="A101" s="40">
        <v>14824023030389</v>
      </c>
      <c r="B101" s="8" t="s">
        <v>782</v>
      </c>
      <c r="C101" s="8" t="s">
        <v>886</v>
      </c>
      <c r="D101" s="56" t="s">
        <v>101</v>
      </c>
      <c r="E101" s="207">
        <v>18</v>
      </c>
      <c r="F101" s="41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3"/>
      <c r="R101" s="44"/>
      <c r="S101" s="41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3"/>
      <c r="AE101" s="44"/>
      <c r="AF101" s="41"/>
      <c r="AG101" s="42"/>
      <c r="AH101" s="42">
        <v>1001</v>
      </c>
      <c r="AI101" s="42">
        <v>-925</v>
      </c>
      <c r="AJ101" s="42"/>
      <c r="AK101" s="42">
        <v>-482</v>
      </c>
      <c r="AL101" s="42"/>
      <c r="AM101" s="42">
        <v>204</v>
      </c>
      <c r="AN101" s="42"/>
      <c r="AO101" s="42">
        <v>156</v>
      </c>
      <c r="AP101" s="42"/>
      <c r="AQ101" s="43">
        <v>170</v>
      </c>
      <c r="AR101" s="44">
        <v>124</v>
      </c>
      <c r="AS101" s="61">
        <f t="shared" si="12"/>
        <v>124</v>
      </c>
      <c r="AT101" s="209"/>
      <c r="AU101" s="45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7"/>
      <c r="BG101" s="48"/>
      <c r="BH101" s="45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7"/>
      <c r="BT101" s="206"/>
      <c r="BU101" s="45"/>
      <c r="BV101" s="46"/>
      <c r="BW101" s="46">
        <v>154.85</v>
      </c>
      <c r="BX101" s="46">
        <v>-107.42</v>
      </c>
      <c r="BY101" s="46"/>
      <c r="BZ101" s="46">
        <v>-43.85</v>
      </c>
      <c r="CA101" s="46"/>
      <c r="CB101" s="46">
        <v>56.49</v>
      </c>
      <c r="CC101" s="46"/>
      <c r="CD101" s="46">
        <v>48.71</v>
      </c>
      <c r="CE101" s="46"/>
      <c r="CF101" s="47">
        <v>49.81</v>
      </c>
      <c r="CG101" s="206">
        <v>158.59</v>
      </c>
      <c r="CH101" s="61">
        <f t="shared" si="13"/>
        <v>158.59</v>
      </c>
      <c r="CI101" s="209"/>
    </row>
    <row r="102" spans="1:87" x14ac:dyDescent="0.45">
      <c r="A102" s="40">
        <v>14836758266785</v>
      </c>
      <c r="B102" s="8" t="s">
        <v>911</v>
      </c>
      <c r="C102" s="8" t="s">
        <v>914</v>
      </c>
      <c r="D102" s="56" t="s">
        <v>101</v>
      </c>
      <c r="E102" s="207">
        <v>3</v>
      </c>
      <c r="F102" s="41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3"/>
      <c r="R102" s="44"/>
      <c r="S102" s="41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3"/>
      <c r="AE102" s="44"/>
      <c r="AF102" s="41"/>
      <c r="AG102" s="42"/>
      <c r="AH102" s="42"/>
      <c r="AI102" s="42"/>
      <c r="AJ102" s="42"/>
      <c r="AK102" s="42"/>
      <c r="AL102" s="42"/>
      <c r="AM102" s="42">
        <v>151</v>
      </c>
      <c r="AN102" s="42"/>
      <c r="AO102" s="42">
        <v>62</v>
      </c>
      <c r="AP102" s="42"/>
      <c r="AQ102" s="43">
        <v>-120</v>
      </c>
      <c r="AR102" s="44">
        <v>93</v>
      </c>
      <c r="AS102" s="61">
        <f t="shared" si="12"/>
        <v>93</v>
      </c>
      <c r="AT102" s="209"/>
      <c r="AU102" s="45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7"/>
      <c r="BG102" s="48"/>
      <c r="BH102" s="45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7"/>
      <c r="BT102" s="206"/>
      <c r="BU102" s="45"/>
      <c r="BV102" s="46"/>
      <c r="BW102" s="46"/>
      <c r="BX102" s="46"/>
      <c r="BY102" s="46"/>
      <c r="BZ102" s="46"/>
      <c r="CA102" s="46"/>
      <c r="CB102" s="46">
        <v>63.31</v>
      </c>
      <c r="CC102" s="46"/>
      <c r="CD102" s="46">
        <v>19.16</v>
      </c>
      <c r="CE102" s="46"/>
      <c r="CF102" s="47">
        <v>-7.12</v>
      </c>
      <c r="CG102" s="206">
        <v>75.349999999999994</v>
      </c>
      <c r="CH102" s="61">
        <f t="shared" si="13"/>
        <v>75.349999999999994</v>
      </c>
      <c r="CI102" s="209"/>
    </row>
    <row r="103" spans="1:87" x14ac:dyDescent="0.45">
      <c r="A103" s="40">
        <v>14809261881378</v>
      </c>
      <c r="B103" s="8" t="s">
        <v>775</v>
      </c>
      <c r="C103" s="8" t="s">
        <v>36</v>
      </c>
      <c r="D103" s="56" t="s">
        <v>101</v>
      </c>
      <c r="E103" s="207">
        <v>6</v>
      </c>
      <c r="F103" s="41"/>
      <c r="G103" s="42"/>
      <c r="H103" s="42"/>
      <c r="I103" s="42">
        <v>346</v>
      </c>
      <c r="J103" s="42"/>
      <c r="K103" s="42">
        <v>171</v>
      </c>
      <c r="L103" s="42"/>
      <c r="M103" s="42">
        <v>110</v>
      </c>
      <c r="N103" s="42"/>
      <c r="O103" s="42">
        <v>128</v>
      </c>
      <c r="P103" s="42"/>
      <c r="Q103" s="43">
        <v>226</v>
      </c>
      <c r="R103" s="44">
        <v>981</v>
      </c>
      <c r="S103" s="41"/>
      <c r="T103" s="42">
        <v>176</v>
      </c>
      <c r="U103" s="42"/>
      <c r="V103" s="42">
        <v>182</v>
      </c>
      <c r="W103" s="42"/>
      <c r="X103" s="42">
        <v>183</v>
      </c>
      <c r="Y103" s="42"/>
      <c r="Z103" s="42">
        <v>133</v>
      </c>
      <c r="AA103" s="42"/>
      <c r="AB103" s="42">
        <v>144</v>
      </c>
      <c r="AC103" s="42"/>
      <c r="AD103" s="43">
        <v>300</v>
      </c>
      <c r="AE103" s="44">
        <v>1118</v>
      </c>
      <c r="AF103" s="41"/>
      <c r="AG103" s="42"/>
      <c r="AH103" s="42">
        <v>278</v>
      </c>
      <c r="AI103" s="42">
        <v>244</v>
      </c>
      <c r="AJ103" s="42"/>
      <c r="AK103" s="42">
        <v>-831</v>
      </c>
      <c r="AL103" s="42"/>
      <c r="AM103" s="42">
        <v>94</v>
      </c>
      <c r="AN103" s="42"/>
      <c r="AO103" s="42">
        <v>54</v>
      </c>
      <c r="AP103" s="42"/>
      <c r="AQ103" s="43">
        <v>190</v>
      </c>
      <c r="AR103" s="44">
        <v>29</v>
      </c>
      <c r="AS103" s="61">
        <f t="shared" ref="AS103:AS128" si="16">AR103-AE103</f>
        <v>-1089</v>
      </c>
      <c r="AT103" s="209">
        <f>AS103/AE103</f>
        <v>-0.9740608228980322</v>
      </c>
      <c r="AU103" s="45"/>
      <c r="AV103" s="46"/>
      <c r="AW103" s="46"/>
      <c r="AX103" s="46">
        <v>66.75</v>
      </c>
      <c r="AY103" s="46"/>
      <c r="AZ103" s="46">
        <v>34.18</v>
      </c>
      <c r="BA103" s="46"/>
      <c r="BB103" s="46">
        <v>25.85</v>
      </c>
      <c r="BC103" s="46"/>
      <c r="BD103" s="46">
        <v>28.74</v>
      </c>
      <c r="BE103" s="46"/>
      <c r="BF103" s="47">
        <v>42.25</v>
      </c>
      <c r="BG103" s="48">
        <v>197.77</v>
      </c>
      <c r="BH103" s="45"/>
      <c r="BI103" s="46">
        <v>34.35</v>
      </c>
      <c r="BJ103" s="46"/>
      <c r="BK103" s="46">
        <v>36.07</v>
      </c>
      <c r="BL103" s="46"/>
      <c r="BM103" s="46">
        <v>37.15</v>
      </c>
      <c r="BN103" s="46"/>
      <c r="BO103" s="46">
        <v>30.79</v>
      </c>
      <c r="BP103" s="46"/>
      <c r="BQ103" s="46">
        <v>31.74</v>
      </c>
      <c r="BR103" s="46"/>
      <c r="BS103" s="47">
        <v>56.39</v>
      </c>
      <c r="BT103" s="206">
        <v>226.49</v>
      </c>
      <c r="BU103" s="45"/>
      <c r="BV103" s="46"/>
      <c r="BW103" s="46">
        <v>46</v>
      </c>
      <c r="BX103" s="46">
        <v>47.7</v>
      </c>
      <c r="BY103" s="46"/>
      <c r="BZ103" s="46">
        <v>-105.45</v>
      </c>
      <c r="CA103" s="46"/>
      <c r="CB103" s="46">
        <v>27.27</v>
      </c>
      <c r="CC103" s="46"/>
      <c r="CD103" s="46">
        <v>21.24</v>
      </c>
      <c r="CE103" s="46"/>
      <c r="CF103" s="47">
        <v>40.17</v>
      </c>
      <c r="CG103" s="206">
        <v>76.930000000000007</v>
      </c>
      <c r="CH103" s="61">
        <f t="shared" ref="CH103:CH128" si="17">CG103-BT103</f>
        <v>-149.56</v>
      </c>
      <c r="CI103" s="209">
        <f>CH103/BT103</f>
        <v>-0.6603382047772528</v>
      </c>
    </row>
    <row r="104" spans="1:87" x14ac:dyDescent="0.45">
      <c r="A104" s="40">
        <v>14885962254436</v>
      </c>
      <c r="B104" s="8" t="s">
        <v>791</v>
      </c>
      <c r="C104" s="8" t="s">
        <v>890</v>
      </c>
      <c r="D104" s="56" t="s">
        <v>101</v>
      </c>
      <c r="E104" s="207">
        <v>9</v>
      </c>
      <c r="F104" s="41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3"/>
      <c r="R104" s="44"/>
      <c r="S104" s="41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3"/>
      <c r="AE104" s="44"/>
      <c r="AF104" s="41"/>
      <c r="AG104" s="42"/>
      <c r="AH104" s="42">
        <v>417</v>
      </c>
      <c r="AI104" s="42">
        <v>-487</v>
      </c>
      <c r="AJ104" s="42"/>
      <c r="AK104" s="42">
        <v>-101</v>
      </c>
      <c r="AL104" s="42"/>
      <c r="AM104" s="42">
        <v>65</v>
      </c>
      <c r="AN104" s="42"/>
      <c r="AO104" s="42">
        <v>62</v>
      </c>
      <c r="AP104" s="42"/>
      <c r="AQ104" s="43">
        <v>63</v>
      </c>
      <c r="AR104" s="44">
        <v>19</v>
      </c>
      <c r="AS104" s="61">
        <f t="shared" si="16"/>
        <v>19</v>
      </c>
      <c r="AT104" s="209"/>
      <c r="AU104" s="45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7"/>
      <c r="BG104" s="48"/>
      <c r="BH104" s="45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7"/>
      <c r="BT104" s="206"/>
      <c r="BU104" s="45"/>
      <c r="BV104" s="46"/>
      <c r="BW104" s="46">
        <v>67.260000000000005</v>
      </c>
      <c r="BX104" s="46">
        <v>-53.67</v>
      </c>
      <c r="BY104" s="46"/>
      <c r="BZ104" s="46">
        <v>1.66</v>
      </c>
      <c r="CA104" s="46"/>
      <c r="CB104" s="46">
        <v>26.54</v>
      </c>
      <c r="CC104" s="46"/>
      <c r="CD104" s="46">
        <v>25.65</v>
      </c>
      <c r="CE104" s="46"/>
      <c r="CF104" s="47">
        <v>25.21</v>
      </c>
      <c r="CG104" s="206">
        <v>92.65</v>
      </c>
      <c r="CH104" s="61">
        <f t="shared" si="17"/>
        <v>92.65</v>
      </c>
      <c r="CI104" s="209"/>
    </row>
    <row r="105" spans="1:87" x14ac:dyDescent="0.45">
      <c r="A105" s="126">
        <v>14831548422869</v>
      </c>
      <c r="B105" s="8" t="s">
        <v>747</v>
      </c>
      <c r="C105" s="8" t="s">
        <v>52</v>
      </c>
      <c r="D105" s="56" t="s">
        <v>101</v>
      </c>
      <c r="E105" s="208">
        <v>3</v>
      </c>
      <c r="F105" s="42"/>
      <c r="G105" s="42"/>
      <c r="H105" s="42"/>
      <c r="I105" s="42">
        <v>47</v>
      </c>
      <c r="J105" s="42"/>
      <c r="K105" s="42"/>
      <c r="L105" s="42"/>
      <c r="M105" s="42"/>
      <c r="N105" s="42">
        <v>31</v>
      </c>
      <c r="O105" s="42"/>
      <c r="P105" s="42"/>
      <c r="Q105" s="42"/>
      <c r="R105" s="44">
        <v>78</v>
      </c>
      <c r="S105" s="42"/>
      <c r="T105" s="42"/>
      <c r="U105" s="42"/>
      <c r="V105" s="42"/>
      <c r="W105" s="42"/>
      <c r="X105" s="42"/>
      <c r="Y105" s="42">
        <v>104</v>
      </c>
      <c r="Z105" s="42">
        <v>14</v>
      </c>
      <c r="AA105" s="42">
        <v>19</v>
      </c>
      <c r="AB105" s="42">
        <v>7</v>
      </c>
      <c r="AC105" s="42"/>
      <c r="AD105" s="42">
        <v>29</v>
      </c>
      <c r="AE105" s="44">
        <v>173</v>
      </c>
      <c r="AF105" s="42"/>
      <c r="AG105" s="42"/>
      <c r="AH105" s="42">
        <v>3</v>
      </c>
      <c r="AI105" s="42">
        <v>3</v>
      </c>
      <c r="AJ105" s="42"/>
      <c r="AK105" s="42">
        <v>-6</v>
      </c>
      <c r="AL105" s="42"/>
      <c r="AM105" s="42">
        <v>0</v>
      </c>
      <c r="AN105" s="42"/>
      <c r="AO105" s="42"/>
      <c r="AP105" s="42"/>
      <c r="AQ105" s="42">
        <v>1</v>
      </c>
      <c r="AR105" s="44">
        <v>1</v>
      </c>
      <c r="AS105" s="61">
        <f t="shared" si="16"/>
        <v>-172</v>
      </c>
      <c r="AT105" s="209">
        <f t="shared" ref="AT105:AT117" si="18">AS105/AE105</f>
        <v>-0.9942196531791907</v>
      </c>
      <c r="AU105" s="46"/>
      <c r="AV105" s="46"/>
      <c r="AW105" s="46"/>
      <c r="AX105" s="46">
        <v>21.96</v>
      </c>
      <c r="AY105" s="46"/>
      <c r="AZ105" s="46"/>
      <c r="BA105" s="46"/>
      <c r="BB105" s="46"/>
      <c r="BC105" s="46">
        <v>21.4</v>
      </c>
      <c r="BD105" s="46"/>
      <c r="BE105" s="46"/>
      <c r="BF105" s="46"/>
      <c r="BG105" s="127">
        <v>43.36</v>
      </c>
      <c r="BH105" s="46"/>
      <c r="BI105" s="46"/>
      <c r="BJ105" s="46"/>
      <c r="BK105" s="46"/>
      <c r="BL105" s="46"/>
      <c r="BM105" s="46"/>
      <c r="BN105" s="46">
        <v>58.18</v>
      </c>
      <c r="BO105" s="46">
        <v>10.84</v>
      </c>
      <c r="BP105" s="46">
        <v>7.22</v>
      </c>
      <c r="BQ105" s="46">
        <v>4.66</v>
      </c>
      <c r="BR105" s="46"/>
      <c r="BS105" s="46">
        <v>15.13</v>
      </c>
      <c r="BT105" s="206">
        <v>96.029999999999987</v>
      </c>
      <c r="BU105" s="46"/>
      <c r="BV105" s="46"/>
      <c r="BW105" s="46">
        <v>5.38</v>
      </c>
      <c r="BX105" s="46">
        <v>10.45</v>
      </c>
      <c r="BY105" s="46"/>
      <c r="BZ105" s="46">
        <v>9.3000000000000007</v>
      </c>
      <c r="CA105" s="46"/>
      <c r="CB105" s="46">
        <v>10.49</v>
      </c>
      <c r="CC105" s="46"/>
      <c r="CD105" s="46"/>
      <c r="CE105" s="46"/>
      <c r="CF105" s="46">
        <v>20.45</v>
      </c>
      <c r="CG105" s="206">
        <v>56.069999999999993</v>
      </c>
      <c r="CH105" s="61">
        <f t="shared" si="17"/>
        <v>-39.959999999999994</v>
      </c>
      <c r="CI105" s="209">
        <f t="shared" ref="CI105:CI117" si="19">CH105/BT105</f>
        <v>-0.41611996251171507</v>
      </c>
    </row>
    <row r="106" spans="1:87" x14ac:dyDescent="0.45">
      <c r="A106" s="126">
        <v>14848625122981</v>
      </c>
      <c r="B106" s="8" t="s">
        <v>3</v>
      </c>
      <c r="C106" s="8" t="s">
        <v>4</v>
      </c>
      <c r="D106" s="56" t="s">
        <v>101</v>
      </c>
      <c r="E106" s="208">
        <v>6</v>
      </c>
      <c r="F106" s="42">
        <v>0</v>
      </c>
      <c r="G106" s="42">
        <v>0</v>
      </c>
      <c r="H106" s="42">
        <v>0</v>
      </c>
      <c r="I106" s="42">
        <v>685</v>
      </c>
      <c r="J106" s="42">
        <v>0</v>
      </c>
      <c r="K106" s="42">
        <v>0</v>
      </c>
      <c r="L106" s="42">
        <v>0</v>
      </c>
      <c r="M106" s="42">
        <v>0</v>
      </c>
      <c r="N106" s="42">
        <v>-16</v>
      </c>
      <c r="O106" s="42">
        <v>306</v>
      </c>
      <c r="P106" s="42">
        <v>0</v>
      </c>
      <c r="Q106" s="42">
        <v>232</v>
      </c>
      <c r="R106" s="44">
        <v>1207</v>
      </c>
      <c r="S106" s="42">
        <v>0</v>
      </c>
      <c r="T106" s="42">
        <v>224</v>
      </c>
      <c r="U106" s="42">
        <v>-177</v>
      </c>
      <c r="V106" s="42">
        <v>0</v>
      </c>
      <c r="W106" s="42">
        <v>0</v>
      </c>
      <c r="X106" s="42">
        <v>0</v>
      </c>
      <c r="Y106" s="42">
        <v>0</v>
      </c>
      <c r="Z106" s="42">
        <v>0</v>
      </c>
      <c r="AA106" s="42">
        <v>0</v>
      </c>
      <c r="AB106" s="42">
        <v>0</v>
      </c>
      <c r="AC106" s="42">
        <v>0</v>
      </c>
      <c r="AD106" s="42">
        <v>0</v>
      </c>
      <c r="AE106" s="44">
        <v>47</v>
      </c>
      <c r="AF106" s="42">
        <v>0</v>
      </c>
      <c r="AG106" s="42">
        <v>0</v>
      </c>
      <c r="AH106" s="42">
        <v>0</v>
      </c>
      <c r="AI106" s="42">
        <v>0</v>
      </c>
      <c r="AJ106" s="42">
        <v>0</v>
      </c>
      <c r="AK106" s="42">
        <v>0</v>
      </c>
      <c r="AL106" s="42">
        <v>0</v>
      </c>
      <c r="AM106" s="42">
        <v>0</v>
      </c>
      <c r="AN106" s="42">
        <v>0</v>
      </c>
      <c r="AO106" s="42">
        <v>0</v>
      </c>
      <c r="AP106" s="42">
        <v>0</v>
      </c>
      <c r="AQ106" s="42">
        <v>0</v>
      </c>
      <c r="AR106" s="44">
        <v>0</v>
      </c>
      <c r="AS106" s="61">
        <f t="shared" si="16"/>
        <v>-47</v>
      </c>
      <c r="AT106" s="209">
        <f t="shared" si="18"/>
        <v>-1</v>
      </c>
      <c r="AU106" s="46">
        <v>0</v>
      </c>
      <c r="AV106" s="46">
        <v>0</v>
      </c>
      <c r="AW106" s="46">
        <v>0</v>
      </c>
      <c r="AX106" s="46">
        <v>109.44</v>
      </c>
      <c r="AY106" s="46">
        <v>0</v>
      </c>
      <c r="AZ106" s="46">
        <v>0</v>
      </c>
      <c r="BA106" s="46">
        <v>0</v>
      </c>
      <c r="BB106" s="46">
        <v>0</v>
      </c>
      <c r="BC106" s="46">
        <v>10.56</v>
      </c>
      <c r="BD106" s="46">
        <v>61.7</v>
      </c>
      <c r="BE106" s="46">
        <v>0</v>
      </c>
      <c r="BF106" s="46">
        <v>43.79</v>
      </c>
      <c r="BG106" s="127">
        <v>225.48999999999998</v>
      </c>
      <c r="BH106" s="46">
        <v>0</v>
      </c>
      <c r="BI106" s="46">
        <v>38.54</v>
      </c>
      <c r="BJ106" s="46">
        <v>21.2</v>
      </c>
      <c r="BK106" s="46">
        <v>0</v>
      </c>
      <c r="BL106" s="46">
        <v>0</v>
      </c>
      <c r="BM106" s="46">
        <v>0</v>
      </c>
      <c r="BN106" s="46">
        <v>0</v>
      </c>
      <c r="BO106" s="46">
        <v>0</v>
      </c>
      <c r="BP106" s="46">
        <v>0</v>
      </c>
      <c r="BQ106" s="46">
        <v>0</v>
      </c>
      <c r="BR106" s="46">
        <v>0</v>
      </c>
      <c r="BS106" s="46">
        <v>0</v>
      </c>
      <c r="BT106" s="206">
        <v>59.739999999999995</v>
      </c>
      <c r="BU106" s="46">
        <v>0</v>
      </c>
      <c r="BV106" s="46">
        <v>0</v>
      </c>
      <c r="BW106" s="46">
        <v>0</v>
      </c>
      <c r="BX106" s="46">
        <v>0</v>
      </c>
      <c r="BY106" s="46">
        <v>0</v>
      </c>
      <c r="BZ106" s="46">
        <v>0</v>
      </c>
      <c r="CA106" s="46">
        <v>0</v>
      </c>
      <c r="CB106" s="46">
        <v>0</v>
      </c>
      <c r="CC106" s="46">
        <v>0</v>
      </c>
      <c r="CD106" s="46">
        <v>0</v>
      </c>
      <c r="CE106" s="46">
        <v>0</v>
      </c>
      <c r="CF106" s="46">
        <v>0</v>
      </c>
      <c r="CG106" s="206">
        <v>0</v>
      </c>
      <c r="CH106" s="61">
        <f t="shared" si="17"/>
        <v>-59.739999999999995</v>
      </c>
      <c r="CI106" s="209">
        <f t="shared" si="19"/>
        <v>-1</v>
      </c>
    </row>
    <row r="107" spans="1:87" x14ac:dyDescent="0.45">
      <c r="A107" s="126">
        <v>14851519478970</v>
      </c>
      <c r="B107" s="8" t="s">
        <v>813</v>
      </c>
      <c r="C107" s="8" t="s">
        <v>185</v>
      </c>
      <c r="D107" s="56" t="s">
        <v>101</v>
      </c>
      <c r="E107" s="208">
        <v>3</v>
      </c>
      <c r="F107" s="42"/>
      <c r="G107" s="42"/>
      <c r="H107" s="42"/>
      <c r="I107" s="42">
        <v>63</v>
      </c>
      <c r="J107" s="42"/>
      <c r="K107" s="42">
        <v>-63</v>
      </c>
      <c r="L107" s="42"/>
      <c r="M107" s="42"/>
      <c r="N107" s="42"/>
      <c r="O107" s="42"/>
      <c r="P107" s="42"/>
      <c r="Q107" s="42"/>
      <c r="R107" s="44">
        <v>0</v>
      </c>
      <c r="S107" s="42"/>
      <c r="T107" s="42"/>
      <c r="U107" s="42"/>
      <c r="V107" s="42"/>
      <c r="W107" s="42"/>
      <c r="X107" s="42"/>
      <c r="Y107" s="42">
        <v>47</v>
      </c>
      <c r="Z107" s="42">
        <v>22</v>
      </c>
      <c r="AA107" s="42"/>
      <c r="AB107" s="42">
        <v>26</v>
      </c>
      <c r="AC107" s="42"/>
      <c r="AD107" s="42"/>
      <c r="AE107" s="44">
        <v>95</v>
      </c>
      <c r="AF107" s="42"/>
      <c r="AG107" s="42"/>
      <c r="AH107" s="42">
        <v>13</v>
      </c>
      <c r="AI107" s="42">
        <v>-15</v>
      </c>
      <c r="AJ107" s="42"/>
      <c r="AK107" s="42">
        <v>-1</v>
      </c>
      <c r="AL107" s="42"/>
      <c r="AM107" s="42"/>
      <c r="AN107" s="42"/>
      <c r="AO107" s="42">
        <v>-1</v>
      </c>
      <c r="AP107" s="42"/>
      <c r="AQ107" s="42">
        <v>-2</v>
      </c>
      <c r="AR107" s="44">
        <v>-6</v>
      </c>
      <c r="AS107" s="61">
        <f t="shared" si="16"/>
        <v>-101</v>
      </c>
      <c r="AT107" s="209">
        <f t="shared" si="18"/>
        <v>-1.0631578947368421</v>
      </c>
      <c r="AU107" s="46"/>
      <c r="AV107" s="46"/>
      <c r="AW107" s="46"/>
      <c r="AX107" s="46">
        <v>24.12</v>
      </c>
      <c r="AY107" s="46"/>
      <c r="AZ107" s="46">
        <v>1.26</v>
      </c>
      <c r="BA107" s="46"/>
      <c r="BB107" s="46"/>
      <c r="BC107" s="46"/>
      <c r="BD107" s="46"/>
      <c r="BE107" s="46"/>
      <c r="BF107" s="46"/>
      <c r="BG107" s="127">
        <v>25.380000000000003</v>
      </c>
      <c r="BH107" s="46"/>
      <c r="BI107" s="46"/>
      <c r="BJ107" s="46"/>
      <c r="BK107" s="46"/>
      <c r="BL107" s="46"/>
      <c r="BM107" s="46"/>
      <c r="BN107" s="46">
        <v>58.32</v>
      </c>
      <c r="BO107" s="46">
        <v>11.28</v>
      </c>
      <c r="BP107" s="46"/>
      <c r="BQ107" s="46">
        <v>12.29</v>
      </c>
      <c r="BR107" s="46"/>
      <c r="BS107" s="46"/>
      <c r="BT107" s="206">
        <v>81.889999999999986</v>
      </c>
      <c r="BU107" s="46"/>
      <c r="BV107" s="46"/>
      <c r="BW107" s="46">
        <v>6.79</v>
      </c>
      <c r="BX107" s="46">
        <v>7.85</v>
      </c>
      <c r="BY107" s="46"/>
      <c r="BZ107" s="46">
        <v>10.02</v>
      </c>
      <c r="CA107" s="46"/>
      <c r="CB107" s="46"/>
      <c r="CC107" s="46"/>
      <c r="CD107" s="46">
        <v>29.04</v>
      </c>
      <c r="CE107" s="46"/>
      <c r="CF107" s="46">
        <v>9.69</v>
      </c>
      <c r="CG107" s="206">
        <v>63.39</v>
      </c>
      <c r="CH107" s="61">
        <f t="shared" si="17"/>
        <v>-18.499999999999986</v>
      </c>
      <c r="CI107" s="209">
        <f t="shared" si="19"/>
        <v>-0.22591280986689447</v>
      </c>
    </row>
    <row r="108" spans="1:87" x14ac:dyDescent="0.45">
      <c r="A108" s="126">
        <v>14852821939199</v>
      </c>
      <c r="B108" s="8" t="s">
        <v>649</v>
      </c>
      <c r="C108" s="8" t="s">
        <v>42</v>
      </c>
      <c r="D108" s="56" t="s">
        <v>101</v>
      </c>
      <c r="E108" s="208">
        <v>6</v>
      </c>
      <c r="F108" s="42"/>
      <c r="G108" s="42"/>
      <c r="H108" s="42"/>
      <c r="I108" s="42">
        <v>126</v>
      </c>
      <c r="J108" s="42"/>
      <c r="K108" s="42"/>
      <c r="L108" s="42">
        <v>-126</v>
      </c>
      <c r="M108" s="42"/>
      <c r="N108" s="42"/>
      <c r="O108" s="42"/>
      <c r="P108" s="42"/>
      <c r="Q108" s="42">
        <v>92</v>
      </c>
      <c r="R108" s="44">
        <v>92</v>
      </c>
      <c r="S108" s="42"/>
      <c r="T108" s="42"/>
      <c r="U108" s="42"/>
      <c r="V108" s="42">
        <v>14</v>
      </c>
      <c r="W108" s="42"/>
      <c r="X108" s="42">
        <v>-27</v>
      </c>
      <c r="Y108" s="42"/>
      <c r="Z108" s="42">
        <v>9</v>
      </c>
      <c r="AA108" s="42"/>
      <c r="AB108" s="42">
        <v>10</v>
      </c>
      <c r="AC108" s="42"/>
      <c r="AD108" s="42">
        <v>59</v>
      </c>
      <c r="AE108" s="44">
        <v>65</v>
      </c>
      <c r="AF108" s="42"/>
      <c r="AG108" s="42"/>
      <c r="AH108" s="42">
        <v>-1</v>
      </c>
      <c r="AI108" s="42">
        <v>-125</v>
      </c>
      <c r="AJ108" s="42"/>
      <c r="AK108" s="42"/>
      <c r="AL108" s="42">
        <v>0</v>
      </c>
      <c r="AM108" s="42">
        <v>0</v>
      </c>
      <c r="AN108" s="42"/>
      <c r="AO108" s="42"/>
      <c r="AP108" s="42"/>
      <c r="AQ108" s="42">
        <v>0</v>
      </c>
      <c r="AR108" s="44">
        <v>-126</v>
      </c>
      <c r="AS108" s="61">
        <f t="shared" si="16"/>
        <v>-191</v>
      </c>
      <c r="AT108" s="209">
        <f t="shared" si="18"/>
        <v>-2.9384615384615387</v>
      </c>
      <c r="AU108" s="46"/>
      <c r="AV108" s="46"/>
      <c r="AW108" s="46"/>
      <c r="AX108" s="46">
        <v>37.01</v>
      </c>
      <c r="AY108" s="46"/>
      <c r="AZ108" s="46"/>
      <c r="BA108" s="46">
        <v>-3.42</v>
      </c>
      <c r="BB108" s="46"/>
      <c r="BC108" s="46"/>
      <c r="BD108" s="46"/>
      <c r="BE108" s="46"/>
      <c r="BF108" s="46">
        <v>54.16</v>
      </c>
      <c r="BG108" s="127">
        <v>87.75</v>
      </c>
      <c r="BH108" s="46"/>
      <c r="BI108" s="46"/>
      <c r="BJ108" s="46"/>
      <c r="BK108" s="46">
        <v>13.07</v>
      </c>
      <c r="BL108" s="46"/>
      <c r="BM108" s="46">
        <v>8.68</v>
      </c>
      <c r="BN108" s="46"/>
      <c r="BO108" s="46">
        <v>11.99</v>
      </c>
      <c r="BP108" s="46"/>
      <c r="BQ108" s="46">
        <v>12.84</v>
      </c>
      <c r="BR108" s="46"/>
      <c r="BS108" s="46">
        <v>22.430000000000003</v>
      </c>
      <c r="BT108" s="206">
        <v>69.010000000000005</v>
      </c>
      <c r="BU108" s="46"/>
      <c r="BV108" s="46"/>
      <c r="BW108" s="46">
        <v>6.21</v>
      </c>
      <c r="BX108" s="46">
        <v>-4.9400000000000004</v>
      </c>
      <c r="BY108" s="46"/>
      <c r="BZ108" s="46"/>
      <c r="CA108" s="46">
        <v>13.1</v>
      </c>
      <c r="CB108" s="46">
        <v>13.88</v>
      </c>
      <c r="CC108" s="46"/>
      <c r="CD108" s="46"/>
      <c r="CE108" s="46"/>
      <c r="CF108" s="46">
        <v>13.55</v>
      </c>
      <c r="CG108" s="206">
        <v>41.8</v>
      </c>
      <c r="CH108" s="61">
        <f t="shared" si="17"/>
        <v>-27.210000000000008</v>
      </c>
      <c r="CI108" s="209">
        <f t="shared" si="19"/>
        <v>-0.39429068250978128</v>
      </c>
    </row>
    <row r="109" spans="1:87" x14ac:dyDescent="0.45">
      <c r="A109" s="126">
        <v>14844717728537</v>
      </c>
      <c r="B109" s="8" t="s">
        <v>771</v>
      </c>
      <c r="C109" s="8" t="s">
        <v>197</v>
      </c>
      <c r="D109" s="56" t="s">
        <v>101</v>
      </c>
      <c r="E109" s="208">
        <v>3</v>
      </c>
      <c r="F109" s="42"/>
      <c r="G109" s="42"/>
      <c r="H109" s="42"/>
      <c r="I109" s="42">
        <v>487</v>
      </c>
      <c r="J109" s="42"/>
      <c r="K109" s="42"/>
      <c r="L109" s="42"/>
      <c r="M109" s="42"/>
      <c r="N109" s="42"/>
      <c r="O109" s="42"/>
      <c r="P109" s="42"/>
      <c r="Q109" s="42">
        <v>987</v>
      </c>
      <c r="R109" s="44">
        <v>1474</v>
      </c>
      <c r="S109" s="42"/>
      <c r="T109" s="42">
        <v>221</v>
      </c>
      <c r="U109" s="42"/>
      <c r="V109" s="42">
        <v>271</v>
      </c>
      <c r="W109" s="42"/>
      <c r="X109" s="42"/>
      <c r="Y109" s="42">
        <v>312</v>
      </c>
      <c r="Z109" s="42"/>
      <c r="AA109" s="42">
        <v>-3715</v>
      </c>
      <c r="AB109" s="42"/>
      <c r="AC109" s="42"/>
      <c r="AD109" s="42"/>
      <c r="AE109" s="44">
        <v>-2911</v>
      </c>
      <c r="AF109" s="42"/>
      <c r="AG109" s="42"/>
      <c r="AH109" s="42">
        <v>237</v>
      </c>
      <c r="AI109" s="42">
        <v>266</v>
      </c>
      <c r="AJ109" s="42"/>
      <c r="AK109" s="42">
        <v>-916</v>
      </c>
      <c r="AL109" s="42"/>
      <c r="AM109" s="42">
        <v>0</v>
      </c>
      <c r="AN109" s="42"/>
      <c r="AO109" s="42">
        <v>29</v>
      </c>
      <c r="AP109" s="42"/>
      <c r="AQ109" s="42">
        <v>30</v>
      </c>
      <c r="AR109" s="44">
        <v>-354</v>
      </c>
      <c r="AS109" s="61">
        <f t="shared" si="16"/>
        <v>2557</v>
      </c>
      <c r="AT109" s="209">
        <f t="shared" si="18"/>
        <v>-0.87839230504981103</v>
      </c>
      <c r="AU109" s="46"/>
      <c r="AV109" s="46"/>
      <c r="AW109" s="46"/>
      <c r="AX109" s="46">
        <v>79.599999999999994</v>
      </c>
      <c r="AY109" s="46"/>
      <c r="AZ109" s="46"/>
      <c r="BA109" s="46"/>
      <c r="BB109" s="46"/>
      <c r="BC109" s="46"/>
      <c r="BD109" s="46"/>
      <c r="BE109" s="46"/>
      <c r="BF109" s="46">
        <v>170.92</v>
      </c>
      <c r="BG109" s="127">
        <v>250.51999999999998</v>
      </c>
      <c r="BH109" s="46"/>
      <c r="BI109" s="46">
        <v>36.79</v>
      </c>
      <c r="BJ109" s="46"/>
      <c r="BK109" s="46">
        <v>45.4</v>
      </c>
      <c r="BL109" s="46"/>
      <c r="BM109" s="46"/>
      <c r="BN109" s="46">
        <v>54.41</v>
      </c>
      <c r="BO109" s="46"/>
      <c r="BP109" s="46">
        <v>-512.42999999999995</v>
      </c>
      <c r="BQ109" s="46"/>
      <c r="BR109" s="46"/>
      <c r="BS109" s="46"/>
      <c r="BT109" s="206">
        <v>-375.82999999999993</v>
      </c>
      <c r="BU109" s="46"/>
      <c r="BV109" s="46"/>
      <c r="BW109" s="46">
        <v>38.74</v>
      </c>
      <c r="BX109" s="46">
        <v>47.97</v>
      </c>
      <c r="BY109" s="46"/>
      <c r="BZ109" s="46">
        <v>-120.51</v>
      </c>
      <c r="CA109" s="46"/>
      <c r="CB109" s="46">
        <v>10.49</v>
      </c>
      <c r="CC109" s="46"/>
      <c r="CD109" s="46">
        <v>14.47</v>
      </c>
      <c r="CE109" s="46"/>
      <c r="CF109" s="46">
        <v>14.26</v>
      </c>
      <c r="CG109" s="206">
        <v>5.4200000000000053</v>
      </c>
      <c r="CH109" s="61">
        <f t="shared" si="17"/>
        <v>381.24999999999994</v>
      </c>
      <c r="CI109" s="209">
        <f t="shared" si="19"/>
        <v>-1.0144214139371526</v>
      </c>
    </row>
    <row r="110" spans="1:87" x14ac:dyDescent="0.45">
      <c r="A110" s="126">
        <v>14848335687353</v>
      </c>
      <c r="B110" s="8" t="s">
        <v>17</v>
      </c>
      <c r="C110" s="8" t="s">
        <v>18</v>
      </c>
      <c r="D110" s="56" t="s">
        <v>101</v>
      </c>
      <c r="E110" s="208">
        <v>18</v>
      </c>
      <c r="F110" s="42"/>
      <c r="G110" s="42"/>
      <c r="H110" s="42"/>
      <c r="I110" s="42">
        <v>965</v>
      </c>
      <c r="J110" s="42"/>
      <c r="K110" s="42"/>
      <c r="L110" s="42"/>
      <c r="M110" s="42"/>
      <c r="N110" s="42"/>
      <c r="O110" s="42"/>
      <c r="P110" s="42"/>
      <c r="Q110" s="42">
        <v>-750</v>
      </c>
      <c r="R110" s="44">
        <v>215</v>
      </c>
      <c r="S110" s="42"/>
      <c r="T110" s="42"/>
      <c r="U110" s="42"/>
      <c r="V110" s="42"/>
      <c r="W110" s="42"/>
      <c r="X110" s="42"/>
      <c r="Y110" s="42">
        <v>2962</v>
      </c>
      <c r="Z110" s="42">
        <v>455</v>
      </c>
      <c r="AA110" s="42"/>
      <c r="AB110" s="42">
        <v>849</v>
      </c>
      <c r="AC110" s="42"/>
      <c r="AD110" s="42">
        <v>-806</v>
      </c>
      <c r="AE110" s="44">
        <v>3460</v>
      </c>
      <c r="AF110" s="42"/>
      <c r="AG110" s="42"/>
      <c r="AH110" s="42">
        <v>30</v>
      </c>
      <c r="AI110" s="42">
        <v>-484</v>
      </c>
      <c r="AJ110" s="42"/>
      <c r="AK110" s="42">
        <v>83</v>
      </c>
      <c r="AL110" s="42"/>
      <c r="AM110" s="42">
        <v>-1</v>
      </c>
      <c r="AN110" s="42"/>
      <c r="AO110" s="42">
        <v>-1</v>
      </c>
      <c r="AP110" s="42"/>
      <c r="AQ110" s="42">
        <v>12</v>
      </c>
      <c r="AR110" s="44">
        <v>-361</v>
      </c>
      <c r="AS110" s="61">
        <f t="shared" si="16"/>
        <v>-3821</v>
      </c>
      <c r="AT110" s="209">
        <f t="shared" si="18"/>
        <v>-1.1043352601156069</v>
      </c>
      <c r="AU110" s="46"/>
      <c r="AV110" s="46"/>
      <c r="AW110" s="46"/>
      <c r="AX110" s="46">
        <v>185.03</v>
      </c>
      <c r="AY110" s="46"/>
      <c r="AZ110" s="46"/>
      <c r="BA110" s="46"/>
      <c r="BB110" s="46"/>
      <c r="BC110" s="46"/>
      <c r="BD110" s="46"/>
      <c r="BE110" s="46"/>
      <c r="BF110" s="46">
        <v>-35.97</v>
      </c>
      <c r="BG110" s="127">
        <v>149.06</v>
      </c>
      <c r="BH110" s="46"/>
      <c r="BI110" s="46"/>
      <c r="BJ110" s="46"/>
      <c r="BK110" s="46"/>
      <c r="BL110" s="46"/>
      <c r="BM110" s="46"/>
      <c r="BN110" s="46">
        <v>576.41</v>
      </c>
      <c r="BO110" s="46">
        <v>80.709999999999994</v>
      </c>
      <c r="BP110" s="46"/>
      <c r="BQ110" s="46">
        <v>142.37</v>
      </c>
      <c r="BR110" s="46"/>
      <c r="BS110" s="46">
        <v>-85.61</v>
      </c>
      <c r="BT110" s="206">
        <v>713.88</v>
      </c>
      <c r="BU110" s="46"/>
      <c r="BV110" s="46"/>
      <c r="BW110" s="46">
        <v>16.34</v>
      </c>
      <c r="BX110" s="46">
        <v>-44.51</v>
      </c>
      <c r="BY110" s="46"/>
      <c r="BZ110" s="46">
        <v>36.76</v>
      </c>
      <c r="CA110" s="46"/>
      <c r="CB110" s="46">
        <v>27.29</v>
      </c>
      <c r="CC110" s="46"/>
      <c r="CD110" s="46">
        <v>26.32</v>
      </c>
      <c r="CE110" s="46"/>
      <c r="CF110" s="46">
        <v>27.3</v>
      </c>
      <c r="CG110" s="206">
        <v>89.5</v>
      </c>
      <c r="CH110" s="61">
        <f t="shared" si="17"/>
        <v>-624.38</v>
      </c>
      <c r="CI110" s="209">
        <f t="shared" si="19"/>
        <v>-0.87462878915223852</v>
      </c>
    </row>
    <row r="111" spans="1:87" x14ac:dyDescent="0.45">
      <c r="A111" s="126">
        <v>14847756790250</v>
      </c>
      <c r="B111" s="8" t="s">
        <v>58</v>
      </c>
      <c r="C111" s="8" t="s">
        <v>59</v>
      </c>
      <c r="D111" s="56" t="s">
        <v>101</v>
      </c>
      <c r="E111" s="208">
        <v>36</v>
      </c>
      <c r="F111" s="42"/>
      <c r="G111" s="42"/>
      <c r="H111" s="42"/>
      <c r="I111" s="42">
        <v>188</v>
      </c>
      <c r="J111" s="42"/>
      <c r="K111" s="42">
        <v>-188</v>
      </c>
      <c r="L111" s="42"/>
      <c r="M111" s="42"/>
      <c r="N111" s="42">
        <v>63</v>
      </c>
      <c r="O111" s="42">
        <v>84</v>
      </c>
      <c r="P111" s="42"/>
      <c r="Q111" s="42">
        <v>245</v>
      </c>
      <c r="R111" s="44">
        <v>392</v>
      </c>
      <c r="S111" s="42"/>
      <c r="T111" s="42">
        <v>71</v>
      </c>
      <c r="U111" s="42"/>
      <c r="V111" s="42">
        <v>75</v>
      </c>
      <c r="W111" s="42"/>
      <c r="X111" s="42">
        <v>-130</v>
      </c>
      <c r="Y111" s="42"/>
      <c r="Z111" s="42">
        <v>51</v>
      </c>
      <c r="AA111" s="42"/>
      <c r="AB111" s="42">
        <v>59</v>
      </c>
      <c r="AC111" s="42"/>
      <c r="AD111" s="42">
        <v>262</v>
      </c>
      <c r="AE111" s="44">
        <v>388</v>
      </c>
      <c r="AF111" s="42"/>
      <c r="AG111" s="42"/>
      <c r="AH111" s="42">
        <v>2671</v>
      </c>
      <c r="AI111" s="42">
        <v>-2830</v>
      </c>
      <c r="AJ111" s="42"/>
      <c r="AK111" s="42">
        <v>-948</v>
      </c>
      <c r="AL111" s="42"/>
      <c r="AM111" s="42">
        <v>557</v>
      </c>
      <c r="AN111" s="42"/>
      <c r="AO111" s="42">
        <v>38</v>
      </c>
      <c r="AP111" s="42"/>
      <c r="AQ111" s="42">
        <v>57</v>
      </c>
      <c r="AR111" s="44">
        <v>-455</v>
      </c>
      <c r="AS111" s="61">
        <f t="shared" si="16"/>
        <v>-843</v>
      </c>
      <c r="AT111" s="209">
        <f t="shared" si="18"/>
        <v>-2.1726804123711339</v>
      </c>
      <c r="AU111" s="46"/>
      <c r="AV111" s="46"/>
      <c r="AW111" s="46"/>
      <c r="AX111" s="46">
        <v>222.92</v>
      </c>
      <c r="AY111" s="46"/>
      <c r="AZ111" s="46">
        <v>101.73</v>
      </c>
      <c r="BA111" s="46"/>
      <c r="BB111" s="46"/>
      <c r="BC111" s="46">
        <v>102.52</v>
      </c>
      <c r="BD111" s="46">
        <v>124.03</v>
      </c>
      <c r="BE111" s="46"/>
      <c r="BF111" s="46">
        <v>147.88</v>
      </c>
      <c r="BG111" s="127">
        <v>699.07999999999993</v>
      </c>
      <c r="BH111" s="46"/>
      <c r="BI111" s="46">
        <v>111.43</v>
      </c>
      <c r="BJ111" s="46"/>
      <c r="BK111" s="46">
        <v>121.16</v>
      </c>
      <c r="BL111" s="46"/>
      <c r="BM111" s="46">
        <v>107.82</v>
      </c>
      <c r="BN111" s="46"/>
      <c r="BO111" s="46">
        <v>85.94</v>
      </c>
      <c r="BP111" s="46"/>
      <c r="BQ111" s="46">
        <v>47.85</v>
      </c>
      <c r="BR111" s="46"/>
      <c r="BS111" s="46">
        <v>85.81</v>
      </c>
      <c r="BT111" s="206">
        <v>560.01</v>
      </c>
      <c r="BU111" s="46"/>
      <c r="BV111" s="46"/>
      <c r="BW111" s="46">
        <v>401.64</v>
      </c>
      <c r="BX111" s="46">
        <v>-361.75</v>
      </c>
      <c r="BY111" s="46"/>
      <c r="BZ111" s="46">
        <v>-92.6</v>
      </c>
      <c r="CA111" s="46"/>
      <c r="CB111" s="46">
        <v>127.2</v>
      </c>
      <c r="CC111" s="46"/>
      <c r="CD111" s="46">
        <v>51.22</v>
      </c>
      <c r="CE111" s="46"/>
      <c r="CF111" s="46">
        <v>52.42</v>
      </c>
      <c r="CG111" s="206">
        <v>178.13</v>
      </c>
      <c r="CH111" s="61">
        <f t="shared" si="17"/>
        <v>-381.88</v>
      </c>
      <c r="CI111" s="209">
        <f t="shared" si="19"/>
        <v>-0.68191639435010087</v>
      </c>
    </row>
    <row r="112" spans="1:87" x14ac:dyDescent="0.45">
      <c r="A112" s="126">
        <v>14807525267709</v>
      </c>
      <c r="B112" s="8" t="s">
        <v>63</v>
      </c>
      <c r="C112" s="8" t="s">
        <v>176</v>
      </c>
      <c r="D112" s="56" t="s">
        <v>101</v>
      </c>
      <c r="E112" s="208">
        <v>6</v>
      </c>
      <c r="F112" s="42"/>
      <c r="G112" s="42"/>
      <c r="H112" s="42"/>
      <c r="I112" s="42">
        <v>154</v>
      </c>
      <c r="J112" s="42"/>
      <c r="K112" s="42"/>
      <c r="L112" s="42"/>
      <c r="M112" s="42"/>
      <c r="N112" s="42">
        <v>61</v>
      </c>
      <c r="O112" s="42"/>
      <c r="P112" s="42"/>
      <c r="Q112" s="42"/>
      <c r="R112" s="44">
        <v>215</v>
      </c>
      <c r="S112" s="42"/>
      <c r="T112" s="42"/>
      <c r="U112" s="42"/>
      <c r="V112" s="42"/>
      <c r="W112" s="42"/>
      <c r="X112" s="42"/>
      <c r="Y112" s="42">
        <v>314</v>
      </c>
      <c r="Z112" s="42">
        <v>48</v>
      </c>
      <c r="AA112" s="42"/>
      <c r="AB112" s="42">
        <v>52</v>
      </c>
      <c r="AC112" s="42"/>
      <c r="AD112" s="42">
        <v>-31</v>
      </c>
      <c r="AE112" s="44">
        <v>383</v>
      </c>
      <c r="AF112" s="42"/>
      <c r="AG112" s="42"/>
      <c r="AH112" s="42">
        <v>278</v>
      </c>
      <c r="AI112" s="42">
        <v>244</v>
      </c>
      <c r="AJ112" s="42"/>
      <c r="AK112" s="42">
        <v>-1084</v>
      </c>
      <c r="AL112" s="42"/>
      <c r="AM112" s="42">
        <v>28</v>
      </c>
      <c r="AN112" s="42"/>
      <c r="AO112" s="42">
        <v>9</v>
      </c>
      <c r="AP112" s="42"/>
      <c r="AQ112" s="42">
        <v>21</v>
      </c>
      <c r="AR112" s="44">
        <v>-504</v>
      </c>
      <c r="AS112" s="61">
        <f t="shared" si="16"/>
        <v>-887</v>
      </c>
      <c r="AT112" s="209">
        <f t="shared" si="18"/>
        <v>-2.3159268929503916</v>
      </c>
      <c r="AU112" s="46"/>
      <c r="AV112" s="46"/>
      <c r="AW112" s="46"/>
      <c r="AX112" s="46">
        <v>40.79</v>
      </c>
      <c r="AY112" s="46"/>
      <c r="AZ112" s="46"/>
      <c r="BA112" s="46"/>
      <c r="BB112" s="46"/>
      <c r="BC112" s="46">
        <v>30.24</v>
      </c>
      <c r="BD112" s="46"/>
      <c r="BE112" s="46"/>
      <c r="BF112" s="46"/>
      <c r="BG112" s="127">
        <v>71.03</v>
      </c>
      <c r="BH112" s="46"/>
      <c r="BI112" s="46"/>
      <c r="BJ112" s="46"/>
      <c r="BK112" s="46"/>
      <c r="BL112" s="46"/>
      <c r="BM112" s="46"/>
      <c r="BN112" s="46">
        <v>99.12</v>
      </c>
      <c r="BO112" s="46">
        <v>18.39</v>
      </c>
      <c r="BP112" s="46"/>
      <c r="BQ112" s="46">
        <v>18.77</v>
      </c>
      <c r="BR112" s="46"/>
      <c r="BS112" s="46">
        <v>9.73</v>
      </c>
      <c r="BT112" s="206">
        <v>146.01</v>
      </c>
      <c r="BU112" s="46"/>
      <c r="BV112" s="46"/>
      <c r="BW112" s="46">
        <v>46</v>
      </c>
      <c r="BX112" s="46">
        <v>47.7</v>
      </c>
      <c r="BY112" s="46"/>
      <c r="BZ112" s="46">
        <v>-141.52000000000001</v>
      </c>
      <c r="CA112" s="46"/>
      <c r="CB112" s="46">
        <v>17.86</v>
      </c>
      <c r="CC112" s="46"/>
      <c r="CD112" s="46">
        <v>14.85</v>
      </c>
      <c r="CE112" s="46"/>
      <c r="CF112" s="46">
        <v>16.09</v>
      </c>
      <c r="CG112" s="206">
        <v>0.97999999999999154</v>
      </c>
      <c r="CH112" s="61">
        <f t="shared" si="17"/>
        <v>-145.03</v>
      </c>
      <c r="CI112" s="209">
        <f t="shared" si="19"/>
        <v>-0.99328813094993496</v>
      </c>
    </row>
    <row r="113" spans="1:87" x14ac:dyDescent="0.45">
      <c r="A113" s="126">
        <v>14855426859571</v>
      </c>
      <c r="B113" s="8" t="s">
        <v>759</v>
      </c>
      <c r="C113" s="8" t="s">
        <v>162</v>
      </c>
      <c r="D113" s="56" t="s">
        <v>101</v>
      </c>
      <c r="E113" s="208">
        <v>9</v>
      </c>
      <c r="F113" s="42"/>
      <c r="G113" s="42"/>
      <c r="H113" s="42"/>
      <c r="I113" s="42">
        <v>40</v>
      </c>
      <c r="J113" s="42"/>
      <c r="K113" s="42">
        <v>117</v>
      </c>
      <c r="L113" s="42"/>
      <c r="M113" s="42">
        <v>27</v>
      </c>
      <c r="N113" s="42"/>
      <c r="O113" s="42">
        <v>37</v>
      </c>
      <c r="P113" s="42"/>
      <c r="Q113" s="42">
        <v>-64</v>
      </c>
      <c r="R113" s="44">
        <v>157</v>
      </c>
      <c r="S113" s="42"/>
      <c r="T113" s="42">
        <v>21</v>
      </c>
      <c r="U113" s="42"/>
      <c r="V113" s="42">
        <v>27</v>
      </c>
      <c r="W113" s="42"/>
      <c r="X113" s="42">
        <v>76</v>
      </c>
      <c r="Y113" s="42"/>
      <c r="Z113" s="42">
        <v>18</v>
      </c>
      <c r="AA113" s="42"/>
      <c r="AB113" s="42">
        <v>21</v>
      </c>
      <c r="AC113" s="42"/>
      <c r="AD113" s="42">
        <v>113</v>
      </c>
      <c r="AE113" s="44">
        <v>276</v>
      </c>
      <c r="AF113" s="42"/>
      <c r="AG113" s="42"/>
      <c r="AH113" s="42">
        <v>-795</v>
      </c>
      <c r="AI113" s="42">
        <v>-37</v>
      </c>
      <c r="AJ113" s="42"/>
      <c r="AK113" s="42">
        <v>70</v>
      </c>
      <c r="AL113" s="42"/>
      <c r="AM113" s="42">
        <v>70</v>
      </c>
      <c r="AN113" s="42"/>
      <c r="AO113" s="42">
        <v>62</v>
      </c>
      <c r="AP113" s="42"/>
      <c r="AQ113" s="42">
        <v>101</v>
      </c>
      <c r="AR113" s="44">
        <v>-529</v>
      </c>
      <c r="AS113" s="61">
        <f t="shared" si="16"/>
        <v>-805</v>
      </c>
      <c r="AT113" s="209">
        <f t="shared" si="18"/>
        <v>-2.9166666666666665</v>
      </c>
      <c r="AU113" s="46"/>
      <c r="AV113" s="46"/>
      <c r="AW113" s="46"/>
      <c r="AX113" s="46">
        <v>29.73</v>
      </c>
      <c r="AY113" s="46"/>
      <c r="AZ113" s="46">
        <v>31.06</v>
      </c>
      <c r="BA113" s="46"/>
      <c r="BB113" s="46">
        <v>15.17</v>
      </c>
      <c r="BC113" s="46"/>
      <c r="BD113" s="46">
        <v>18.829999999999998</v>
      </c>
      <c r="BE113" s="46"/>
      <c r="BF113" s="46">
        <v>8.2100000000000009</v>
      </c>
      <c r="BG113" s="127">
        <v>103</v>
      </c>
      <c r="BH113" s="46"/>
      <c r="BI113" s="46">
        <v>12.66</v>
      </c>
      <c r="BJ113" s="46"/>
      <c r="BK113" s="46">
        <v>17.27</v>
      </c>
      <c r="BL113" s="46"/>
      <c r="BM113" s="46">
        <v>25.71</v>
      </c>
      <c r="BN113" s="46"/>
      <c r="BO113" s="46">
        <v>15.72</v>
      </c>
      <c r="BP113" s="46"/>
      <c r="BQ113" s="46">
        <v>17.18</v>
      </c>
      <c r="BR113" s="46"/>
      <c r="BS113" s="46">
        <v>33.58</v>
      </c>
      <c r="BT113" s="206">
        <v>122.11999999999999</v>
      </c>
      <c r="BU113" s="46"/>
      <c r="BV113" s="46"/>
      <c r="BW113" s="46">
        <v>-105.61</v>
      </c>
      <c r="BX113" s="46">
        <v>10.53</v>
      </c>
      <c r="BY113" s="46"/>
      <c r="BZ113" s="46">
        <v>26.06</v>
      </c>
      <c r="CA113" s="46"/>
      <c r="CB113" s="46">
        <v>27.25</v>
      </c>
      <c r="CC113" s="46"/>
      <c r="CD113" s="46">
        <v>25.65</v>
      </c>
      <c r="CE113" s="46"/>
      <c r="CF113" s="46">
        <v>30.61</v>
      </c>
      <c r="CG113" s="206">
        <v>14.490000000000002</v>
      </c>
      <c r="CH113" s="61">
        <f t="shared" si="17"/>
        <v>-107.63</v>
      </c>
      <c r="CI113" s="209">
        <f t="shared" si="19"/>
        <v>-0.8813462168358992</v>
      </c>
    </row>
    <row r="114" spans="1:87" x14ac:dyDescent="0.45">
      <c r="A114" s="126">
        <v>14849348754024</v>
      </c>
      <c r="B114" s="8" t="s">
        <v>87</v>
      </c>
      <c r="C114" s="8" t="s">
        <v>183</v>
      </c>
      <c r="D114" s="56" t="s">
        <v>101</v>
      </c>
      <c r="E114" s="208">
        <v>9</v>
      </c>
      <c r="F114" s="42"/>
      <c r="G114" s="42"/>
      <c r="H114" s="42"/>
      <c r="I114" s="42">
        <v>-155</v>
      </c>
      <c r="J114" s="42"/>
      <c r="K114" s="42">
        <v>142</v>
      </c>
      <c r="L114" s="42"/>
      <c r="M114" s="42">
        <v>124</v>
      </c>
      <c r="N114" s="42"/>
      <c r="O114" s="42">
        <v>33</v>
      </c>
      <c r="P114" s="42"/>
      <c r="Q114" s="42">
        <v>177</v>
      </c>
      <c r="R114" s="44">
        <v>321</v>
      </c>
      <c r="S114" s="42"/>
      <c r="T114" s="42">
        <v>177</v>
      </c>
      <c r="U114" s="42"/>
      <c r="V114" s="42"/>
      <c r="W114" s="42">
        <v>990</v>
      </c>
      <c r="X114" s="42">
        <v>241</v>
      </c>
      <c r="Y114" s="42"/>
      <c r="Z114" s="42">
        <v>221</v>
      </c>
      <c r="AA114" s="42"/>
      <c r="AB114" s="42"/>
      <c r="AC114" s="42"/>
      <c r="AD114" s="42"/>
      <c r="AE114" s="44">
        <v>1629</v>
      </c>
      <c r="AF114" s="42"/>
      <c r="AG114" s="42"/>
      <c r="AH114" s="42">
        <v>417</v>
      </c>
      <c r="AI114" s="42">
        <v>365</v>
      </c>
      <c r="AJ114" s="42"/>
      <c r="AK114" s="42">
        <v>-1382</v>
      </c>
      <c r="AL114" s="42"/>
      <c r="AM114" s="42">
        <v>232</v>
      </c>
      <c r="AN114" s="42"/>
      <c r="AO114" s="42">
        <v>-351</v>
      </c>
      <c r="AP114" s="42"/>
      <c r="AQ114" s="42">
        <v>187</v>
      </c>
      <c r="AR114" s="44">
        <v>-532</v>
      </c>
      <c r="AS114" s="61">
        <f t="shared" si="16"/>
        <v>-2161</v>
      </c>
      <c r="AT114" s="209">
        <f t="shared" si="18"/>
        <v>-1.3265807243707797</v>
      </c>
      <c r="AU114" s="46"/>
      <c r="AV114" s="46"/>
      <c r="AW114" s="46"/>
      <c r="AX114" s="46">
        <v>4.9400000000000004</v>
      </c>
      <c r="AY114" s="46"/>
      <c r="AZ114" s="46">
        <v>32.67</v>
      </c>
      <c r="BA114" s="46"/>
      <c r="BB114" s="46">
        <v>30.14</v>
      </c>
      <c r="BC114" s="46"/>
      <c r="BD114" s="46">
        <v>18.059999999999999</v>
      </c>
      <c r="BE114" s="46"/>
      <c r="BF114" s="46">
        <v>37.86</v>
      </c>
      <c r="BG114" s="127">
        <v>123.67</v>
      </c>
      <c r="BH114" s="46"/>
      <c r="BI114" s="46">
        <v>36.97</v>
      </c>
      <c r="BJ114" s="46"/>
      <c r="BK114" s="46"/>
      <c r="BL114" s="46">
        <v>150.16</v>
      </c>
      <c r="BM114" s="46">
        <v>46.84</v>
      </c>
      <c r="BN114" s="46"/>
      <c r="BO114" s="46">
        <v>47.38</v>
      </c>
      <c r="BP114" s="46"/>
      <c r="BQ114" s="46"/>
      <c r="BR114" s="46"/>
      <c r="BS114" s="46"/>
      <c r="BT114" s="206">
        <v>281.35000000000002</v>
      </c>
      <c r="BU114" s="46"/>
      <c r="BV114" s="46"/>
      <c r="BW114" s="46">
        <v>67.260000000000005</v>
      </c>
      <c r="BX114" s="46">
        <v>67.89</v>
      </c>
      <c r="BY114" s="46"/>
      <c r="BZ114" s="46">
        <v>-181.09</v>
      </c>
      <c r="CA114" s="46"/>
      <c r="CB114" s="46">
        <v>50.38</v>
      </c>
      <c r="CC114" s="46"/>
      <c r="CD114" s="46">
        <v>-33.24</v>
      </c>
      <c r="CE114" s="46"/>
      <c r="CF114" s="46">
        <v>42.87</v>
      </c>
      <c r="CG114" s="206">
        <v>14.07</v>
      </c>
      <c r="CH114" s="61">
        <f t="shared" si="17"/>
        <v>-267.28000000000003</v>
      </c>
      <c r="CI114" s="209">
        <f t="shared" si="19"/>
        <v>-0.94999111427048166</v>
      </c>
    </row>
    <row r="115" spans="1:87" x14ac:dyDescent="0.45">
      <c r="A115" s="126">
        <v>14855716295106</v>
      </c>
      <c r="B115" s="8" t="s">
        <v>98</v>
      </c>
      <c r="C115" s="8" t="s">
        <v>187</v>
      </c>
      <c r="D115" s="56" t="s">
        <v>101</v>
      </c>
      <c r="E115" s="208">
        <v>6</v>
      </c>
      <c r="F115" s="42"/>
      <c r="G115" s="42"/>
      <c r="H115" s="42"/>
      <c r="I115" s="42">
        <v>877</v>
      </c>
      <c r="J115" s="42"/>
      <c r="K115" s="42"/>
      <c r="L115" s="42">
        <v>-877</v>
      </c>
      <c r="M115" s="42">
        <v>235</v>
      </c>
      <c r="N115" s="42"/>
      <c r="O115" s="42">
        <v>359</v>
      </c>
      <c r="P115" s="42"/>
      <c r="Q115" s="42">
        <v>-594</v>
      </c>
      <c r="R115" s="44">
        <v>0</v>
      </c>
      <c r="S115" s="42"/>
      <c r="T115" s="42">
        <v>423</v>
      </c>
      <c r="U115" s="42"/>
      <c r="V115" s="42">
        <v>446</v>
      </c>
      <c r="W115" s="42"/>
      <c r="X115" s="42">
        <v>-869</v>
      </c>
      <c r="Y115" s="42"/>
      <c r="Z115" s="42">
        <v>293</v>
      </c>
      <c r="AA115" s="42"/>
      <c r="AB115" s="42">
        <v>341</v>
      </c>
      <c r="AC115" s="42"/>
      <c r="AD115" s="42">
        <v>-598</v>
      </c>
      <c r="AE115" s="44">
        <v>36</v>
      </c>
      <c r="AF115" s="42"/>
      <c r="AG115" s="42"/>
      <c r="AH115" s="42">
        <v>278</v>
      </c>
      <c r="AI115" s="42">
        <v>-861</v>
      </c>
      <c r="AJ115" s="42"/>
      <c r="AK115" s="42">
        <v>16</v>
      </c>
      <c r="AL115" s="42"/>
      <c r="AM115" s="42">
        <v>-17</v>
      </c>
      <c r="AN115" s="42"/>
      <c r="AO115" s="42"/>
      <c r="AP115" s="42"/>
      <c r="AQ115" s="42">
        <v>0</v>
      </c>
      <c r="AR115" s="44">
        <v>-584</v>
      </c>
      <c r="AS115" s="61">
        <f t="shared" si="16"/>
        <v>-620</v>
      </c>
      <c r="AT115" s="209">
        <f t="shared" si="18"/>
        <v>-17.222222222222221</v>
      </c>
      <c r="AU115" s="46"/>
      <c r="AV115" s="46"/>
      <c r="AW115" s="46"/>
      <c r="AX115" s="46">
        <v>138.49</v>
      </c>
      <c r="AY115" s="46"/>
      <c r="AZ115" s="46"/>
      <c r="BA115" s="46">
        <v>-104.9</v>
      </c>
      <c r="BB115" s="46">
        <v>40.270000000000003</v>
      </c>
      <c r="BC115" s="46"/>
      <c r="BD115" s="46">
        <v>60.17</v>
      </c>
      <c r="BE115" s="46"/>
      <c r="BF115" s="46">
        <v>-69.069999999999993</v>
      </c>
      <c r="BG115" s="127">
        <v>64.960000000000036</v>
      </c>
      <c r="BH115" s="46"/>
      <c r="BI115" s="46">
        <v>67.77</v>
      </c>
      <c r="BJ115" s="46"/>
      <c r="BK115" s="46">
        <v>72.22</v>
      </c>
      <c r="BL115" s="46"/>
      <c r="BM115" s="46">
        <v>-108.33</v>
      </c>
      <c r="BN115" s="46"/>
      <c r="BO115" s="46">
        <v>53.61</v>
      </c>
      <c r="BP115" s="46"/>
      <c r="BQ115" s="46">
        <v>59.51</v>
      </c>
      <c r="BR115" s="46"/>
      <c r="BS115" s="46">
        <v>-70.17</v>
      </c>
      <c r="BT115" s="206">
        <v>74.61</v>
      </c>
      <c r="BU115" s="46"/>
      <c r="BV115" s="46"/>
      <c r="BW115" s="46">
        <v>46</v>
      </c>
      <c r="BX115" s="46">
        <v>-109.89999999999999</v>
      </c>
      <c r="BY115" s="46"/>
      <c r="BZ115" s="46">
        <v>15.72</v>
      </c>
      <c r="CA115" s="46"/>
      <c r="CB115" s="46">
        <v>11.13</v>
      </c>
      <c r="CC115" s="46"/>
      <c r="CD115" s="46"/>
      <c r="CE115" s="46"/>
      <c r="CF115" s="46">
        <v>13.55</v>
      </c>
      <c r="CG115" s="206">
        <v>-23.499999999999989</v>
      </c>
      <c r="CH115" s="61">
        <f t="shared" si="17"/>
        <v>-98.109999999999985</v>
      </c>
      <c r="CI115" s="209">
        <f t="shared" si="19"/>
        <v>-1.314971183487468</v>
      </c>
    </row>
    <row r="116" spans="1:87" x14ac:dyDescent="0.45">
      <c r="A116" s="126">
        <v>14849204036299</v>
      </c>
      <c r="B116" s="8" t="s">
        <v>82</v>
      </c>
      <c r="C116" s="8" t="s">
        <v>158</v>
      </c>
      <c r="D116" s="56" t="s">
        <v>101</v>
      </c>
      <c r="E116" s="208">
        <v>6</v>
      </c>
      <c r="F116" s="42"/>
      <c r="G116" s="42"/>
      <c r="H116" s="42"/>
      <c r="I116" s="42">
        <v>893</v>
      </c>
      <c r="J116" s="42"/>
      <c r="K116" s="42">
        <v>-892</v>
      </c>
      <c r="L116" s="42"/>
      <c r="M116" s="42"/>
      <c r="N116" s="42"/>
      <c r="O116" s="42"/>
      <c r="P116" s="42"/>
      <c r="Q116" s="42">
        <v>432</v>
      </c>
      <c r="R116" s="44">
        <v>433</v>
      </c>
      <c r="S116" s="42"/>
      <c r="T116" s="42"/>
      <c r="U116" s="42"/>
      <c r="V116" s="42">
        <v>446</v>
      </c>
      <c r="W116" s="42"/>
      <c r="X116" s="42">
        <v>-876</v>
      </c>
      <c r="Y116" s="42"/>
      <c r="Z116" s="42">
        <v>308</v>
      </c>
      <c r="AA116" s="42"/>
      <c r="AB116" s="42">
        <v>341</v>
      </c>
      <c r="AC116" s="42"/>
      <c r="AD116" s="42">
        <v>-609</v>
      </c>
      <c r="AE116" s="44">
        <v>-390</v>
      </c>
      <c r="AF116" s="42"/>
      <c r="AG116" s="42"/>
      <c r="AH116" s="42">
        <v>278</v>
      </c>
      <c r="AI116" s="42">
        <v>244</v>
      </c>
      <c r="AJ116" s="42"/>
      <c r="AK116" s="42">
        <v>-1142</v>
      </c>
      <c r="AL116" s="42"/>
      <c r="AM116" s="42">
        <v>0</v>
      </c>
      <c r="AN116" s="42"/>
      <c r="AO116" s="42"/>
      <c r="AP116" s="42"/>
      <c r="AQ116" s="42">
        <v>0</v>
      </c>
      <c r="AR116" s="44">
        <v>-620</v>
      </c>
      <c r="AS116" s="61">
        <f t="shared" si="16"/>
        <v>-230</v>
      </c>
      <c r="AT116" s="209">
        <f t="shared" si="18"/>
        <v>0.58974358974358976</v>
      </c>
      <c r="AU116" s="46"/>
      <c r="AV116" s="46"/>
      <c r="AW116" s="46"/>
      <c r="AX116" s="46">
        <v>140.66999999999999</v>
      </c>
      <c r="AY116" s="46"/>
      <c r="AZ116" s="46">
        <v>-109.29</v>
      </c>
      <c r="BA116" s="46"/>
      <c r="BB116" s="46"/>
      <c r="BC116" s="46"/>
      <c r="BD116" s="46"/>
      <c r="BE116" s="46"/>
      <c r="BF116" s="46">
        <v>102.67</v>
      </c>
      <c r="BG116" s="127">
        <v>134.04999999999998</v>
      </c>
      <c r="BH116" s="46"/>
      <c r="BI116" s="46"/>
      <c r="BJ116" s="46"/>
      <c r="BK116" s="46">
        <v>72.22</v>
      </c>
      <c r="BL116" s="46"/>
      <c r="BM116" s="46">
        <v>-109.83</v>
      </c>
      <c r="BN116" s="46"/>
      <c r="BO116" s="46">
        <v>56.22</v>
      </c>
      <c r="BP116" s="46"/>
      <c r="BQ116" s="46">
        <v>59.51</v>
      </c>
      <c r="BR116" s="46"/>
      <c r="BS116" s="46">
        <v>-71.709999999999994</v>
      </c>
      <c r="BT116" s="206">
        <v>6.4100000000000108</v>
      </c>
      <c r="BU116" s="46"/>
      <c r="BV116" s="46"/>
      <c r="BW116" s="46">
        <v>46</v>
      </c>
      <c r="BX116" s="46">
        <v>47.7</v>
      </c>
      <c r="BY116" s="46"/>
      <c r="BZ116" s="46">
        <v>-149.81</v>
      </c>
      <c r="CA116" s="46"/>
      <c r="CB116" s="46">
        <v>13.88</v>
      </c>
      <c r="CC116" s="46"/>
      <c r="CD116" s="46"/>
      <c r="CE116" s="46"/>
      <c r="CF116" s="46">
        <v>13.55</v>
      </c>
      <c r="CG116" s="206">
        <v>-28.679999999999996</v>
      </c>
      <c r="CH116" s="61">
        <f t="shared" si="17"/>
        <v>-35.090000000000003</v>
      </c>
      <c r="CI116" s="209">
        <f t="shared" si="19"/>
        <v>-5.4742589703588056</v>
      </c>
    </row>
    <row r="117" spans="1:87" x14ac:dyDescent="0.45">
      <c r="A117" s="126">
        <v>14888422540020</v>
      </c>
      <c r="B117" s="8" t="s">
        <v>755</v>
      </c>
      <c r="C117" s="8" t="s">
        <v>129</v>
      </c>
      <c r="D117" s="56" t="s">
        <v>101</v>
      </c>
      <c r="E117" s="208">
        <v>6</v>
      </c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>
        <v>2021</v>
      </c>
      <c r="R117" s="44">
        <v>2021</v>
      </c>
      <c r="S117" s="42"/>
      <c r="T117" s="42"/>
      <c r="U117" s="42"/>
      <c r="V117" s="42"/>
      <c r="W117" s="42"/>
      <c r="X117" s="42">
        <v>1690</v>
      </c>
      <c r="Y117" s="42"/>
      <c r="Z117" s="42"/>
      <c r="AA117" s="42"/>
      <c r="AB117" s="42"/>
      <c r="AC117" s="42"/>
      <c r="AD117" s="42">
        <v>1756</v>
      </c>
      <c r="AE117" s="44">
        <v>3446</v>
      </c>
      <c r="AF117" s="42"/>
      <c r="AG117" s="42"/>
      <c r="AH117" s="42">
        <v>299</v>
      </c>
      <c r="AI117" s="42">
        <v>263</v>
      </c>
      <c r="AJ117" s="42"/>
      <c r="AK117" s="42">
        <v>-1324</v>
      </c>
      <c r="AL117" s="42"/>
      <c r="AM117" s="42">
        <v>0</v>
      </c>
      <c r="AN117" s="42"/>
      <c r="AO117" s="42">
        <v>-5</v>
      </c>
      <c r="AP117" s="42"/>
      <c r="AQ117" s="42"/>
      <c r="AR117" s="44">
        <v>-767</v>
      </c>
      <c r="AS117" s="61">
        <f t="shared" si="16"/>
        <v>-4213</v>
      </c>
      <c r="AT117" s="209">
        <f t="shared" si="18"/>
        <v>-1.222576900754498</v>
      </c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>
        <v>325.26</v>
      </c>
      <c r="BG117" s="127">
        <v>325.26</v>
      </c>
      <c r="BH117" s="46"/>
      <c r="BI117" s="46"/>
      <c r="BJ117" s="46"/>
      <c r="BK117" s="46"/>
      <c r="BL117" s="46"/>
      <c r="BM117" s="46">
        <v>262.91000000000003</v>
      </c>
      <c r="BN117" s="46"/>
      <c r="BO117" s="46"/>
      <c r="BP117" s="46"/>
      <c r="BQ117" s="46"/>
      <c r="BR117" s="46"/>
      <c r="BS117" s="46">
        <v>282.15999999999997</v>
      </c>
      <c r="BT117" s="206">
        <v>545.06999999999994</v>
      </c>
      <c r="BU117" s="46"/>
      <c r="BV117" s="46"/>
      <c r="BW117" s="46">
        <v>49</v>
      </c>
      <c r="BX117" s="46">
        <v>50.41</v>
      </c>
      <c r="BY117" s="46"/>
      <c r="BZ117" s="46">
        <v>-175.76</v>
      </c>
      <c r="CA117" s="46"/>
      <c r="CB117" s="46">
        <v>13.88</v>
      </c>
      <c r="CC117" s="46"/>
      <c r="CD117" s="46">
        <v>12.84</v>
      </c>
      <c r="CE117" s="46"/>
      <c r="CF117" s="46"/>
      <c r="CG117" s="206">
        <v>-49.629999999999995</v>
      </c>
      <c r="CH117" s="61">
        <f t="shared" si="17"/>
        <v>-594.69999999999993</v>
      </c>
      <c r="CI117" s="209">
        <f t="shared" si="19"/>
        <v>-1.0910525253637147</v>
      </c>
    </row>
    <row r="118" spans="1:87" x14ac:dyDescent="0.45">
      <c r="A118" s="126">
        <v>14839073781078</v>
      </c>
      <c r="B118" s="8" t="s">
        <v>807</v>
      </c>
      <c r="C118" s="8" t="s">
        <v>897</v>
      </c>
      <c r="D118" s="56" t="s">
        <v>101</v>
      </c>
      <c r="E118" s="208">
        <v>6</v>
      </c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4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4"/>
      <c r="AF118" s="42"/>
      <c r="AG118" s="42"/>
      <c r="AH118" s="42">
        <v>277</v>
      </c>
      <c r="AI118" s="42">
        <v>245</v>
      </c>
      <c r="AJ118" s="42"/>
      <c r="AK118" s="42">
        <v>-1715</v>
      </c>
      <c r="AL118" s="42"/>
      <c r="AM118" s="42">
        <v>121</v>
      </c>
      <c r="AN118" s="42"/>
      <c r="AO118" s="42">
        <v>132</v>
      </c>
      <c r="AP118" s="42"/>
      <c r="AQ118" s="42">
        <v>154</v>
      </c>
      <c r="AR118" s="44">
        <v>-786</v>
      </c>
      <c r="AS118" s="61">
        <f t="shared" si="16"/>
        <v>-786</v>
      </c>
      <c r="AT118" s="209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127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206"/>
      <c r="BU118" s="46"/>
      <c r="BV118" s="46"/>
      <c r="BW118" s="46">
        <v>45.87</v>
      </c>
      <c r="BX118" s="46">
        <v>47.84</v>
      </c>
      <c r="BY118" s="46"/>
      <c r="BZ118" s="46">
        <v>-231.53</v>
      </c>
      <c r="CA118" s="46"/>
      <c r="CB118" s="46">
        <v>31.11</v>
      </c>
      <c r="CC118" s="46"/>
      <c r="CD118" s="46">
        <v>32.35</v>
      </c>
      <c r="CE118" s="46"/>
      <c r="CF118" s="46">
        <v>35.06</v>
      </c>
      <c r="CG118" s="206">
        <v>-39.299999999999983</v>
      </c>
      <c r="CH118" s="61">
        <f t="shared" si="17"/>
        <v>-39.299999999999983</v>
      </c>
      <c r="CI118" s="209"/>
    </row>
    <row r="119" spans="1:87" x14ac:dyDescent="0.45">
      <c r="A119" s="126">
        <v>14811432674857</v>
      </c>
      <c r="B119" s="8" t="s">
        <v>743</v>
      </c>
      <c r="C119" s="8" t="s">
        <v>168</v>
      </c>
      <c r="D119" s="56" t="s">
        <v>101</v>
      </c>
      <c r="E119" s="208">
        <v>6</v>
      </c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>
        <v>1477</v>
      </c>
      <c r="R119" s="44">
        <v>1477</v>
      </c>
      <c r="S119" s="42"/>
      <c r="T119" s="42"/>
      <c r="U119" s="42"/>
      <c r="V119" s="42">
        <v>994</v>
      </c>
      <c r="W119" s="42"/>
      <c r="X119" s="42"/>
      <c r="Y119" s="42"/>
      <c r="Z119" s="42"/>
      <c r="AA119" s="42"/>
      <c r="AB119" s="42">
        <v>505</v>
      </c>
      <c r="AC119" s="42"/>
      <c r="AD119" s="42">
        <v>278</v>
      </c>
      <c r="AE119" s="44">
        <v>1777</v>
      </c>
      <c r="AF119" s="42"/>
      <c r="AG119" s="42"/>
      <c r="AH119" s="42">
        <v>278</v>
      </c>
      <c r="AI119" s="42">
        <v>-1125</v>
      </c>
      <c r="AJ119" s="42"/>
      <c r="AK119" s="42">
        <v>-5</v>
      </c>
      <c r="AL119" s="42"/>
      <c r="AM119" s="42">
        <v>-4</v>
      </c>
      <c r="AN119" s="42"/>
      <c r="AO119" s="42"/>
      <c r="AP119" s="42"/>
      <c r="AQ119" s="42"/>
      <c r="AR119" s="44">
        <v>-856</v>
      </c>
      <c r="AS119" s="61">
        <f t="shared" si="16"/>
        <v>-2633</v>
      </c>
      <c r="AT119" s="209">
        <f>AS119/AE119</f>
        <v>-1.4817107484524479</v>
      </c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>
        <v>244.2</v>
      </c>
      <c r="BG119" s="127">
        <v>244.2</v>
      </c>
      <c r="BH119" s="46"/>
      <c r="BI119" s="46"/>
      <c r="BJ119" s="46"/>
      <c r="BK119" s="46">
        <v>196.5</v>
      </c>
      <c r="BL119" s="46"/>
      <c r="BM119" s="46"/>
      <c r="BN119" s="46"/>
      <c r="BO119" s="46"/>
      <c r="BP119" s="46"/>
      <c r="BQ119" s="46">
        <v>103.03</v>
      </c>
      <c r="BR119" s="46"/>
      <c r="BS119" s="46">
        <v>54.84</v>
      </c>
      <c r="BT119" s="206">
        <v>354.37</v>
      </c>
      <c r="BU119" s="46"/>
      <c r="BV119" s="46"/>
      <c r="BW119" s="46">
        <v>46</v>
      </c>
      <c r="BX119" s="46">
        <v>-147.56</v>
      </c>
      <c r="BY119" s="46"/>
      <c r="BZ119" s="46">
        <v>12.39</v>
      </c>
      <c r="CA119" s="46"/>
      <c r="CB119" s="46">
        <v>-5.37</v>
      </c>
      <c r="CC119" s="46"/>
      <c r="CD119" s="46"/>
      <c r="CE119" s="46"/>
      <c r="CF119" s="46"/>
      <c r="CG119" s="206">
        <v>-94.54</v>
      </c>
      <c r="CH119" s="61">
        <f t="shared" si="17"/>
        <v>-448.91</v>
      </c>
      <c r="CI119" s="209">
        <f>CH119/BT119</f>
        <v>-1.2667833055845585</v>
      </c>
    </row>
    <row r="120" spans="1:87" x14ac:dyDescent="0.45">
      <c r="A120" s="126">
        <v>14850361736551</v>
      </c>
      <c r="B120" s="8" t="s">
        <v>13</v>
      </c>
      <c r="C120" s="8" t="s">
        <v>14</v>
      </c>
      <c r="D120" s="56" t="s">
        <v>101</v>
      </c>
      <c r="E120" s="208">
        <v>6</v>
      </c>
      <c r="F120" s="42"/>
      <c r="G120" s="42"/>
      <c r="H120" s="42"/>
      <c r="I120" s="42">
        <v>0</v>
      </c>
      <c r="J120" s="42">
        <v>3151</v>
      </c>
      <c r="K120" s="42"/>
      <c r="L120" s="42">
        <v>1793</v>
      </c>
      <c r="M120" s="42">
        <v>935</v>
      </c>
      <c r="N120" s="42"/>
      <c r="O120" s="42"/>
      <c r="P120" s="42"/>
      <c r="Q120" s="42">
        <v>4990</v>
      </c>
      <c r="R120" s="44">
        <v>10869</v>
      </c>
      <c r="S120" s="42"/>
      <c r="T120" s="42"/>
      <c r="U120" s="42"/>
      <c r="V120" s="42">
        <v>78997</v>
      </c>
      <c r="W120" s="42"/>
      <c r="X120" s="42"/>
      <c r="Y120" s="42">
        <v>6764</v>
      </c>
      <c r="Z120" s="42">
        <v>4632</v>
      </c>
      <c r="AA120" s="42"/>
      <c r="AB120" s="42">
        <v>6431</v>
      </c>
      <c r="AC120" s="42"/>
      <c r="AD120" s="42">
        <v>10028</v>
      </c>
      <c r="AE120" s="44">
        <v>106852</v>
      </c>
      <c r="AF120" s="42">
        <v>-73861</v>
      </c>
      <c r="AG120" s="42"/>
      <c r="AH120" s="42">
        <v>278</v>
      </c>
      <c r="AI120" s="42">
        <v>1308</v>
      </c>
      <c r="AJ120" s="42">
        <v>71105</v>
      </c>
      <c r="AK120" s="42"/>
      <c r="AL120" s="42"/>
      <c r="AM120" s="42"/>
      <c r="AN120" s="42"/>
      <c r="AO120" s="42"/>
      <c r="AP120" s="42"/>
      <c r="AQ120" s="42"/>
      <c r="AR120" s="44">
        <v>-1170</v>
      </c>
      <c r="AS120" s="61">
        <f t="shared" si="16"/>
        <v>-108022</v>
      </c>
      <c r="AT120" s="209">
        <f>AS120/AE120</f>
        <v>-1.0109497248530679</v>
      </c>
      <c r="AU120" s="46"/>
      <c r="AV120" s="46"/>
      <c r="AW120" s="46"/>
      <c r="AX120" s="46">
        <v>0</v>
      </c>
      <c r="AY120" s="46">
        <v>445.84</v>
      </c>
      <c r="AZ120" s="46"/>
      <c r="BA120" s="46">
        <v>256.14999999999998</v>
      </c>
      <c r="BB120" s="46">
        <v>135.07</v>
      </c>
      <c r="BC120" s="46"/>
      <c r="BD120" s="46"/>
      <c r="BE120" s="46"/>
      <c r="BF120" s="46">
        <v>711.86</v>
      </c>
      <c r="BG120" s="127">
        <v>1548.92</v>
      </c>
      <c r="BH120" s="46"/>
      <c r="BI120" s="46"/>
      <c r="BJ120" s="46"/>
      <c r="BK120" s="46">
        <v>10987.5</v>
      </c>
      <c r="BL120" s="46"/>
      <c r="BM120" s="46"/>
      <c r="BN120" s="46">
        <v>951.25</v>
      </c>
      <c r="BO120" s="46">
        <v>665.15</v>
      </c>
      <c r="BP120" s="46"/>
      <c r="BQ120" s="46">
        <v>918.21</v>
      </c>
      <c r="BR120" s="46"/>
      <c r="BS120" s="46">
        <v>1428.7</v>
      </c>
      <c r="BT120" s="206">
        <v>14950.810000000001</v>
      </c>
      <c r="BU120" s="46">
        <v>-10382.5</v>
      </c>
      <c r="BV120" s="46"/>
      <c r="BW120" s="46">
        <v>46</v>
      </c>
      <c r="BX120" s="46">
        <v>199.48</v>
      </c>
      <c r="BY120" s="46">
        <v>10134.450000000001</v>
      </c>
      <c r="BZ120" s="46"/>
      <c r="CA120" s="46"/>
      <c r="CB120" s="46"/>
      <c r="CC120" s="46"/>
      <c r="CD120" s="46"/>
      <c r="CE120" s="46"/>
      <c r="CF120" s="46"/>
      <c r="CG120" s="206">
        <v>-2.569999999999709</v>
      </c>
      <c r="CH120" s="61">
        <f t="shared" si="17"/>
        <v>-14953.380000000001</v>
      </c>
      <c r="CI120" s="209">
        <f>CH120/BT120</f>
        <v>-1.0001718970410298</v>
      </c>
    </row>
    <row r="121" spans="1:87" x14ac:dyDescent="0.45">
      <c r="A121" s="126">
        <v>14815629464508</v>
      </c>
      <c r="B121" s="8" t="s">
        <v>79</v>
      </c>
      <c r="C121" s="8" t="s">
        <v>80</v>
      </c>
      <c r="D121" s="56" t="s">
        <v>101</v>
      </c>
      <c r="E121" s="208">
        <v>18</v>
      </c>
      <c r="F121" s="42"/>
      <c r="G121" s="42"/>
      <c r="H121" s="42"/>
      <c r="I121" s="42">
        <v>389</v>
      </c>
      <c r="J121" s="42"/>
      <c r="K121" s="42"/>
      <c r="L121" s="42"/>
      <c r="M121" s="42">
        <v>277</v>
      </c>
      <c r="N121" s="42"/>
      <c r="O121" s="42">
        <v>123</v>
      </c>
      <c r="P121" s="42"/>
      <c r="Q121" s="42">
        <v>282</v>
      </c>
      <c r="R121" s="44">
        <v>1071</v>
      </c>
      <c r="S121" s="42"/>
      <c r="T121" s="42">
        <v>219</v>
      </c>
      <c r="U121" s="42"/>
      <c r="V121" s="42">
        <v>234</v>
      </c>
      <c r="W121" s="42"/>
      <c r="X121" s="42">
        <v>-107</v>
      </c>
      <c r="Y121" s="42"/>
      <c r="Z121" s="42">
        <v>83</v>
      </c>
      <c r="AA121" s="42"/>
      <c r="AB121" s="42">
        <v>93</v>
      </c>
      <c r="AC121" s="42"/>
      <c r="AD121" s="42">
        <v>301</v>
      </c>
      <c r="AE121" s="44">
        <v>823</v>
      </c>
      <c r="AF121" s="42"/>
      <c r="AG121" s="42"/>
      <c r="AH121" s="42">
        <v>1000</v>
      </c>
      <c r="AI121" s="42">
        <v>880</v>
      </c>
      <c r="AJ121" s="42"/>
      <c r="AK121" s="42">
        <v>-3734</v>
      </c>
      <c r="AL121" s="42"/>
      <c r="AM121" s="42">
        <v>429</v>
      </c>
      <c r="AN121" s="42"/>
      <c r="AO121" s="42">
        <v>129</v>
      </c>
      <c r="AP121" s="42"/>
      <c r="AQ121" s="42">
        <v>85</v>
      </c>
      <c r="AR121" s="44">
        <v>-1211</v>
      </c>
      <c r="AS121" s="61">
        <f t="shared" si="16"/>
        <v>-2034</v>
      </c>
      <c r="AT121" s="209">
        <f>AS121/AE121</f>
        <v>-2.4714459295261237</v>
      </c>
      <c r="AU121" s="46"/>
      <c r="AV121" s="46"/>
      <c r="AW121" s="46"/>
      <c r="AX121" s="46">
        <v>114.31</v>
      </c>
      <c r="AY121" s="46"/>
      <c r="AZ121" s="46"/>
      <c r="BA121" s="46"/>
      <c r="BB121" s="46">
        <v>106.26</v>
      </c>
      <c r="BC121" s="46"/>
      <c r="BD121" s="46">
        <v>52.55</v>
      </c>
      <c r="BE121" s="46"/>
      <c r="BF121" s="46">
        <v>74.47</v>
      </c>
      <c r="BG121" s="127">
        <v>347.59000000000003</v>
      </c>
      <c r="BH121" s="46"/>
      <c r="BI121" s="46">
        <v>61.6</v>
      </c>
      <c r="BJ121" s="46"/>
      <c r="BK121" s="46">
        <v>66.680000000000007</v>
      </c>
      <c r="BL121" s="46"/>
      <c r="BM121" s="46">
        <v>23.27</v>
      </c>
      <c r="BN121" s="46"/>
      <c r="BO121" s="46">
        <v>47.2</v>
      </c>
      <c r="BP121" s="46"/>
      <c r="BQ121" s="46">
        <v>45.26</v>
      </c>
      <c r="BR121" s="46"/>
      <c r="BS121" s="46">
        <v>81.67</v>
      </c>
      <c r="BT121" s="206">
        <v>325.68</v>
      </c>
      <c r="BU121" s="46"/>
      <c r="BV121" s="46"/>
      <c r="BW121" s="46">
        <v>156.91</v>
      </c>
      <c r="BX121" s="46">
        <v>157.75</v>
      </c>
      <c r="BY121" s="46"/>
      <c r="BZ121" s="46">
        <v>-487.06</v>
      </c>
      <c r="CA121" s="46"/>
      <c r="CB121" s="46">
        <v>96.72</v>
      </c>
      <c r="CC121" s="46"/>
      <c r="CD121" s="46">
        <v>54.12</v>
      </c>
      <c r="CE121" s="46"/>
      <c r="CF121" s="46">
        <v>46.81</v>
      </c>
      <c r="CG121" s="206">
        <v>25.249999999999964</v>
      </c>
      <c r="CH121" s="61">
        <f t="shared" si="17"/>
        <v>-300.43000000000006</v>
      </c>
      <c r="CI121" s="209">
        <f>CH121/BT121</f>
        <v>-0.92246990911324012</v>
      </c>
    </row>
    <row r="122" spans="1:87" x14ac:dyDescent="0.45">
      <c r="A122" s="126">
        <v>14851664196736</v>
      </c>
      <c r="B122" s="8" t="s">
        <v>696</v>
      </c>
      <c r="C122" s="8" t="s">
        <v>186</v>
      </c>
      <c r="D122" s="56" t="s">
        <v>101</v>
      </c>
      <c r="E122" s="208">
        <v>24</v>
      </c>
      <c r="F122" s="42"/>
      <c r="G122" s="42"/>
      <c r="H122" s="42"/>
      <c r="I122" s="42"/>
      <c r="J122" s="42"/>
      <c r="K122" s="42"/>
      <c r="L122" s="42"/>
      <c r="M122" s="42">
        <v>52618</v>
      </c>
      <c r="N122" s="42"/>
      <c r="O122" s="42">
        <v>13064</v>
      </c>
      <c r="P122" s="42"/>
      <c r="Q122" s="42"/>
      <c r="R122" s="44">
        <v>65682</v>
      </c>
      <c r="S122" s="42"/>
      <c r="T122" s="42"/>
      <c r="U122" s="42"/>
      <c r="V122" s="42"/>
      <c r="W122" s="42"/>
      <c r="X122" s="42"/>
      <c r="Y122" s="42"/>
      <c r="Z122" s="42"/>
      <c r="AA122" s="42">
        <v>55115</v>
      </c>
      <c r="AB122" s="42">
        <v>11366</v>
      </c>
      <c r="AC122" s="42"/>
      <c r="AD122" s="42"/>
      <c r="AE122" s="44">
        <v>66481</v>
      </c>
      <c r="AF122" s="42"/>
      <c r="AG122" s="42"/>
      <c r="AH122" s="42">
        <v>5472</v>
      </c>
      <c r="AI122" s="42">
        <v>-6028</v>
      </c>
      <c r="AJ122" s="42"/>
      <c r="AK122" s="42">
        <v>-307</v>
      </c>
      <c r="AL122" s="42"/>
      <c r="AM122" s="42">
        <v>102</v>
      </c>
      <c r="AN122" s="42"/>
      <c r="AO122" s="42">
        <v>252</v>
      </c>
      <c r="AP122" s="42"/>
      <c r="AQ122" s="42">
        <v>-1445</v>
      </c>
      <c r="AR122" s="44">
        <v>-1954</v>
      </c>
      <c r="AS122" s="61">
        <f t="shared" si="16"/>
        <v>-68435</v>
      </c>
      <c r="AT122" s="209">
        <f>AS122/AE122</f>
        <v>-1.0293918563198508</v>
      </c>
      <c r="AU122" s="46"/>
      <c r="AV122" s="46"/>
      <c r="AW122" s="46"/>
      <c r="AX122" s="46"/>
      <c r="AY122" s="46"/>
      <c r="AZ122" s="46"/>
      <c r="BA122" s="46"/>
      <c r="BB122" s="46">
        <v>6863.74</v>
      </c>
      <c r="BC122" s="46"/>
      <c r="BD122" s="46">
        <v>1714.98</v>
      </c>
      <c r="BE122" s="46"/>
      <c r="BF122" s="46"/>
      <c r="BG122" s="127">
        <v>8578.7199999999993</v>
      </c>
      <c r="BH122" s="46"/>
      <c r="BI122" s="46"/>
      <c r="BJ122" s="46"/>
      <c r="BK122" s="46"/>
      <c r="BL122" s="46"/>
      <c r="BM122" s="46"/>
      <c r="BN122" s="46"/>
      <c r="BO122" s="46"/>
      <c r="BP122" s="46">
        <v>7358.74</v>
      </c>
      <c r="BQ122" s="46">
        <v>1630.88</v>
      </c>
      <c r="BR122" s="46"/>
      <c r="BS122" s="46"/>
      <c r="BT122" s="206">
        <v>8989.619999999999</v>
      </c>
      <c r="BU122" s="46"/>
      <c r="BV122" s="46"/>
      <c r="BW122" s="46">
        <v>795.47</v>
      </c>
      <c r="BX122" s="46">
        <v>-829.52</v>
      </c>
      <c r="BY122" s="46"/>
      <c r="BZ122" s="46">
        <v>-12.98</v>
      </c>
      <c r="CA122" s="46"/>
      <c r="CB122" s="46">
        <v>48.78</v>
      </c>
      <c r="CC122" s="46"/>
      <c r="CD122" s="46">
        <v>68.83</v>
      </c>
      <c r="CE122" s="46"/>
      <c r="CF122" s="46">
        <v>-174.12</v>
      </c>
      <c r="CG122" s="206">
        <v>-103.53999999999996</v>
      </c>
      <c r="CH122" s="61">
        <f t="shared" si="17"/>
        <v>-9093.16</v>
      </c>
      <c r="CI122" s="209">
        <f>CH122/BT122</f>
        <v>-1.0115177282243299</v>
      </c>
    </row>
    <row r="123" spans="1:87" x14ac:dyDescent="0.45">
      <c r="A123" s="126">
        <v>14881910155540</v>
      </c>
      <c r="B123" s="8" t="s">
        <v>788</v>
      </c>
      <c r="C123" s="8" t="s">
        <v>889</v>
      </c>
      <c r="D123" s="56" t="s">
        <v>101</v>
      </c>
      <c r="E123" s="208">
        <v>9</v>
      </c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4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4"/>
      <c r="AF123" s="42"/>
      <c r="AG123" s="42"/>
      <c r="AH123" s="42">
        <v>964</v>
      </c>
      <c r="AI123" s="42">
        <v>-3311</v>
      </c>
      <c r="AJ123" s="42"/>
      <c r="AK123" s="42">
        <v>33</v>
      </c>
      <c r="AL123" s="42"/>
      <c r="AM123" s="42">
        <v>36</v>
      </c>
      <c r="AN123" s="42"/>
      <c r="AO123" s="42">
        <v>39</v>
      </c>
      <c r="AP123" s="42"/>
      <c r="AQ123" s="42">
        <v>34</v>
      </c>
      <c r="AR123" s="44">
        <v>-2205</v>
      </c>
      <c r="AS123" s="61">
        <f t="shared" si="16"/>
        <v>-2205</v>
      </c>
      <c r="AT123" s="209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127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206"/>
      <c r="BU123" s="46"/>
      <c r="BV123" s="46"/>
      <c r="BW123" s="46">
        <v>145.35</v>
      </c>
      <c r="BX123" s="46">
        <v>-456.49</v>
      </c>
      <c r="BY123" s="46"/>
      <c r="BZ123" s="46">
        <v>20.8</v>
      </c>
      <c r="CA123" s="46"/>
      <c r="CB123" s="46">
        <v>22.36</v>
      </c>
      <c r="CC123" s="46"/>
      <c r="CD123" s="46">
        <v>22.26</v>
      </c>
      <c r="CE123" s="46"/>
      <c r="CF123" s="46">
        <v>21.1</v>
      </c>
      <c r="CG123" s="206">
        <v>-224.61999999999998</v>
      </c>
      <c r="CH123" s="61">
        <f t="shared" si="17"/>
        <v>-224.61999999999998</v>
      </c>
      <c r="CI123" s="209"/>
    </row>
    <row r="124" spans="1:87" x14ac:dyDescent="0.45">
      <c r="A124" s="126">
        <v>14867438380528</v>
      </c>
      <c r="B124" s="8" t="s">
        <v>647</v>
      </c>
      <c r="C124" s="8" t="s">
        <v>1048</v>
      </c>
      <c r="D124" s="56" t="s">
        <v>101</v>
      </c>
      <c r="E124" s="208">
        <v>36</v>
      </c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4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4"/>
      <c r="AF124" s="42"/>
      <c r="AG124" s="42"/>
      <c r="AH124" s="42">
        <v>2670</v>
      </c>
      <c r="AI124" s="42">
        <v>2352</v>
      </c>
      <c r="AJ124" s="42"/>
      <c r="AK124" s="42">
        <v>-23923</v>
      </c>
      <c r="AL124" s="42"/>
      <c r="AM124" s="42">
        <v>292</v>
      </c>
      <c r="AN124" s="42"/>
      <c r="AO124" s="42">
        <v>318</v>
      </c>
      <c r="AP124" s="42"/>
      <c r="AQ124" s="42">
        <v>370</v>
      </c>
      <c r="AR124" s="44">
        <v>-17921</v>
      </c>
      <c r="AS124" s="61">
        <f t="shared" si="16"/>
        <v>-17921</v>
      </c>
      <c r="AT124" s="209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127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206"/>
      <c r="BU124" s="46"/>
      <c r="BV124" s="46"/>
      <c r="BW124" s="46">
        <v>401.5</v>
      </c>
      <c r="BX124" s="46">
        <v>377.46</v>
      </c>
      <c r="BY124" s="46"/>
      <c r="BZ124" s="46">
        <v>-3369.86</v>
      </c>
      <c r="CA124" s="46"/>
      <c r="CB124" s="46">
        <v>89.41</v>
      </c>
      <c r="CC124" s="46"/>
      <c r="CD124" s="46">
        <v>91.13</v>
      </c>
      <c r="CE124" s="46"/>
      <c r="CF124" s="46">
        <v>97.04</v>
      </c>
      <c r="CG124" s="206">
        <v>-2313.3200000000002</v>
      </c>
      <c r="CH124" s="61">
        <f t="shared" si="17"/>
        <v>-2313.3200000000002</v>
      </c>
      <c r="CI124" s="209"/>
    </row>
    <row r="125" spans="1:87" x14ac:dyDescent="0.45">
      <c r="A125" s="126">
        <v>14819681562951</v>
      </c>
      <c r="B125" s="8" t="s">
        <v>117</v>
      </c>
      <c r="C125" s="8" t="s">
        <v>72</v>
      </c>
      <c r="D125" s="56" t="s">
        <v>101</v>
      </c>
      <c r="E125" s="208">
        <v>6</v>
      </c>
      <c r="F125" s="42"/>
      <c r="G125" s="42"/>
      <c r="H125" s="42"/>
      <c r="I125" s="42">
        <v>0</v>
      </c>
      <c r="J125" s="42"/>
      <c r="K125" s="42"/>
      <c r="L125" s="42"/>
      <c r="M125" s="42"/>
      <c r="N125" s="42">
        <v>590</v>
      </c>
      <c r="O125" s="42"/>
      <c r="P125" s="42"/>
      <c r="Q125" s="42"/>
      <c r="R125" s="44">
        <v>590</v>
      </c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4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4"/>
      <c r="AS125" s="61">
        <f t="shared" si="16"/>
        <v>0</v>
      </c>
      <c r="AT125" s="209"/>
      <c r="AU125" s="46"/>
      <c r="AV125" s="46"/>
      <c r="AW125" s="46"/>
      <c r="AX125" s="46">
        <v>0</v>
      </c>
      <c r="AY125" s="46"/>
      <c r="AZ125" s="46"/>
      <c r="BA125" s="46"/>
      <c r="BB125" s="46"/>
      <c r="BC125" s="46">
        <v>87.93</v>
      </c>
      <c r="BD125" s="46"/>
      <c r="BE125" s="46"/>
      <c r="BF125" s="46"/>
      <c r="BG125" s="127">
        <v>87.93</v>
      </c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20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206"/>
      <c r="CH125" s="61">
        <f t="shared" si="17"/>
        <v>0</v>
      </c>
      <c r="CI125" s="209"/>
    </row>
    <row r="126" spans="1:87" x14ac:dyDescent="0.45">
      <c r="A126" s="126">
        <v>14833574471706</v>
      </c>
      <c r="B126" s="8" t="s">
        <v>70</v>
      </c>
      <c r="C126" s="8" t="s">
        <v>71</v>
      </c>
      <c r="D126" s="56" t="s">
        <v>101</v>
      </c>
      <c r="E126" s="208">
        <v>24</v>
      </c>
      <c r="F126" s="42"/>
      <c r="G126" s="42"/>
      <c r="H126" s="42"/>
      <c r="I126" s="42">
        <v>0</v>
      </c>
      <c r="J126" s="42"/>
      <c r="K126" s="42"/>
      <c r="L126" s="42"/>
      <c r="M126" s="42"/>
      <c r="N126" s="42"/>
      <c r="O126" s="42"/>
      <c r="P126" s="42"/>
      <c r="Q126" s="42"/>
      <c r="R126" s="44">
        <v>0</v>
      </c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4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4"/>
      <c r="AS126" s="61">
        <f t="shared" si="16"/>
        <v>0</v>
      </c>
      <c r="AT126" s="209"/>
      <c r="AU126" s="46"/>
      <c r="AV126" s="46"/>
      <c r="AW126" s="46"/>
      <c r="AX126" s="46">
        <v>0</v>
      </c>
      <c r="AY126" s="46"/>
      <c r="AZ126" s="46"/>
      <c r="BA126" s="46"/>
      <c r="BB126" s="46"/>
      <c r="BC126" s="46"/>
      <c r="BD126" s="46"/>
      <c r="BE126" s="46"/>
      <c r="BF126" s="46"/>
      <c r="BG126" s="127">
        <v>0</v>
      </c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20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206"/>
      <c r="CH126" s="61">
        <f t="shared" si="17"/>
        <v>0</v>
      </c>
      <c r="CI126" s="209"/>
    </row>
    <row r="127" spans="1:87" x14ac:dyDescent="0.45">
      <c r="A127" s="126">
        <v>14837771311984</v>
      </c>
      <c r="B127" s="8" t="s">
        <v>75</v>
      </c>
      <c r="C127" s="8" t="s">
        <v>76</v>
      </c>
      <c r="D127" s="56" t="s">
        <v>101</v>
      </c>
      <c r="E127" s="208">
        <v>12</v>
      </c>
      <c r="F127" s="42"/>
      <c r="G127" s="42"/>
      <c r="H127" s="42"/>
      <c r="I127" s="42">
        <v>0</v>
      </c>
      <c r="J127" s="42"/>
      <c r="K127" s="42"/>
      <c r="L127" s="42"/>
      <c r="M127" s="42"/>
      <c r="N127" s="42">
        <v>2111</v>
      </c>
      <c r="O127" s="42"/>
      <c r="P127" s="42"/>
      <c r="Q127" s="42"/>
      <c r="R127" s="44">
        <v>2111</v>
      </c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4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4"/>
      <c r="AS127" s="61">
        <f t="shared" si="16"/>
        <v>0</v>
      </c>
      <c r="AT127" s="209"/>
      <c r="AU127" s="46"/>
      <c r="AV127" s="46"/>
      <c r="AW127" s="46"/>
      <c r="AX127" s="46">
        <v>0</v>
      </c>
      <c r="AY127" s="46"/>
      <c r="AZ127" s="46"/>
      <c r="BA127" s="46"/>
      <c r="BB127" s="46"/>
      <c r="BC127" s="46">
        <v>286.3</v>
      </c>
      <c r="BD127" s="46"/>
      <c r="BE127" s="46"/>
      <c r="BF127" s="46"/>
      <c r="BG127" s="127">
        <v>286.3</v>
      </c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20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206"/>
      <c r="CH127" s="61">
        <f t="shared" si="17"/>
        <v>0</v>
      </c>
      <c r="CI127" s="209"/>
    </row>
    <row r="128" spans="1:87" x14ac:dyDescent="0.45">
      <c r="A128" s="126">
        <v>14865846549820</v>
      </c>
      <c r="B128" s="8" t="s">
        <v>15</v>
      </c>
      <c r="C128" s="8" t="s">
        <v>16</v>
      </c>
      <c r="D128" s="56" t="s">
        <v>101</v>
      </c>
      <c r="E128" s="208">
        <v>12</v>
      </c>
      <c r="F128" s="42"/>
      <c r="G128" s="42"/>
      <c r="H128" s="42"/>
      <c r="I128" s="42">
        <v>1773</v>
      </c>
      <c r="J128" s="42"/>
      <c r="K128" s="42"/>
      <c r="L128" s="42"/>
      <c r="M128" s="42"/>
      <c r="N128" s="42"/>
      <c r="O128" s="42"/>
      <c r="P128" s="42"/>
      <c r="Q128" s="42"/>
      <c r="R128" s="44">
        <v>1773</v>
      </c>
      <c r="S128" s="42"/>
      <c r="T128" s="42"/>
      <c r="U128" s="42"/>
      <c r="V128" s="42">
        <v>1941</v>
      </c>
      <c r="W128" s="42"/>
      <c r="X128" s="42"/>
      <c r="Y128" s="42"/>
      <c r="Z128" s="42"/>
      <c r="AA128" s="42"/>
      <c r="AB128" s="42">
        <v>0</v>
      </c>
      <c r="AC128" s="42"/>
      <c r="AD128" s="42"/>
      <c r="AE128" s="44">
        <v>1941</v>
      </c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4"/>
      <c r="AS128" s="61">
        <f t="shared" si="16"/>
        <v>-1941</v>
      </c>
      <c r="AT128" s="209">
        <f>AS128/AE128</f>
        <v>-1</v>
      </c>
      <c r="AU128" s="46"/>
      <c r="AV128" s="46"/>
      <c r="AW128" s="46"/>
      <c r="AX128" s="46">
        <v>258.02</v>
      </c>
      <c r="AY128" s="46"/>
      <c r="AZ128" s="46"/>
      <c r="BA128" s="46"/>
      <c r="BB128" s="46"/>
      <c r="BC128" s="46"/>
      <c r="BD128" s="46"/>
      <c r="BE128" s="46"/>
      <c r="BF128" s="46"/>
      <c r="BG128" s="127">
        <v>258.02</v>
      </c>
      <c r="BH128" s="46"/>
      <c r="BI128" s="46"/>
      <c r="BJ128" s="46"/>
      <c r="BK128" s="46">
        <v>304.60000000000002</v>
      </c>
      <c r="BL128" s="46"/>
      <c r="BM128" s="46"/>
      <c r="BN128" s="46"/>
      <c r="BO128" s="46"/>
      <c r="BP128" s="46"/>
      <c r="BQ128" s="46">
        <v>-1119.98</v>
      </c>
      <c r="BR128" s="46"/>
      <c r="BS128" s="46"/>
      <c r="BT128" s="206">
        <v>-815.38</v>
      </c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206"/>
      <c r="CH128" s="61">
        <f t="shared" si="17"/>
        <v>815.38</v>
      </c>
      <c r="CI128" s="209">
        <f>CH128/BT128</f>
        <v>-1</v>
      </c>
    </row>
    <row r="129" spans="1:87" x14ac:dyDescent="0.45">
      <c r="A129" s="126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</row>
    <row r="130" spans="1:87" s="6" customFormat="1" ht="30" customHeight="1" x14ac:dyDescent="0.45">
      <c r="F130" s="49">
        <f t="shared" ref="F130:Q130" si="20">SUBTOTAL(9,F7:F107)</f>
        <v>0</v>
      </c>
      <c r="G130" s="50">
        <f t="shared" si="20"/>
        <v>48318</v>
      </c>
      <c r="H130" s="50">
        <f t="shared" si="20"/>
        <v>0</v>
      </c>
      <c r="I130" s="50">
        <f t="shared" si="20"/>
        <v>255339</v>
      </c>
      <c r="J130" s="50">
        <f t="shared" si="20"/>
        <v>6247</v>
      </c>
      <c r="K130" s="50">
        <f t="shared" si="20"/>
        <v>64128</v>
      </c>
      <c r="L130" s="50">
        <f t="shared" si="20"/>
        <v>33856</v>
      </c>
      <c r="M130" s="50">
        <f t="shared" si="20"/>
        <v>37067</v>
      </c>
      <c r="N130" s="50">
        <f t="shared" si="20"/>
        <v>98017</v>
      </c>
      <c r="O130" s="50">
        <f t="shared" si="20"/>
        <v>77735</v>
      </c>
      <c r="P130" s="50">
        <f t="shared" si="20"/>
        <v>27493</v>
      </c>
      <c r="Q130" s="51">
        <f t="shared" si="20"/>
        <v>191184</v>
      </c>
      <c r="R130" s="52">
        <f t="shared" ref="R130:AR130" si="21">SUBTOTAL(9,R7:R128)</f>
        <v>928277</v>
      </c>
      <c r="S130" s="50">
        <f t="shared" si="21"/>
        <v>0</v>
      </c>
      <c r="T130" s="50">
        <f t="shared" si="21"/>
        <v>127955</v>
      </c>
      <c r="U130" s="50">
        <f t="shared" si="21"/>
        <v>48221</v>
      </c>
      <c r="V130" s="50">
        <f t="shared" si="21"/>
        <v>207222</v>
      </c>
      <c r="W130" s="50">
        <f t="shared" si="21"/>
        <v>48734</v>
      </c>
      <c r="X130" s="50">
        <f t="shared" si="21"/>
        <v>80421</v>
      </c>
      <c r="Y130" s="50">
        <f t="shared" si="21"/>
        <v>70028</v>
      </c>
      <c r="Z130" s="50">
        <f t="shared" si="21"/>
        <v>72795</v>
      </c>
      <c r="AA130" s="50">
        <f t="shared" si="21"/>
        <v>92201</v>
      </c>
      <c r="AB130" s="50">
        <f t="shared" si="21"/>
        <v>112449</v>
      </c>
      <c r="AC130" s="50">
        <f t="shared" si="21"/>
        <v>28046</v>
      </c>
      <c r="AD130" s="50">
        <f t="shared" si="21"/>
        <v>163325</v>
      </c>
      <c r="AE130" s="52">
        <f t="shared" si="21"/>
        <v>1051397</v>
      </c>
      <c r="AF130" s="50">
        <f t="shared" si="21"/>
        <v>-65645</v>
      </c>
      <c r="AG130" s="50">
        <f t="shared" si="21"/>
        <v>19293</v>
      </c>
      <c r="AH130" s="50">
        <f t="shared" si="21"/>
        <v>88066</v>
      </c>
      <c r="AI130" s="50">
        <f t="shared" si="21"/>
        <v>98392</v>
      </c>
      <c r="AJ130" s="50">
        <f t="shared" si="21"/>
        <v>73212</v>
      </c>
      <c r="AK130" s="50">
        <f t="shared" si="21"/>
        <v>117022</v>
      </c>
      <c r="AL130" s="50">
        <f t="shared" si="21"/>
        <v>5274</v>
      </c>
      <c r="AM130" s="50">
        <f t="shared" si="21"/>
        <v>93840</v>
      </c>
      <c r="AN130" s="50">
        <f t="shared" si="21"/>
        <v>1521</v>
      </c>
      <c r="AO130" s="50">
        <f t="shared" si="21"/>
        <v>110504</v>
      </c>
      <c r="AP130" s="50">
        <f t="shared" si="21"/>
        <v>25979</v>
      </c>
      <c r="AQ130" s="50">
        <f t="shared" si="21"/>
        <v>176068</v>
      </c>
      <c r="AR130" s="52">
        <f t="shared" si="21"/>
        <v>743526</v>
      </c>
      <c r="AS130" s="112">
        <f t="shared" ref="AS130" si="22">AR130-AE130</f>
        <v>-307871</v>
      </c>
      <c r="AT130" s="210">
        <f>AS130/AE130</f>
        <v>-0.29282088497494285</v>
      </c>
      <c r="AU130" s="53">
        <f t="shared" ref="AU130:CG130" si="23">SUBTOTAL(9,AU7:AU128)</f>
        <v>0</v>
      </c>
      <c r="AV130" s="54">
        <f t="shared" si="23"/>
        <v>8485.32</v>
      </c>
      <c r="AW130" s="54">
        <f t="shared" si="23"/>
        <v>0</v>
      </c>
      <c r="AX130" s="54">
        <f t="shared" si="23"/>
        <v>40278.509999999987</v>
      </c>
      <c r="AY130" s="54">
        <f t="shared" si="23"/>
        <v>1537.6899999999998</v>
      </c>
      <c r="AZ130" s="54">
        <f t="shared" si="23"/>
        <v>10944.849999999997</v>
      </c>
      <c r="BA130" s="54">
        <f t="shared" si="23"/>
        <v>5570.6799999999994</v>
      </c>
      <c r="BB130" s="54">
        <f t="shared" si="23"/>
        <v>18554.289999999997</v>
      </c>
      <c r="BC130" s="54">
        <f t="shared" si="23"/>
        <v>15423.109999999999</v>
      </c>
      <c r="BD130" s="54">
        <f t="shared" si="23"/>
        <v>18056.279999999995</v>
      </c>
      <c r="BE130" s="54">
        <f t="shared" si="23"/>
        <v>4184</v>
      </c>
      <c r="BF130" s="55">
        <f t="shared" si="23"/>
        <v>31469.669999999995</v>
      </c>
      <c r="BG130" s="57">
        <f t="shared" si="23"/>
        <v>154504.4</v>
      </c>
      <c r="BH130" s="53">
        <f t="shared" si="23"/>
        <v>0</v>
      </c>
      <c r="BI130" s="54">
        <f t="shared" si="23"/>
        <v>20864.319999999996</v>
      </c>
      <c r="BJ130" s="54">
        <f t="shared" si="23"/>
        <v>6976.05</v>
      </c>
      <c r="BK130" s="54">
        <f t="shared" si="23"/>
        <v>32185.79</v>
      </c>
      <c r="BL130" s="54">
        <f t="shared" si="23"/>
        <v>7393.4399999999978</v>
      </c>
      <c r="BM130" s="54">
        <f t="shared" si="23"/>
        <v>13962.939999999995</v>
      </c>
      <c r="BN130" s="54">
        <f t="shared" si="23"/>
        <v>11797.180000000002</v>
      </c>
      <c r="BO130" s="54">
        <f t="shared" si="23"/>
        <v>14909.57</v>
      </c>
      <c r="BP130" s="54">
        <f t="shared" si="23"/>
        <v>13379.16</v>
      </c>
      <c r="BQ130" s="54">
        <f t="shared" si="23"/>
        <v>17576.43</v>
      </c>
      <c r="BR130" s="54">
        <f t="shared" si="23"/>
        <v>4456.05</v>
      </c>
      <c r="BS130" s="55">
        <f t="shared" si="23"/>
        <v>26596.969999999998</v>
      </c>
      <c r="BT130" s="57">
        <f t="shared" si="23"/>
        <v>170097.9</v>
      </c>
      <c r="BU130" s="53">
        <f t="shared" si="23"/>
        <v>-9046.5499999999993</v>
      </c>
      <c r="BV130" s="54">
        <f t="shared" si="23"/>
        <v>3493.9500000000003</v>
      </c>
      <c r="BW130" s="54">
        <f t="shared" si="23"/>
        <v>13660.110000000002</v>
      </c>
      <c r="BX130" s="54">
        <f t="shared" si="23"/>
        <v>16881.180000000004</v>
      </c>
      <c r="BY130" s="54">
        <f t="shared" si="23"/>
        <v>10518.300000000001</v>
      </c>
      <c r="BZ130" s="54">
        <f t="shared" si="23"/>
        <v>19519.649999999987</v>
      </c>
      <c r="CA130" s="54">
        <f t="shared" si="23"/>
        <v>920.35</v>
      </c>
      <c r="CB130" s="54">
        <f t="shared" si="23"/>
        <v>16324.559999999996</v>
      </c>
      <c r="CC130" s="54">
        <f t="shared" si="23"/>
        <v>254.56</v>
      </c>
      <c r="CD130" s="54">
        <f t="shared" si="23"/>
        <v>18829.060000000005</v>
      </c>
      <c r="CE130" s="54">
        <f t="shared" si="23"/>
        <v>4455.4699999999993</v>
      </c>
      <c r="CF130" s="55">
        <f t="shared" si="23"/>
        <v>28276.829999999998</v>
      </c>
      <c r="CG130" s="57">
        <f t="shared" si="23"/>
        <v>124087.47000000004</v>
      </c>
      <c r="CH130" s="112">
        <f t="shared" ref="CH130" si="24">CG130-BT130</f>
        <v>-46010.429999999949</v>
      </c>
      <c r="CI130" s="210">
        <f>CH130/BT130</f>
        <v>-0.27049381562029839</v>
      </c>
    </row>
    <row r="131" spans="1:87" x14ac:dyDescent="0.45">
      <c r="AS131" s="42"/>
      <c r="AT131" s="111"/>
      <c r="CH131" s="42"/>
      <c r="CI131" s="111"/>
    </row>
  </sheetData>
  <autoFilter ref="A6:CI129" xr:uid="{BF91D1B9-E690-40BB-8334-C2CEE2AE06E6}">
    <sortState xmlns:xlrd2="http://schemas.microsoft.com/office/spreadsheetml/2017/richdata2" ref="A7:CI129">
      <sortCondition descending="1" ref="AR6:AR129"/>
    </sortState>
  </autoFilter>
  <mergeCells count="1">
    <mergeCell ref="A2:CI2"/>
  </mergeCells>
  <conditionalFormatting sqref="D7:D39 D41:D49 D51:D106">
    <cfRule type="cellIs" dxfId="70" priority="30" operator="equal">
      <formula>"C5 HVE"</formula>
    </cfRule>
  </conditionalFormatting>
  <conditionalFormatting sqref="D40">
    <cfRule type="cellIs" dxfId="69" priority="29" operator="equal">
      <formula>"C5 HVE"</formula>
    </cfRule>
  </conditionalFormatting>
  <conditionalFormatting sqref="D50">
    <cfRule type="cellIs" dxfId="68" priority="28" operator="equal">
      <formula>"C5 HVE"</formula>
    </cfRule>
  </conditionalFormatting>
  <conditionalFormatting sqref="D107:D127">
    <cfRule type="cellIs" dxfId="67" priority="17" operator="equal">
      <formula>"C5 HVE"</formula>
    </cfRule>
  </conditionalFormatting>
  <conditionalFormatting sqref="D128">
    <cfRule type="cellIs" dxfId="66" priority="5" operator="equal">
      <formula>"C5 HVE"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8" scale="57" fitToWidth="0" orientation="portrait" r:id="rId1"/>
  <headerFooter>
    <oddFooter>&amp;L&amp;D&amp;C&amp;F - &amp;A&amp;R&amp;P /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0" id="{2E952534-6A59-4A85-A825-6F0B52FAFF79}">
            <x14:iconSet custom="1">
              <x14:cfvo type="percent">
                <xm:f>0</xm:f>
              </x14:cfvo>
              <x14:cfvo type="num">
                <xm:f>-0.14000000000000001</xm:f>
              </x14:cfvo>
              <x14:cfvo type="num" gte="0">
                <xm:f>0.14000000000000001</xm:f>
              </x14:cfvo>
              <x14:cfIcon iconSet="3TrafficLights1" iconId="2"/>
              <x14:cfIcon iconSet="NoIcons" iconId="0"/>
              <x14:cfIcon iconSet="3TrafficLights1" iconId="0"/>
            </x14:iconSet>
          </x14:cfRule>
          <xm:sqref>CI131</xm:sqref>
        </x14:conditionalFormatting>
        <x14:conditionalFormatting xmlns:xm="http://schemas.microsoft.com/office/excel/2006/main">
          <x14:cfRule type="iconSet" priority="21" id="{EDB039E8-B710-4580-9223-F9E7D6A7258D}">
            <x14:iconSet custom="1">
              <x14:cfvo type="percent">
                <xm:f>0</xm:f>
              </x14:cfvo>
              <x14:cfvo type="num">
                <xm:f>-0.14000000000000001</xm:f>
              </x14:cfvo>
              <x14:cfvo type="num" gte="0">
                <xm:f>0.14000000000000001</xm:f>
              </x14:cfvo>
              <x14:cfIcon iconSet="3TrafficLights1" iconId="2"/>
              <x14:cfIcon iconSet="NoIcons" iconId="0"/>
              <x14:cfIcon iconSet="3TrafficLights1" iconId="0"/>
            </x14:iconSet>
          </x14:cfRule>
          <xm:sqref>CI7:CI128</xm:sqref>
        </x14:conditionalFormatting>
        <x14:conditionalFormatting xmlns:xm="http://schemas.microsoft.com/office/excel/2006/main">
          <x14:cfRule type="iconSet" priority="9" id="{66AD69F1-11F1-43DF-A663-94E17CC2AE7B}">
            <x14:iconSet custom="1">
              <x14:cfvo type="percent">
                <xm:f>0</xm:f>
              </x14:cfvo>
              <x14:cfvo type="num">
                <xm:f>-0.14000000000000001</xm:f>
              </x14:cfvo>
              <x14:cfvo type="num" gte="0">
                <xm:f>0.14000000000000001</xm:f>
              </x14:cfvo>
              <x14:cfIcon iconSet="3TrafficLights1" iconId="2"/>
              <x14:cfIcon iconSet="NoIcons" iconId="0"/>
              <x14:cfIcon iconSet="3TrafficLights1" iconId="0"/>
            </x14:iconSet>
          </x14:cfRule>
          <xm:sqref>AT131</xm:sqref>
        </x14:conditionalFormatting>
        <x14:conditionalFormatting xmlns:xm="http://schemas.microsoft.com/office/excel/2006/main">
          <x14:cfRule type="iconSet" priority="8" id="{1118BE94-295B-46B3-A5B7-B359CBAC95D7}">
            <x14:iconSet custom="1">
              <x14:cfvo type="percent">
                <xm:f>0</xm:f>
              </x14:cfvo>
              <x14:cfvo type="num">
                <xm:f>-0.14000000000000001</xm:f>
              </x14:cfvo>
              <x14:cfvo type="num" gte="0">
                <xm:f>0.14000000000000001</xm:f>
              </x14:cfvo>
              <x14:cfIcon iconSet="3TrafficLights1" iconId="2"/>
              <x14:cfIcon iconSet="NoIcons" iconId="0"/>
              <x14:cfIcon iconSet="3TrafficLights1" iconId="0"/>
            </x14:iconSet>
          </x14:cfRule>
          <xm:sqref>AT130</xm:sqref>
        </x14:conditionalFormatting>
        <x14:conditionalFormatting xmlns:xm="http://schemas.microsoft.com/office/excel/2006/main">
          <x14:cfRule type="iconSet" priority="2" id="{A6389ABA-42AC-42F8-9FE9-D5D04414734B}">
            <x14:iconSet custom="1">
              <x14:cfvo type="percent">
                <xm:f>0</xm:f>
              </x14:cfvo>
              <x14:cfvo type="num">
                <xm:f>-0.15</xm:f>
              </x14:cfvo>
              <x14:cfvo type="num" gte="0">
                <xm:f>0.15</xm:f>
              </x14:cfvo>
              <x14:cfIcon iconSet="3TrafficLights1" iconId="2"/>
              <x14:cfIcon iconSet="NoIcons" iconId="0"/>
              <x14:cfIcon iconSet="3TrafficLights1" iconId="0"/>
            </x14:iconSet>
          </x14:cfRule>
          <xm:sqref>AT7:AT128</xm:sqref>
        </x14:conditionalFormatting>
        <x14:conditionalFormatting xmlns:xm="http://schemas.microsoft.com/office/excel/2006/main">
          <x14:cfRule type="iconSet" priority="1" id="{697D46E0-D4E9-41C2-952F-1617C815D34C}">
            <x14:iconSet custom="1">
              <x14:cfvo type="percent">
                <xm:f>0</xm:f>
              </x14:cfvo>
              <x14:cfvo type="num">
                <xm:f>-0.14000000000000001</xm:f>
              </x14:cfvo>
              <x14:cfvo type="num" gte="0">
                <xm:f>0.14000000000000001</xm:f>
              </x14:cfvo>
              <x14:cfIcon iconSet="3TrafficLights1" iconId="2"/>
              <x14:cfIcon iconSet="NoIcons" iconId="0"/>
              <x14:cfIcon iconSet="3TrafficLights1" iconId="0"/>
            </x14:iconSet>
          </x14:cfRule>
          <xm:sqref>CI130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CE140"/>
  <sheetViews>
    <sheetView topLeftCell="A93" workbookViewId="0">
      <selection activeCell="B117" sqref="B117"/>
    </sheetView>
  </sheetViews>
  <sheetFormatPr baseColWidth="10" defaultRowHeight="14.25" x14ac:dyDescent="0.45"/>
  <cols>
    <col min="1" max="1" width="21.86328125" bestFit="1" customWidth="1"/>
    <col min="2" max="2" width="44.3984375" bestFit="1" customWidth="1"/>
    <col min="3" max="3" width="35.265625" bestFit="1" customWidth="1"/>
    <col min="4" max="4" width="12" bestFit="1" customWidth="1"/>
    <col min="5" max="5" width="16.1328125" bestFit="1" customWidth="1"/>
    <col min="6" max="6" width="20.265625" bestFit="1" customWidth="1"/>
    <col min="7" max="7" width="22.265625" bestFit="1" customWidth="1"/>
    <col min="8" max="8" width="6.86328125" bestFit="1" customWidth="1"/>
    <col min="9" max="9" width="5.1328125" bestFit="1" customWidth="1"/>
    <col min="10" max="10" width="7.86328125" bestFit="1" customWidth="1"/>
    <col min="11" max="11" width="5.86328125" bestFit="1" customWidth="1"/>
    <col min="12" max="14" width="6.86328125" bestFit="1" customWidth="1"/>
    <col min="15" max="15" width="7.86328125" bestFit="1" customWidth="1"/>
    <col min="16" max="17" width="6.86328125" bestFit="1" customWidth="1"/>
    <col min="18" max="18" width="7.86328125" bestFit="1" customWidth="1"/>
    <col min="19" max="19" width="9.73046875" bestFit="1" customWidth="1"/>
    <col min="20" max="20" width="7" bestFit="1" customWidth="1"/>
    <col min="21" max="21" width="7.86328125" bestFit="1" customWidth="1"/>
    <col min="22" max="22" width="6.86328125" bestFit="1" customWidth="1"/>
    <col min="23" max="23" width="7.86328125" bestFit="1" customWidth="1"/>
    <col min="24" max="30" width="6.86328125" bestFit="1" customWidth="1"/>
    <col min="31" max="31" width="7.86328125" bestFit="1" customWidth="1"/>
    <col min="32" max="32" width="9.73046875" bestFit="1" customWidth="1"/>
    <col min="33" max="33" width="7" bestFit="1" customWidth="1"/>
    <col min="34" max="34" width="9.73046875" bestFit="1" customWidth="1"/>
    <col min="35" max="35" width="28.73046875" bestFit="1" customWidth="1"/>
    <col min="36" max="36" width="9.3984375" bestFit="1" customWidth="1"/>
    <col min="37" max="37" width="5.1328125" bestFit="1" customWidth="1"/>
    <col min="38" max="38" width="10.3984375" bestFit="1" customWidth="1"/>
    <col min="39" max="41" width="9.3984375" bestFit="1" customWidth="1"/>
    <col min="42" max="44" width="10.3984375" bestFit="1" customWidth="1"/>
    <col min="45" max="45" width="9.3984375" bestFit="1" customWidth="1"/>
    <col min="46" max="46" width="10.3984375" bestFit="1" customWidth="1"/>
    <col min="47" max="47" width="11.3984375" bestFit="1" customWidth="1"/>
    <col min="48" max="48" width="7" bestFit="1" customWidth="1"/>
    <col min="49" max="49" width="10.3984375" bestFit="1" customWidth="1"/>
    <col min="50" max="50" width="9.3984375" bestFit="1" customWidth="1"/>
    <col min="51" max="51" width="10.3984375" bestFit="1" customWidth="1"/>
    <col min="52" max="52" width="9.3984375" bestFit="1" customWidth="1"/>
    <col min="53" max="57" width="10.3984375" bestFit="1" customWidth="1"/>
    <col min="58" max="58" width="9.3984375" bestFit="1" customWidth="1"/>
    <col min="59" max="59" width="10.3984375" bestFit="1" customWidth="1"/>
    <col min="60" max="60" width="11.3984375" bestFit="1" customWidth="1"/>
    <col min="61" max="61" width="7" bestFit="1" customWidth="1"/>
    <col min="62" max="62" width="9.73046875" bestFit="1" customWidth="1"/>
    <col min="63" max="63" width="26" bestFit="1" customWidth="1"/>
    <col min="64" max="64" width="33.3984375" bestFit="1" customWidth="1"/>
    <col min="65" max="65" width="11.86328125" bestFit="1" customWidth="1"/>
  </cols>
  <sheetData>
    <row r="9" spans="1:83" x14ac:dyDescent="0.45">
      <c r="F9" s="14" t="s">
        <v>1045</v>
      </c>
      <c r="G9" s="128" t="s">
        <v>1047</v>
      </c>
      <c r="H9" s="14" t="s">
        <v>256</v>
      </c>
    </row>
    <row r="10" spans="1:83" x14ac:dyDescent="0.45">
      <c r="F10" t="s">
        <v>1046</v>
      </c>
      <c r="AS10" t="s">
        <v>1040</v>
      </c>
    </row>
    <row r="11" spans="1:83" x14ac:dyDescent="0.45">
      <c r="F11" t="s">
        <v>194</v>
      </c>
      <c r="R11" t="s">
        <v>199</v>
      </c>
      <c r="S11" t="s">
        <v>195</v>
      </c>
      <c r="AE11" t="s">
        <v>212</v>
      </c>
      <c r="AF11" t="s">
        <v>1037</v>
      </c>
      <c r="AR11" t="s">
        <v>1055</v>
      </c>
      <c r="AS11" t="s">
        <v>194</v>
      </c>
      <c r="BE11" t="s">
        <v>199</v>
      </c>
      <c r="BF11" t="s">
        <v>195</v>
      </c>
      <c r="BR11" t="s">
        <v>212</v>
      </c>
      <c r="BS11" t="s">
        <v>1037</v>
      </c>
      <c r="CE11" t="s">
        <v>1055</v>
      </c>
    </row>
    <row r="12" spans="1:83" x14ac:dyDescent="0.45">
      <c r="A12" s="14" t="s">
        <v>251</v>
      </c>
      <c r="B12" s="14" t="s">
        <v>252</v>
      </c>
      <c r="C12" s="14" t="s">
        <v>253</v>
      </c>
      <c r="D12" s="14" t="s">
        <v>100</v>
      </c>
      <c r="E12" s="14" t="s">
        <v>1041</v>
      </c>
      <c r="F12" t="s">
        <v>209</v>
      </c>
      <c r="G12" t="s">
        <v>210</v>
      </c>
      <c r="H12" t="s">
        <v>211</v>
      </c>
      <c r="I12" t="s">
        <v>200</v>
      </c>
      <c r="J12" t="s">
        <v>201</v>
      </c>
      <c r="K12" t="s">
        <v>202</v>
      </c>
      <c r="L12" t="s">
        <v>203</v>
      </c>
      <c r="M12" t="s">
        <v>204</v>
      </c>
      <c r="N12" t="s">
        <v>205</v>
      </c>
      <c r="O12" t="s">
        <v>206</v>
      </c>
      <c r="P12" t="s">
        <v>207</v>
      </c>
      <c r="Q12" t="s">
        <v>208</v>
      </c>
      <c r="S12" t="s">
        <v>209</v>
      </c>
      <c r="T12" t="s">
        <v>210</v>
      </c>
      <c r="U12" t="s">
        <v>211</v>
      </c>
      <c r="V12" t="s">
        <v>200</v>
      </c>
      <c r="W12" t="s">
        <v>201</v>
      </c>
      <c r="X12" t="s">
        <v>202</v>
      </c>
      <c r="Y12" t="s">
        <v>203</v>
      </c>
      <c r="Z12" t="s">
        <v>204</v>
      </c>
      <c r="AA12" t="s">
        <v>205</v>
      </c>
      <c r="AB12" t="s">
        <v>206</v>
      </c>
      <c r="AC12" t="s">
        <v>207</v>
      </c>
      <c r="AD12" t="s">
        <v>208</v>
      </c>
      <c r="AF12" t="s">
        <v>209</v>
      </c>
      <c r="AG12" t="s">
        <v>210</v>
      </c>
      <c r="AH12" t="s">
        <v>211</v>
      </c>
      <c r="AI12" t="s">
        <v>200</v>
      </c>
      <c r="AJ12" t="s">
        <v>201</v>
      </c>
      <c r="AK12" t="s">
        <v>202</v>
      </c>
      <c r="AL12" t="s">
        <v>203</v>
      </c>
      <c r="AM12" t="s">
        <v>204</v>
      </c>
      <c r="AN12" t="s">
        <v>205</v>
      </c>
      <c r="AO12" t="s">
        <v>206</v>
      </c>
      <c r="AP12" t="s">
        <v>207</v>
      </c>
      <c r="AQ12" t="s">
        <v>208</v>
      </c>
      <c r="AS12" t="s">
        <v>209</v>
      </c>
      <c r="AT12" t="s">
        <v>210</v>
      </c>
      <c r="AU12" t="s">
        <v>211</v>
      </c>
      <c r="AV12" t="s">
        <v>200</v>
      </c>
      <c r="AW12" t="s">
        <v>201</v>
      </c>
      <c r="AX12" t="s">
        <v>202</v>
      </c>
      <c r="AY12" t="s">
        <v>203</v>
      </c>
      <c r="AZ12" t="s">
        <v>204</v>
      </c>
      <c r="BA12" t="s">
        <v>205</v>
      </c>
      <c r="BB12" t="s">
        <v>206</v>
      </c>
      <c r="BC12" t="s">
        <v>207</v>
      </c>
      <c r="BD12" t="s">
        <v>208</v>
      </c>
      <c r="BF12" t="s">
        <v>209</v>
      </c>
      <c r="BG12" t="s">
        <v>210</v>
      </c>
      <c r="BH12" t="s">
        <v>211</v>
      </c>
      <c r="BI12" t="s">
        <v>200</v>
      </c>
      <c r="BJ12" t="s">
        <v>201</v>
      </c>
      <c r="BK12" t="s">
        <v>202</v>
      </c>
      <c r="BL12" t="s">
        <v>203</v>
      </c>
      <c r="BM12" t="s">
        <v>204</v>
      </c>
      <c r="BN12" t="s">
        <v>205</v>
      </c>
      <c r="BO12" t="s">
        <v>206</v>
      </c>
      <c r="BP12" t="s">
        <v>207</v>
      </c>
      <c r="BQ12" t="s">
        <v>208</v>
      </c>
      <c r="BS12" t="s">
        <v>209</v>
      </c>
      <c r="BT12" t="s">
        <v>210</v>
      </c>
      <c r="BU12" t="s">
        <v>211</v>
      </c>
      <c r="BV12" t="s">
        <v>200</v>
      </c>
      <c r="BW12" t="s">
        <v>201</v>
      </c>
      <c r="BX12" t="s">
        <v>202</v>
      </c>
      <c r="BY12" t="s">
        <v>203</v>
      </c>
      <c r="BZ12" t="s">
        <v>204</v>
      </c>
      <c r="CA12" t="s">
        <v>205</v>
      </c>
      <c r="CB12" t="s">
        <v>206</v>
      </c>
      <c r="CC12" t="s">
        <v>207</v>
      </c>
      <c r="CD12" t="s">
        <v>208</v>
      </c>
    </row>
    <row r="13" spans="1:83" x14ac:dyDescent="0.45">
      <c r="A13" s="142">
        <v>14801736507971</v>
      </c>
      <c r="B13" t="s">
        <v>655</v>
      </c>
      <c r="C13" t="s">
        <v>175</v>
      </c>
      <c r="D13" t="s">
        <v>101</v>
      </c>
      <c r="E13">
        <v>36</v>
      </c>
      <c r="F13" s="142"/>
      <c r="G13" s="142"/>
      <c r="H13" s="142"/>
      <c r="I13" s="142"/>
      <c r="J13" s="142"/>
      <c r="K13" s="142"/>
      <c r="L13" s="142"/>
      <c r="M13" s="142"/>
      <c r="N13" s="142">
        <v>334</v>
      </c>
      <c r="O13" s="142"/>
      <c r="P13" s="142">
        <v>-530</v>
      </c>
      <c r="Q13" s="142">
        <v>677</v>
      </c>
      <c r="R13" s="142">
        <v>481</v>
      </c>
      <c r="S13" s="142"/>
      <c r="T13" s="142"/>
      <c r="U13" s="142">
        <v>677</v>
      </c>
      <c r="V13" s="142"/>
      <c r="W13" s="142">
        <v>779</v>
      </c>
      <c r="X13" s="142"/>
      <c r="Y13" s="142">
        <v>413</v>
      </c>
      <c r="Z13" s="142"/>
      <c r="AA13" s="142">
        <v>380</v>
      </c>
      <c r="AB13" s="142"/>
      <c r="AC13" s="142">
        <v>660</v>
      </c>
      <c r="AD13" s="142">
        <v>647</v>
      </c>
      <c r="AE13" s="142">
        <v>3556</v>
      </c>
      <c r="AF13" s="142"/>
      <c r="AG13" s="142"/>
      <c r="AH13" s="142">
        <v>294</v>
      </c>
      <c r="AI13" s="142">
        <v>258</v>
      </c>
      <c r="AJ13" s="142"/>
      <c r="AK13" s="142">
        <v>17666</v>
      </c>
      <c r="AL13" s="142"/>
      <c r="AM13" s="142">
        <v>6396</v>
      </c>
      <c r="AN13" s="142"/>
      <c r="AO13" s="142">
        <v>269</v>
      </c>
      <c r="AP13" s="142"/>
      <c r="AQ13" s="142">
        <v>329</v>
      </c>
      <c r="AR13" s="142">
        <v>25212</v>
      </c>
      <c r="AS13" s="19"/>
      <c r="AT13" s="19"/>
      <c r="AU13" s="19"/>
      <c r="AV13" s="19"/>
      <c r="AW13" s="19"/>
      <c r="AX13" s="19"/>
      <c r="AY13" s="19"/>
      <c r="AZ13" s="19"/>
      <c r="BA13" s="19">
        <v>540.96</v>
      </c>
      <c r="BB13" s="19"/>
      <c r="BC13" s="19">
        <v>58.24</v>
      </c>
      <c r="BD13" s="19">
        <v>200.67</v>
      </c>
      <c r="BE13" s="19">
        <v>799.87</v>
      </c>
      <c r="BF13" s="19"/>
      <c r="BG13" s="19"/>
      <c r="BH13" s="19">
        <v>196.79</v>
      </c>
      <c r="BI13" s="19"/>
      <c r="BJ13" s="19">
        <v>223.75</v>
      </c>
      <c r="BK13" s="19"/>
      <c r="BL13" s="19">
        <v>166.88</v>
      </c>
      <c r="BM13" s="19"/>
      <c r="BN13" s="19">
        <v>135.34</v>
      </c>
      <c r="BO13" s="19"/>
      <c r="BP13" s="19">
        <v>151.61000000000001</v>
      </c>
      <c r="BQ13" s="19">
        <v>136.66</v>
      </c>
      <c r="BR13" s="19">
        <v>1011.03</v>
      </c>
      <c r="BS13" s="19"/>
      <c r="BT13" s="19"/>
      <c r="BU13" s="19">
        <v>69.790000000000006</v>
      </c>
      <c r="BV13" s="19">
        <v>96.62</v>
      </c>
      <c r="BW13" s="19"/>
      <c r="BX13" s="19">
        <v>2526.81</v>
      </c>
      <c r="BY13" s="19"/>
      <c r="BZ13" s="19">
        <v>956.44</v>
      </c>
      <c r="CA13" s="19"/>
      <c r="CB13" s="19">
        <v>101.59</v>
      </c>
      <c r="CC13" s="19"/>
      <c r="CD13" s="19">
        <v>108.82</v>
      </c>
      <c r="CE13" s="19">
        <v>3860.07</v>
      </c>
    </row>
    <row r="14" spans="1:83" x14ac:dyDescent="0.45">
      <c r="A14" s="142">
        <v>14803907328999</v>
      </c>
      <c r="B14" t="s">
        <v>1053</v>
      </c>
      <c r="C14" t="s">
        <v>146</v>
      </c>
      <c r="D14" t="s">
        <v>101</v>
      </c>
      <c r="E14">
        <v>6</v>
      </c>
      <c r="F14" s="142"/>
      <c r="G14" s="142"/>
      <c r="H14" s="142"/>
      <c r="I14" s="142"/>
      <c r="J14" s="142">
        <v>983</v>
      </c>
      <c r="K14" s="142"/>
      <c r="L14" s="142"/>
      <c r="M14" s="142"/>
      <c r="N14" s="142"/>
      <c r="O14" s="142"/>
      <c r="P14" s="142">
        <v>2004</v>
      </c>
      <c r="Q14" s="142">
        <v>2987</v>
      </c>
      <c r="R14" s="142">
        <v>5974</v>
      </c>
      <c r="S14" s="142"/>
      <c r="T14" s="142"/>
      <c r="U14" s="142">
        <v>-2987</v>
      </c>
      <c r="V14" s="142"/>
      <c r="W14" s="142"/>
      <c r="X14" s="142"/>
      <c r="Y14" s="142"/>
      <c r="Z14" s="142"/>
      <c r="AA14" s="142">
        <v>1454</v>
      </c>
      <c r="AB14" s="142"/>
      <c r="AC14" s="142"/>
      <c r="AD14" s="142">
        <v>1618</v>
      </c>
      <c r="AE14" s="142">
        <v>85</v>
      </c>
      <c r="AF14" s="142"/>
      <c r="AG14" s="142"/>
      <c r="AH14" s="142">
        <v>-195</v>
      </c>
      <c r="AI14" s="142">
        <v>298</v>
      </c>
      <c r="AJ14" s="142"/>
      <c r="AK14" s="142">
        <v>-186</v>
      </c>
      <c r="AL14" s="142"/>
      <c r="AM14" s="142">
        <v>158</v>
      </c>
      <c r="AN14" s="142"/>
      <c r="AO14" s="142">
        <v>178</v>
      </c>
      <c r="AP14" s="142"/>
      <c r="AQ14" s="142">
        <v>178</v>
      </c>
      <c r="AR14" s="142">
        <v>431</v>
      </c>
      <c r="AS14" s="19"/>
      <c r="AT14" s="19"/>
      <c r="AU14" s="19"/>
      <c r="AV14" s="19"/>
      <c r="AW14" s="19">
        <v>141.53</v>
      </c>
      <c r="AX14" s="19"/>
      <c r="AY14" s="19"/>
      <c r="AZ14" s="19"/>
      <c r="BA14" s="19"/>
      <c r="BB14" s="19"/>
      <c r="BC14" s="19">
        <v>297</v>
      </c>
      <c r="BD14" s="19">
        <v>438.53</v>
      </c>
      <c r="BE14" s="19">
        <v>877.06</v>
      </c>
      <c r="BF14" s="19"/>
      <c r="BG14" s="19"/>
      <c r="BH14" s="19">
        <v>-438.53</v>
      </c>
      <c r="BI14" s="19"/>
      <c r="BJ14" s="19"/>
      <c r="BK14" s="19"/>
      <c r="BL14" s="19"/>
      <c r="BM14" s="19"/>
      <c r="BN14" s="19">
        <v>225.1</v>
      </c>
      <c r="BO14" s="19"/>
      <c r="BP14" s="19"/>
      <c r="BQ14" s="19">
        <v>250.8</v>
      </c>
      <c r="BR14" s="19">
        <v>37.370000000000033</v>
      </c>
      <c r="BS14" s="19"/>
      <c r="BT14" s="19"/>
      <c r="BU14" s="19">
        <v>-21.45</v>
      </c>
      <c r="BV14" s="19">
        <v>55.42</v>
      </c>
      <c r="BW14" s="19"/>
      <c r="BX14" s="19">
        <v>-13.43</v>
      </c>
      <c r="BY14" s="19"/>
      <c r="BZ14" s="19">
        <v>36.43</v>
      </c>
      <c r="CA14" s="19"/>
      <c r="CB14" s="19">
        <v>38.93</v>
      </c>
      <c r="CC14" s="19"/>
      <c r="CD14" s="19">
        <v>38.479999999999997</v>
      </c>
      <c r="CE14" s="19">
        <v>134.38</v>
      </c>
    </row>
    <row r="15" spans="1:83" x14ac:dyDescent="0.45">
      <c r="A15" s="142">
        <v>14807525267709</v>
      </c>
      <c r="B15" t="s">
        <v>63</v>
      </c>
      <c r="C15" t="s">
        <v>176</v>
      </c>
      <c r="D15" t="s">
        <v>101</v>
      </c>
      <c r="E15">
        <v>6</v>
      </c>
      <c r="F15" s="142"/>
      <c r="G15" s="142"/>
      <c r="H15" s="142"/>
      <c r="I15" s="142">
        <v>154</v>
      </c>
      <c r="J15" s="142"/>
      <c r="K15" s="142"/>
      <c r="L15" s="142"/>
      <c r="M15" s="142"/>
      <c r="N15" s="142">
        <v>61</v>
      </c>
      <c r="O15" s="142"/>
      <c r="P15" s="142"/>
      <c r="Q15" s="142"/>
      <c r="R15" s="142">
        <v>215</v>
      </c>
      <c r="S15" s="142"/>
      <c r="T15" s="142"/>
      <c r="U15" s="142"/>
      <c r="V15" s="142"/>
      <c r="W15" s="142"/>
      <c r="X15" s="142"/>
      <c r="Y15" s="142">
        <v>314</v>
      </c>
      <c r="Z15" s="142">
        <v>48</v>
      </c>
      <c r="AA15" s="142"/>
      <c r="AB15" s="142">
        <v>52</v>
      </c>
      <c r="AC15" s="142"/>
      <c r="AD15" s="142">
        <v>-31</v>
      </c>
      <c r="AE15" s="142">
        <v>383</v>
      </c>
      <c r="AF15" s="142"/>
      <c r="AG15" s="142"/>
      <c r="AH15" s="142">
        <v>278</v>
      </c>
      <c r="AI15" s="142">
        <v>244</v>
      </c>
      <c r="AJ15" s="142"/>
      <c r="AK15" s="142">
        <v>-1084</v>
      </c>
      <c r="AL15" s="142"/>
      <c r="AM15" s="142">
        <v>28</v>
      </c>
      <c r="AN15" s="142"/>
      <c r="AO15" s="142">
        <v>9</v>
      </c>
      <c r="AP15" s="142"/>
      <c r="AQ15" s="142">
        <v>21</v>
      </c>
      <c r="AR15" s="142">
        <v>-504</v>
      </c>
      <c r="AS15" s="19"/>
      <c r="AT15" s="19"/>
      <c r="AU15" s="19"/>
      <c r="AV15" s="19">
        <v>40.79</v>
      </c>
      <c r="AW15" s="19"/>
      <c r="AX15" s="19"/>
      <c r="AY15" s="19"/>
      <c r="AZ15" s="19"/>
      <c r="BA15" s="19">
        <v>30.24</v>
      </c>
      <c r="BB15" s="19"/>
      <c r="BC15" s="19"/>
      <c r="BD15" s="19"/>
      <c r="BE15" s="19">
        <v>71.03</v>
      </c>
      <c r="BF15" s="19"/>
      <c r="BG15" s="19"/>
      <c r="BH15" s="19"/>
      <c r="BI15" s="19"/>
      <c r="BJ15" s="19"/>
      <c r="BK15" s="19"/>
      <c r="BL15" s="19">
        <v>99.12</v>
      </c>
      <c r="BM15" s="19">
        <v>18.39</v>
      </c>
      <c r="BN15" s="19"/>
      <c r="BO15" s="19">
        <v>18.77</v>
      </c>
      <c r="BP15" s="19"/>
      <c r="BQ15" s="19">
        <v>9.73</v>
      </c>
      <c r="BR15" s="19">
        <v>146.01</v>
      </c>
      <c r="BS15" s="19"/>
      <c r="BT15" s="19"/>
      <c r="BU15" s="19">
        <v>46</v>
      </c>
      <c r="BV15" s="19">
        <v>47.7</v>
      </c>
      <c r="BW15" s="19"/>
      <c r="BX15" s="19">
        <v>-141.52000000000001</v>
      </c>
      <c r="BY15" s="19"/>
      <c r="BZ15" s="19">
        <v>17.86</v>
      </c>
      <c r="CA15" s="19"/>
      <c r="CB15" s="19">
        <v>14.85</v>
      </c>
      <c r="CC15" s="19"/>
      <c r="CD15" s="19">
        <v>16.09</v>
      </c>
      <c r="CE15" s="19">
        <v>0.97999999999999154</v>
      </c>
    </row>
    <row r="16" spans="1:83" x14ac:dyDescent="0.45">
      <c r="A16" s="142">
        <v>14807814659972</v>
      </c>
      <c r="B16" t="s">
        <v>794</v>
      </c>
      <c r="C16" t="s">
        <v>60</v>
      </c>
      <c r="D16" t="s">
        <v>101</v>
      </c>
      <c r="E16">
        <v>6</v>
      </c>
      <c r="F16" s="142"/>
      <c r="G16" s="142"/>
      <c r="H16" s="142"/>
      <c r="I16" s="142">
        <v>189</v>
      </c>
      <c r="J16" s="142"/>
      <c r="K16" s="142"/>
      <c r="L16" s="142"/>
      <c r="M16" s="142"/>
      <c r="N16" s="142"/>
      <c r="O16" s="142"/>
      <c r="P16" s="142"/>
      <c r="Q16" s="142">
        <v>269</v>
      </c>
      <c r="R16" s="142">
        <v>458</v>
      </c>
      <c r="S16" s="142"/>
      <c r="T16" s="142"/>
      <c r="U16" s="142"/>
      <c r="V16" s="142"/>
      <c r="W16" s="142"/>
      <c r="X16" s="142"/>
      <c r="Y16" s="142">
        <v>910</v>
      </c>
      <c r="Z16" s="142"/>
      <c r="AA16" s="142">
        <v>153</v>
      </c>
      <c r="AB16" s="142"/>
      <c r="AC16" s="142">
        <v>73</v>
      </c>
      <c r="AD16" s="142">
        <v>93</v>
      </c>
      <c r="AE16" s="142">
        <v>1229</v>
      </c>
      <c r="AF16" s="142"/>
      <c r="AG16" s="142"/>
      <c r="AH16" s="142">
        <v>72</v>
      </c>
      <c r="AI16" s="142">
        <v>63</v>
      </c>
      <c r="AJ16" s="142"/>
      <c r="AK16" s="142">
        <v>118</v>
      </c>
      <c r="AL16" s="142"/>
      <c r="AM16" s="142">
        <v>518</v>
      </c>
      <c r="AN16" s="142"/>
      <c r="AO16" s="142">
        <v>133</v>
      </c>
      <c r="AP16" s="142"/>
      <c r="AQ16" s="142">
        <v>111</v>
      </c>
      <c r="AR16" s="142">
        <v>1015</v>
      </c>
      <c r="AS16" s="19"/>
      <c r="AT16" s="19"/>
      <c r="AU16" s="19"/>
      <c r="AV16" s="19">
        <v>41.7</v>
      </c>
      <c r="AW16" s="19"/>
      <c r="AX16" s="19"/>
      <c r="AY16" s="19"/>
      <c r="AZ16" s="19"/>
      <c r="BA16" s="19"/>
      <c r="BB16" s="19"/>
      <c r="BC16" s="19"/>
      <c r="BD16" s="19">
        <v>81.569999999999993</v>
      </c>
      <c r="BE16" s="19">
        <v>123.27</v>
      </c>
      <c r="BF16" s="19"/>
      <c r="BG16" s="19"/>
      <c r="BH16" s="19"/>
      <c r="BI16" s="19"/>
      <c r="BJ16" s="19"/>
      <c r="BK16" s="19"/>
      <c r="BL16" s="19">
        <v>169.46</v>
      </c>
      <c r="BM16" s="19"/>
      <c r="BN16" s="19">
        <v>33.950000000000003</v>
      </c>
      <c r="BO16" s="19"/>
      <c r="BP16" s="19">
        <v>23.28</v>
      </c>
      <c r="BQ16" s="19">
        <v>18.53</v>
      </c>
      <c r="BR16" s="19">
        <v>245.22000000000003</v>
      </c>
      <c r="BS16" s="19"/>
      <c r="BT16" s="19"/>
      <c r="BU16" s="19">
        <v>16.62</v>
      </c>
      <c r="BV16" s="19">
        <v>21.89</v>
      </c>
      <c r="BW16" s="19"/>
      <c r="BX16" s="19">
        <v>29.94</v>
      </c>
      <c r="BY16" s="19"/>
      <c r="BZ16" s="19">
        <v>87.76</v>
      </c>
      <c r="CA16" s="19"/>
      <c r="CB16" s="19">
        <v>32.51</v>
      </c>
      <c r="CC16" s="19"/>
      <c r="CD16" s="19">
        <v>28.92</v>
      </c>
      <c r="CE16" s="19">
        <v>217.64</v>
      </c>
    </row>
    <row r="17" spans="1:83" x14ac:dyDescent="0.45">
      <c r="A17" s="142">
        <v>14807959377717</v>
      </c>
      <c r="B17" t="s">
        <v>798</v>
      </c>
      <c r="C17" t="s">
        <v>34</v>
      </c>
      <c r="D17" t="s">
        <v>101</v>
      </c>
      <c r="E17">
        <v>6</v>
      </c>
      <c r="F17" s="142"/>
      <c r="G17" s="142"/>
      <c r="H17" s="142"/>
      <c r="I17" s="142">
        <v>1487</v>
      </c>
      <c r="J17" s="142"/>
      <c r="K17" s="142"/>
      <c r="L17" s="142"/>
      <c r="M17" s="142"/>
      <c r="N17" s="142"/>
      <c r="O17" s="142">
        <v>1395</v>
      </c>
      <c r="P17" s="142"/>
      <c r="Q17" s="142">
        <v>461</v>
      </c>
      <c r="R17" s="142">
        <v>3343</v>
      </c>
      <c r="S17" s="142"/>
      <c r="T17" s="142">
        <v>486</v>
      </c>
      <c r="U17" s="142"/>
      <c r="V17" s="142">
        <v>559</v>
      </c>
      <c r="W17" s="142"/>
      <c r="X17" s="142">
        <v>297</v>
      </c>
      <c r="Y17" s="142"/>
      <c r="Z17" s="142">
        <v>324</v>
      </c>
      <c r="AA17" s="142"/>
      <c r="AB17" s="142">
        <v>1701</v>
      </c>
      <c r="AC17" s="142"/>
      <c r="AD17" s="142">
        <v>869</v>
      </c>
      <c r="AE17" s="142">
        <v>4236</v>
      </c>
      <c r="AF17" s="142"/>
      <c r="AG17" s="142"/>
      <c r="AH17" s="142">
        <v>688</v>
      </c>
      <c r="AI17" s="142">
        <v>664</v>
      </c>
      <c r="AJ17" s="142"/>
      <c r="AK17" s="142">
        <v>89</v>
      </c>
      <c r="AL17" s="142"/>
      <c r="AM17" s="142">
        <v>79</v>
      </c>
      <c r="AN17" s="142"/>
      <c r="AO17" s="142">
        <v>108</v>
      </c>
      <c r="AP17" s="142"/>
      <c r="AQ17" s="142">
        <v>76</v>
      </c>
      <c r="AR17" s="142">
        <v>1704</v>
      </c>
      <c r="AS17" s="19"/>
      <c r="AT17" s="19"/>
      <c r="AU17" s="19"/>
      <c r="AV17" s="19">
        <v>219.86</v>
      </c>
      <c r="AW17" s="19"/>
      <c r="AX17" s="19"/>
      <c r="AY17" s="19"/>
      <c r="AZ17" s="19"/>
      <c r="BA17" s="19"/>
      <c r="BB17" s="19">
        <v>135.38999999999999</v>
      </c>
      <c r="BC17" s="19"/>
      <c r="BD17" s="19">
        <v>74.03</v>
      </c>
      <c r="BE17" s="19">
        <v>429.28</v>
      </c>
      <c r="BF17" s="19"/>
      <c r="BG17" s="19">
        <v>77.25</v>
      </c>
      <c r="BH17" s="19"/>
      <c r="BI17" s="19">
        <v>89.98</v>
      </c>
      <c r="BJ17" s="19"/>
      <c r="BK17" s="19">
        <v>50.23</v>
      </c>
      <c r="BL17" s="19"/>
      <c r="BM17" s="19">
        <v>58.38</v>
      </c>
      <c r="BN17" s="19"/>
      <c r="BO17" s="19">
        <v>252.02</v>
      </c>
      <c r="BP17" s="19"/>
      <c r="BQ17" s="19">
        <v>137.41</v>
      </c>
      <c r="BR17" s="19">
        <v>665.27</v>
      </c>
      <c r="BS17" s="19"/>
      <c r="BT17" s="19"/>
      <c r="BU17" s="19">
        <v>104.49</v>
      </c>
      <c r="BV17" s="19">
        <v>107.62</v>
      </c>
      <c r="BW17" s="19"/>
      <c r="BX17" s="19">
        <v>25.8</v>
      </c>
      <c r="BY17" s="19"/>
      <c r="BZ17" s="19">
        <v>25.14</v>
      </c>
      <c r="CA17" s="19"/>
      <c r="CB17" s="19">
        <v>28.93</v>
      </c>
      <c r="CC17" s="19"/>
      <c r="CD17" s="19">
        <v>23.94</v>
      </c>
      <c r="CE17" s="19">
        <v>315.92</v>
      </c>
    </row>
    <row r="18" spans="1:83" x14ac:dyDescent="0.45">
      <c r="A18" s="142">
        <v>14808104095512</v>
      </c>
      <c r="B18" t="s">
        <v>799</v>
      </c>
      <c r="C18" t="s">
        <v>85</v>
      </c>
      <c r="D18" t="s">
        <v>101</v>
      </c>
      <c r="E18">
        <v>6</v>
      </c>
      <c r="F18" s="142"/>
      <c r="G18" s="142"/>
      <c r="H18" s="142"/>
      <c r="I18" s="142">
        <v>295</v>
      </c>
      <c r="J18" s="142"/>
      <c r="K18" s="142"/>
      <c r="L18" s="142"/>
      <c r="M18" s="142"/>
      <c r="N18" s="142"/>
      <c r="O18" s="142">
        <v>17</v>
      </c>
      <c r="P18" s="142"/>
      <c r="Q18" s="142">
        <v>111</v>
      </c>
      <c r="R18" s="142">
        <v>423</v>
      </c>
      <c r="S18" s="142"/>
      <c r="T18" s="142"/>
      <c r="U18" s="142"/>
      <c r="V18" s="142"/>
      <c r="W18" s="142"/>
      <c r="X18" s="142"/>
      <c r="Y18" s="142"/>
      <c r="Z18" s="142"/>
      <c r="AA18" s="142">
        <v>4846</v>
      </c>
      <c r="AB18" s="142">
        <v>-874</v>
      </c>
      <c r="AC18" s="142"/>
      <c r="AD18" s="142">
        <v>680</v>
      </c>
      <c r="AE18" s="142">
        <v>4652</v>
      </c>
      <c r="AF18" s="142"/>
      <c r="AG18" s="142"/>
      <c r="AH18" s="142">
        <v>91</v>
      </c>
      <c r="AI18" s="142">
        <v>48</v>
      </c>
      <c r="AJ18" s="142"/>
      <c r="AK18" s="142">
        <v>-56</v>
      </c>
      <c r="AL18" s="142"/>
      <c r="AM18" s="142">
        <v>63</v>
      </c>
      <c r="AN18" s="142"/>
      <c r="AO18" s="142">
        <v>66</v>
      </c>
      <c r="AP18" s="142"/>
      <c r="AQ18" s="142">
        <v>117</v>
      </c>
      <c r="AR18" s="142">
        <v>329</v>
      </c>
      <c r="AS18" s="19"/>
      <c r="AT18" s="19"/>
      <c r="AU18" s="19"/>
      <c r="AV18" s="19">
        <v>58.42</v>
      </c>
      <c r="AW18" s="19"/>
      <c r="AX18" s="19"/>
      <c r="AY18" s="19"/>
      <c r="AZ18" s="19"/>
      <c r="BA18" s="19"/>
      <c r="BB18" s="19">
        <v>35.82</v>
      </c>
      <c r="BC18" s="19"/>
      <c r="BD18" s="19">
        <v>25.52</v>
      </c>
      <c r="BE18" s="19">
        <v>119.76</v>
      </c>
      <c r="BF18" s="19"/>
      <c r="BG18" s="19"/>
      <c r="BH18" s="19"/>
      <c r="BI18" s="19"/>
      <c r="BJ18" s="19"/>
      <c r="BK18" s="19"/>
      <c r="BL18" s="19"/>
      <c r="BM18" s="19"/>
      <c r="BN18" s="19">
        <v>710.08</v>
      </c>
      <c r="BO18" s="19">
        <v>-110.26</v>
      </c>
      <c r="BP18" s="19"/>
      <c r="BQ18" s="19">
        <v>106.74</v>
      </c>
      <c r="BR18" s="19">
        <v>706.56000000000006</v>
      </c>
      <c r="BS18" s="19"/>
      <c r="BT18" s="19"/>
      <c r="BU18" s="19">
        <v>19.32</v>
      </c>
      <c r="BV18" s="19">
        <v>19.739999999999998</v>
      </c>
      <c r="BW18" s="19"/>
      <c r="BX18" s="19">
        <v>5.0999999999999996</v>
      </c>
      <c r="BY18" s="19"/>
      <c r="BZ18" s="19">
        <v>22.87</v>
      </c>
      <c r="CA18" s="19"/>
      <c r="CB18" s="19">
        <v>22.97</v>
      </c>
      <c r="CC18" s="19"/>
      <c r="CD18" s="19">
        <v>29.77</v>
      </c>
      <c r="CE18" s="19">
        <v>119.77</v>
      </c>
    </row>
    <row r="19" spans="1:83" x14ac:dyDescent="0.45">
      <c r="A19" s="142">
        <v>14808104138930</v>
      </c>
      <c r="B19" t="s">
        <v>9</v>
      </c>
      <c r="C19" t="s">
        <v>10</v>
      </c>
      <c r="D19" t="s">
        <v>101</v>
      </c>
      <c r="E19">
        <v>15</v>
      </c>
      <c r="F19" s="142"/>
      <c r="G19" s="142"/>
      <c r="H19" s="142"/>
      <c r="I19" s="142">
        <v>11275</v>
      </c>
      <c r="J19" s="142"/>
      <c r="K19" s="142">
        <v>3709</v>
      </c>
      <c r="L19" s="142"/>
      <c r="M19" s="142"/>
      <c r="N19" s="142"/>
      <c r="O19" s="142"/>
      <c r="P19" s="142"/>
      <c r="Q19" s="142">
        <v>15364</v>
      </c>
      <c r="R19" s="142">
        <v>30348</v>
      </c>
      <c r="S19" s="142"/>
      <c r="T19" s="142"/>
      <c r="U19" s="142"/>
      <c r="V19" s="142">
        <v>5551</v>
      </c>
      <c r="W19" s="142"/>
      <c r="X19" s="142">
        <v>-3295</v>
      </c>
      <c r="Y19" s="142"/>
      <c r="Z19" s="142">
        <v>1751</v>
      </c>
      <c r="AA19" s="142"/>
      <c r="AB19" s="142">
        <v>1974</v>
      </c>
      <c r="AC19" s="142"/>
      <c r="AD19" s="142">
        <v>2774</v>
      </c>
      <c r="AE19" s="142">
        <v>8755</v>
      </c>
      <c r="AF19" s="142"/>
      <c r="AG19" s="142"/>
      <c r="AH19" s="142">
        <v>832</v>
      </c>
      <c r="AI19" s="142">
        <v>735</v>
      </c>
      <c r="AJ19" s="142"/>
      <c r="AK19" s="142">
        <v>3148</v>
      </c>
      <c r="AL19" s="142"/>
      <c r="AM19" s="142">
        <v>1764</v>
      </c>
      <c r="AN19" s="142"/>
      <c r="AO19" s="142">
        <v>1871</v>
      </c>
      <c r="AP19" s="142"/>
      <c r="AQ19" s="142">
        <v>2280</v>
      </c>
      <c r="AR19" s="142">
        <v>10630</v>
      </c>
      <c r="AS19" s="19"/>
      <c r="AT19" s="19"/>
      <c r="AU19" s="19"/>
      <c r="AV19" s="19">
        <v>1531.89</v>
      </c>
      <c r="AW19" s="19"/>
      <c r="AX19" s="19">
        <v>524.92999999999995</v>
      </c>
      <c r="AY19" s="19"/>
      <c r="AZ19" s="19"/>
      <c r="BA19" s="19"/>
      <c r="BB19" s="19"/>
      <c r="BC19" s="19"/>
      <c r="BD19" s="19">
        <v>2148</v>
      </c>
      <c r="BE19" s="19">
        <v>4204.82</v>
      </c>
      <c r="BF19" s="19"/>
      <c r="BG19" s="19"/>
      <c r="BH19" s="19"/>
      <c r="BI19" s="19">
        <v>769.46</v>
      </c>
      <c r="BJ19" s="19"/>
      <c r="BK19" s="19">
        <v>-414.02</v>
      </c>
      <c r="BL19" s="19"/>
      <c r="BM19" s="19">
        <v>293.52</v>
      </c>
      <c r="BN19" s="19"/>
      <c r="BO19" s="19">
        <v>301.60000000000002</v>
      </c>
      <c r="BP19" s="19"/>
      <c r="BQ19" s="19">
        <v>419.04999999999995</v>
      </c>
      <c r="BR19" s="19">
        <v>1369.6100000000001</v>
      </c>
      <c r="BS19" s="19"/>
      <c r="BT19" s="19"/>
      <c r="BU19" s="19">
        <v>131.18</v>
      </c>
      <c r="BV19" s="19">
        <v>132.87</v>
      </c>
      <c r="BW19" s="19"/>
      <c r="BX19" s="19">
        <v>474.76</v>
      </c>
      <c r="BY19" s="19"/>
      <c r="BZ19" s="19">
        <v>279.56</v>
      </c>
      <c r="CA19" s="19"/>
      <c r="CB19" s="19">
        <v>292.33999999999997</v>
      </c>
      <c r="CC19" s="19"/>
      <c r="CD19" s="19">
        <v>350.79</v>
      </c>
      <c r="CE19" s="19">
        <v>1661.4999999999998</v>
      </c>
    </row>
    <row r="20" spans="1:83" x14ac:dyDescent="0.45">
      <c r="A20" s="142">
        <v>14808393522019</v>
      </c>
      <c r="B20" t="s">
        <v>92</v>
      </c>
      <c r="C20" t="s">
        <v>93</v>
      </c>
      <c r="D20" t="s">
        <v>101</v>
      </c>
      <c r="E20">
        <v>3</v>
      </c>
      <c r="F20" s="142"/>
      <c r="G20" s="142"/>
      <c r="H20" s="142"/>
      <c r="I20" s="142">
        <v>274</v>
      </c>
      <c r="J20" s="142"/>
      <c r="K20" s="142">
        <v>97</v>
      </c>
      <c r="L20" s="142"/>
      <c r="M20" s="142">
        <v>91</v>
      </c>
      <c r="N20" s="142"/>
      <c r="O20" s="142">
        <v>175</v>
      </c>
      <c r="P20" s="142"/>
      <c r="Q20" s="142">
        <v>142</v>
      </c>
      <c r="R20" s="142">
        <v>779</v>
      </c>
      <c r="S20" s="142"/>
      <c r="T20" s="142">
        <v>160</v>
      </c>
      <c r="U20" s="142"/>
      <c r="V20" s="142">
        <v>359</v>
      </c>
      <c r="W20" s="142"/>
      <c r="X20" s="142">
        <v>148</v>
      </c>
      <c r="Y20" s="142"/>
      <c r="Z20" s="142">
        <v>138</v>
      </c>
      <c r="AA20" s="142"/>
      <c r="AB20" s="142">
        <v>26</v>
      </c>
      <c r="AC20" s="142"/>
      <c r="AD20" s="142">
        <v>196</v>
      </c>
      <c r="AE20" s="142">
        <v>1027</v>
      </c>
      <c r="AF20" s="142"/>
      <c r="AG20" s="142"/>
      <c r="AH20" s="142">
        <v>139</v>
      </c>
      <c r="AI20" s="142">
        <v>-404</v>
      </c>
      <c r="AJ20" s="142"/>
      <c r="AK20" s="142">
        <v>107</v>
      </c>
      <c r="AL20" s="142"/>
      <c r="AM20" s="142">
        <v>102</v>
      </c>
      <c r="AN20" s="142"/>
      <c r="AO20" s="142">
        <v>80</v>
      </c>
      <c r="AP20" s="142"/>
      <c r="AQ20" s="142">
        <v>327</v>
      </c>
      <c r="AR20" s="142">
        <v>351</v>
      </c>
      <c r="AS20" s="19"/>
      <c r="AT20" s="19"/>
      <c r="AU20" s="19"/>
      <c r="AV20" s="19">
        <v>53.34</v>
      </c>
      <c r="AW20" s="19"/>
      <c r="AX20" s="19">
        <v>21.48</v>
      </c>
      <c r="AY20" s="19"/>
      <c r="AZ20" s="19">
        <v>21.16</v>
      </c>
      <c r="BA20" s="19"/>
      <c r="BB20" s="19">
        <v>32.69</v>
      </c>
      <c r="BC20" s="19"/>
      <c r="BD20" s="19">
        <v>27.63</v>
      </c>
      <c r="BE20" s="19">
        <v>156.30000000000001</v>
      </c>
      <c r="BF20" s="19"/>
      <c r="BG20" s="19">
        <v>30.48</v>
      </c>
      <c r="BH20" s="19"/>
      <c r="BI20" s="19">
        <v>58.27</v>
      </c>
      <c r="BJ20" s="19"/>
      <c r="BK20" s="19">
        <v>29</v>
      </c>
      <c r="BL20" s="19"/>
      <c r="BM20" s="19">
        <v>29.3</v>
      </c>
      <c r="BN20" s="19"/>
      <c r="BO20" s="19">
        <v>12.69</v>
      </c>
      <c r="BP20" s="19"/>
      <c r="BQ20" s="19">
        <v>37.56</v>
      </c>
      <c r="BR20" s="19">
        <v>197.3</v>
      </c>
      <c r="BS20" s="19"/>
      <c r="BT20" s="19"/>
      <c r="BU20" s="19">
        <v>24.78</v>
      </c>
      <c r="BV20" s="19">
        <v>-47.63</v>
      </c>
      <c r="BW20" s="19"/>
      <c r="BX20" s="19">
        <v>25.44</v>
      </c>
      <c r="BY20" s="19"/>
      <c r="BZ20" s="19">
        <v>25.06</v>
      </c>
      <c r="CA20" s="19"/>
      <c r="CB20" s="19">
        <v>21.73</v>
      </c>
      <c r="CC20" s="19"/>
      <c r="CD20" s="19">
        <v>56.6</v>
      </c>
      <c r="CE20" s="19">
        <v>105.97999999999999</v>
      </c>
    </row>
    <row r="21" spans="1:83" x14ac:dyDescent="0.45">
      <c r="A21" s="142">
        <v>14808827665559</v>
      </c>
      <c r="B21" t="s">
        <v>1054</v>
      </c>
      <c r="C21" t="s">
        <v>153</v>
      </c>
      <c r="D21" t="s">
        <v>101</v>
      </c>
      <c r="E21">
        <v>6</v>
      </c>
      <c r="F21" s="142"/>
      <c r="G21" s="142"/>
      <c r="H21" s="142"/>
      <c r="I21" s="142"/>
      <c r="J21" s="142"/>
      <c r="K21" s="142"/>
      <c r="L21" s="142">
        <v>272</v>
      </c>
      <c r="M21" s="142"/>
      <c r="N21" s="142"/>
      <c r="O21" s="142"/>
      <c r="P21" s="142"/>
      <c r="Q21" s="142"/>
      <c r="R21" s="142">
        <v>272</v>
      </c>
      <c r="S21" s="142"/>
      <c r="T21" s="142"/>
      <c r="U21" s="142"/>
      <c r="V21" s="142">
        <v>2017</v>
      </c>
      <c r="W21" s="142"/>
      <c r="X21" s="142">
        <v>-486</v>
      </c>
      <c r="Y21" s="142"/>
      <c r="Z21" s="142">
        <v>243</v>
      </c>
      <c r="AA21" s="142"/>
      <c r="AB21" s="142">
        <v>264</v>
      </c>
      <c r="AC21" s="142"/>
      <c r="AD21" s="142">
        <v>78</v>
      </c>
      <c r="AE21" s="142">
        <v>2116</v>
      </c>
      <c r="AF21" s="142"/>
      <c r="AG21" s="142"/>
      <c r="AH21" s="142">
        <v>278</v>
      </c>
      <c r="AI21" s="142">
        <v>244</v>
      </c>
      <c r="AJ21" s="142"/>
      <c r="AK21" s="142">
        <v>-1027</v>
      </c>
      <c r="AL21" s="142"/>
      <c r="AM21" s="142">
        <v>43</v>
      </c>
      <c r="AN21" s="142"/>
      <c r="AO21" s="142">
        <v>876</v>
      </c>
      <c r="AP21" s="142"/>
      <c r="AQ21" s="142">
        <v>4</v>
      </c>
      <c r="AR21" s="142">
        <v>418</v>
      </c>
      <c r="AS21" s="19"/>
      <c r="AT21" s="19"/>
      <c r="AU21" s="19"/>
      <c r="AV21" s="19"/>
      <c r="AW21" s="19"/>
      <c r="AX21" s="19"/>
      <c r="AY21" s="19">
        <v>95.43</v>
      </c>
      <c r="AZ21" s="19"/>
      <c r="BA21" s="19"/>
      <c r="BB21" s="19"/>
      <c r="BC21" s="19"/>
      <c r="BD21" s="19"/>
      <c r="BE21" s="19">
        <v>95.43</v>
      </c>
      <c r="BF21" s="19"/>
      <c r="BG21" s="19"/>
      <c r="BH21" s="19"/>
      <c r="BI21" s="19">
        <v>318.73</v>
      </c>
      <c r="BJ21" s="19"/>
      <c r="BK21" s="19">
        <v>-54.39</v>
      </c>
      <c r="BL21" s="19"/>
      <c r="BM21" s="19">
        <v>44.62</v>
      </c>
      <c r="BN21" s="19"/>
      <c r="BO21" s="19">
        <v>47.87</v>
      </c>
      <c r="BP21" s="19"/>
      <c r="BQ21" s="19">
        <v>27.55</v>
      </c>
      <c r="BR21" s="19">
        <v>384.38000000000005</v>
      </c>
      <c r="BS21" s="19"/>
      <c r="BT21" s="19"/>
      <c r="BU21" s="19">
        <v>46</v>
      </c>
      <c r="BV21" s="19">
        <v>47.7</v>
      </c>
      <c r="BW21" s="19"/>
      <c r="BX21" s="19">
        <v>-133.4</v>
      </c>
      <c r="BY21" s="19"/>
      <c r="BZ21" s="19">
        <v>20.010000000000002</v>
      </c>
      <c r="CA21" s="19"/>
      <c r="CB21" s="19">
        <v>138.41</v>
      </c>
      <c r="CC21" s="19"/>
      <c r="CD21" s="19">
        <v>13.68</v>
      </c>
      <c r="CE21" s="19">
        <v>132.4</v>
      </c>
    </row>
    <row r="22" spans="1:83" x14ac:dyDescent="0.45">
      <c r="A22" s="142">
        <v>14809261881378</v>
      </c>
      <c r="B22" t="s">
        <v>775</v>
      </c>
      <c r="C22" t="s">
        <v>36</v>
      </c>
      <c r="D22" t="s">
        <v>101</v>
      </c>
      <c r="E22">
        <v>6</v>
      </c>
      <c r="F22" s="142"/>
      <c r="G22" s="142"/>
      <c r="H22" s="142"/>
      <c r="I22" s="142">
        <v>346</v>
      </c>
      <c r="J22" s="142"/>
      <c r="K22" s="142">
        <v>171</v>
      </c>
      <c r="L22" s="142"/>
      <c r="M22" s="142">
        <v>110</v>
      </c>
      <c r="N22" s="142"/>
      <c r="O22" s="142">
        <v>128</v>
      </c>
      <c r="P22" s="142"/>
      <c r="Q22" s="142">
        <v>226</v>
      </c>
      <c r="R22" s="142">
        <v>981</v>
      </c>
      <c r="S22" s="142"/>
      <c r="T22" s="142">
        <v>176</v>
      </c>
      <c r="U22" s="142"/>
      <c r="V22" s="142">
        <v>182</v>
      </c>
      <c r="W22" s="142"/>
      <c r="X22" s="142">
        <v>183</v>
      </c>
      <c r="Y22" s="142"/>
      <c r="Z22" s="142">
        <v>133</v>
      </c>
      <c r="AA22" s="142"/>
      <c r="AB22" s="142">
        <v>144</v>
      </c>
      <c r="AC22" s="142"/>
      <c r="AD22" s="142">
        <v>300</v>
      </c>
      <c r="AE22" s="142">
        <v>1118</v>
      </c>
      <c r="AF22" s="142"/>
      <c r="AG22" s="142"/>
      <c r="AH22" s="142">
        <v>278</v>
      </c>
      <c r="AI22" s="142">
        <v>244</v>
      </c>
      <c r="AJ22" s="142"/>
      <c r="AK22" s="142">
        <v>-831</v>
      </c>
      <c r="AL22" s="142"/>
      <c r="AM22" s="142">
        <v>94</v>
      </c>
      <c r="AN22" s="142"/>
      <c r="AO22" s="142">
        <v>54</v>
      </c>
      <c r="AP22" s="142"/>
      <c r="AQ22" s="142">
        <v>190</v>
      </c>
      <c r="AR22" s="142">
        <v>29</v>
      </c>
      <c r="AS22" s="19"/>
      <c r="AT22" s="19"/>
      <c r="AU22" s="19"/>
      <c r="AV22" s="19">
        <v>66.75</v>
      </c>
      <c r="AW22" s="19"/>
      <c r="AX22" s="19">
        <v>34.18</v>
      </c>
      <c r="AY22" s="19"/>
      <c r="AZ22" s="19">
        <v>25.85</v>
      </c>
      <c r="BA22" s="19"/>
      <c r="BB22" s="19">
        <v>28.74</v>
      </c>
      <c r="BC22" s="19"/>
      <c r="BD22" s="19">
        <v>42.25</v>
      </c>
      <c r="BE22" s="19">
        <v>197.77</v>
      </c>
      <c r="BF22" s="19"/>
      <c r="BG22" s="19">
        <v>34.35</v>
      </c>
      <c r="BH22" s="19"/>
      <c r="BI22" s="19">
        <v>36.07</v>
      </c>
      <c r="BJ22" s="19"/>
      <c r="BK22" s="19">
        <v>37.15</v>
      </c>
      <c r="BL22" s="19"/>
      <c r="BM22" s="19">
        <v>30.79</v>
      </c>
      <c r="BN22" s="19"/>
      <c r="BO22" s="19">
        <v>31.74</v>
      </c>
      <c r="BP22" s="19"/>
      <c r="BQ22" s="19">
        <v>56.39</v>
      </c>
      <c r="BR22" s="19">
        <v>226.49</v>
      </c>
      <c r="BS22" s="19"/>
      <c r="BT22" s="19"/>
      <c r="BU22" s="19">
        <v>46</v>
      </c>
      <c r="BV22" s="19">
        <v>47.7</v>
      </c>
      <c r="BW22" s="19"/>
      <c r="BX22" s="19">
        <v>-105.45</v>
      </c>
      <c r="BY22" s="19"/>
      <c r="BZ22" s="19">
        <v>27.27</v>
      </c>
      <c r="CA22" s="19"/>
      <c r="CB22" s="19">
        <v>21.24</v>
      </c>
      <c r="CC22" s="19"/>
      <c r="CD22" s="19">
        <v>40.17</v>
      </c>
      <c r="CE22" s="19">
        <v>76.930000000000007</v>
      </c>
    </row>
    <row r="23" spans="1:83" x14ac:dyDescent="0.45">
      <c r="A23" s="142">
        <v>14809551292790</v>
      </c>
      <c r="B23" t="s">
        <v>666</v>
      </c>
      <c r="C23" t="s">
        <v>66</v>
      </c>
      <c r="D23" t="s">
        <v>101</v>
      </c>
      <c r="E23">
        <v>24</v>
      </c>
      <c r="F23" s="142"/>
      <c r="G23" s="142"/>
      <c r="H23" s="142"/>
      <c r="I23" s="142">
        <v>2253</v>
      </c>
      <c r="J23" s="142"/>
      <c r="K23" s="142">
        <v>549</v>
      </c>
      <c r="L23" s="142"/>
      <c r="M23" s="142">
        <v>739</v>
      </c>
      <c r="N23" s="142"/>
      <c r="O23" s="142">
        <v>860</v>
      </c>
      <c r="P23" s="142"/>
      <c r="Q23" s="142">
        <v>1050</v>
      </c>
      <c r="R23" s="142">
        <v>5451</v>
      </c>
      <c r="S23" s="142"/>
      <c r="T23" s="142">
        <v>968</v>
      </c>
      <c r="U23" s="142"/>
      <c r="V23" s="142">
        <v>1018</v>
      </c>
      <c r="W23" s="142"/>
      <c r="X23" s="142">
        <v>824</v>
      </c>
      <c r="Y23" s="142"/>
      <c r="Z23" s="142">
        <v>723</v>
      </c>
      <c r="AA23" s="142"/>
      <c r="AB23" s="142">
        <v>786</v>
      </c>
      <c r="AC23" s="142"/>
      <c r="AD23" s="142">
        <v>1399</v>
      </c>
      <c r="AE23" s="142">
        <v>5718</v>
      </c>
      <c r="AF23" s="142"/>
      <c r="AG23" s="142"/>
      <c r="AH23" s="142">
        <v>1779</v>
      </c>
      <c r="AI23" s="142">
        <v>1563</v>
      </c>
      <c r="AJ23" s="142"/>
      <c r="AK23" s="142">
        <v>-5015</v>
      </c>
      <c r="AL23" s="142"/>
      <c r="AM23" s="142">
        <v>683</v>
      </c>
      <c r="AN23" s="142"/>
      <c r="AO23" s="142">
        <v>880</v>
      </c>
      <c r="AP23" s="142"/>
      <c r="AQ23" s="142">
        <v>983</v>
      </c>
      <c r="AR23" s="142">
        <v>873</v>
      </c>
      <c r="AS23" s="19"/>
      <c r="AT23" s="19"/>
      <c r="AU23" s="19"/>
      <c r="AV23" s="19">
        <v>417.99</v>
      </c>
      <c r="AW23" s="19"/>
      <c r="AX23" s="19">
        <v>144.53</v>
      </c>
      <c r="AY23" s="19"/>
      <c r="AZ23" s="19">
        <v>167.5</v>
      </c>
      <c r="BA23" s="19"/>
      <c r="BB23" s="19">
        <v>185.86</v>
      </c>
      <c r="BC23" s="19"/>
      <c r="BD23" s="19">
        <v>212.2</v>
      </c>
      <c r="BE23" s="19">
        <v>1128.08</v>
      </c>
      <c r="BF23" s="19"/>
      <c r="BG23" s="19">
        <v>191.82</v>
      </c>
      <c r="BH23" s="19"/>
      <c r="BI23" s="19">
        <v>205.36</v>
      </c>
      <c r="BJ23" s="19"/>
      <c r="BK23" s="19">
        <v>186.34</v>
      </c>
      <c r="BL23" s="19"/>
      <c r="BM23" s="19">
        <v>160.31</v>
      </c>
      <c r="BN23" s="19"/>
      <c r="BO23" s="19">
        <v>139.11000000000001</v>
      </c>
      <c r="BP23" s="19"/>
      <c r="BQ23" s="19">
        <v>232.17</v>
      </c>
      <c r="BR23" s="19">
        <v>1115.1099999999999</v>
      </c>
      <c r="BS23" s="19"/>
      <c r="BT23" s="19"/>
      <c r="BU23" s="19">
        <v>268.7</v>
      </c>
      <c r="BV23" s="19">
        <v>253.28</v>
      </c>
      <c r="BW23" s="19"/>
      <c r="BX23" s="19">
        <v>-684.56</v>
      </c>
      <c r="BY23" s="19"/>
      <c r="BZ23" s="19">
        <v>131.59</v>
      </c>
      <c r="CA23" s="19"/>
      <c r="CB23" s="19">
        <v>158.33000000000001</v>
      </c>
      <c r="CC23" s="19"/>
      <c r="CD23" s="19">
        <v>171.93</v>
      </c>
      <c r="CE23" s="19">
        <v>299.2700000000001</v>
      </c>
    </row>
    <row r="24" spans="1:83" x14ac:dyDescent="0.45">
      <c r="A24" s="142">
        <v>14809551316980</v>
      </c>
      <c r="B24" t="s">
        <v>228</v>
      </c>
      <c r="C24" t="s">
        <v>36</v>
      </c>
      <c r="D24" t="s">
        <v>238</v>
      </c>
      <c r="E24">
        <v>18</v>
      </c>
      <c r="F24" s="142"/>
      <c r="G24" s="142">
        <v>11180</v>
      </c>
      <c r="H24" s="142"/>
      <c r="I24" s="142">
        <v>10590</v>
      </c>
      <c r="J24" s="142"/>
      <c r="K24" s="142">
        <v>726</v>
      </c>
      <c r="L24" s="142"/>
      <c r="M24" s="142">
        <v>3496</v>
      </c>
      <c r="N24" s="142"/>
      <c r="O24" s="142">
        <v>5952</v>
      </c>
      <c r="P24" s="142"/>
      <c r="Q24" s="142">
        <v>9026</v>
      </c>
      <c r="R24" s="142">
        <v>40970</v>
      </c>
      <c r="S24" s="142"/>
      <c r="T24" s="142">
        <v>7722</v>
      </c>
      <c r="U24" s="142"/>
      <c r="V24" s="142">
        <v>7980</v>
      </c>
      <c r="W24" s="142"/>
      <c r="X24" s="142">
        <v>5714</v>
      </c>
      <c r="Y24" s="142"/>
      <c r="Z24" s="142">
        <v>3518</v>
      </c>
      <c r="AA24" s="142"/>
      <c r="AB24" s="142">
        <v>5986</v>
      </c>
      <c r="AC24" s="142"/>
      <c r="AD24" s="142">
        <v>7256</v>
      </c>
      <c r="AE24" s="142">
        <v>38176</v>
      </c>
      <c r="AF24" s="142"/>
      <c r="AG24" s="142">
        <v>3893</v>
      </c>
      <c r="AH24" s="142"/>
      <c r="AI24" s="142">
        <v>3692</v>
      </c>
      <c r="AJ24" s="142"/>
      <c r="AK24" s="142">
        <v>3215</v>
      </c>
      <c r="AL24" s="142"/>
      <c r="AM24" s="142">
        <v>2794</v>
      </c>
      <c r="AN24" s="142"/>
      <c r="AO24" s="142"/>
      <c r="AP24" s="142">
        <v>7261</v>
      </c>
      <c r="AQ24" s="142">
        <v>6677</v>
      </c>
      <c r="AR24" s="142">
        <v>27532</v>
      </c>
      <c r="AS24" s="19"/>
      <c r="AT24" s="19">
        <v>1811.42</v>
      </c>
      <c r="AU24" s="19"/>
      <c r="AV24" s="19">
        <v>1829.48</v>
      </c>
      <c r="AW24" s="19"/>
      <c r="AX24" s="19">
        <v>184.4</v>
      </c>
      <c r="AY24" s="19"/>
      <c r="AZ24" s="19">
        <v>917.98</v>
      </c>
      <c r="BA24" s="19"/>
      <c r="BB24" s="19">
        <v>1060.24</v>
      </c>
      <c r="BC24" s="19"/>
      <c r="BD24" s="19">
        <v>656.40000000000009</v>
      </c>
      <c r="BE24" s="19">
        <v>6459.92</v>
      </c>
      <c r="BF24" s="19"/>
      <c r="BG24" s="19">
        <v>1356.26</v>
      </c>
      <c r="BH24" s="19"/>
      <c r="BI24" s="19">
        <v>1399.46</v>
      </c>
      <c r="BJ24" s="19"/>
      <c r="BK24" s="19">
        <v>1020.44</v>
      </c>
      <c r="BL24" s="19"/>
      <c r="BM24" s="19">
        <v>986.28</v>
      </c>
      <c r="BN24" s="19"/>
      <c r="BO24" s="19">
        <v>1078.08</v>
      </c>
      <c r="BP24" s="19"/>
      <c r="BQ24" s="19">
        <v>1296.9000000000001</v>
      </c>
      <c r="BR24" s="19">
        <v>7137.42</v>
      </c>
      <c r="BS24" s="19"/>
      <c r="BT24" s="19">
        <v>663.76</v>
      </c>
      <c r="BU24" s="19"/>
      <c r="BV24" s="19">
        <v>629.53</v>
      </c>
      <c r="BW24" s="19"/>
      <c r="BX24" s="19">
        <v>551.35</v>
      </c>
      <c r="BY24" s="19"/>
      <c r="BZ24" s="19">
        <v>483.07</v>
      </c>
      <c r="CA24" s="19"/>
      <c r="CB24" s="19"/>
      <c r="CC24" s="19">
        <v>1238.97</v>
      </c>
      <c r="CD24" s="19">
        <v>1166.75</v>
      </c>
      <c r="CE24" s="19">
        <v>4733.43</v>
      </c>
    </row>
    <row r="25" spans="1:83" x14ac:dyDescent="0.45">
      <c r="A25" s="142">
        <v>14811143239267</v>
      </c>
      <c r="B25" t="s">
        <v>739</v>
      </c>
      <c r="C25" t="s">
        <v>154</v>
      </c>
      <c r="D25" t="s">
        <v>101</v>
      </c>
      <c r="E25">
        <v>6</v>
      </c>
      <c r="F25" s="142"/>
      <c r="G25" s="142"/>
      <c r="H25" s="142"/>
      <c r="I25" s="142"/>
      <c r="J25" s="142"/>
      <c r="K25" s="142"/>
      <c r="L25" s="142"/>
      <c r="M25" s="142"/>
      <c r="N25" s="142"/>
      <c r="O25" s="142">
        <v>0</v>
      </c>
      <c r="P25" s="142"/>
      <c r="Q25" s="142"/>
      <c r="R25" s="142">
        <v>0</v>
      </c>
      <c r="S25" s="142"/>
      <c r="T25" s="142"/>
      <c r="U25" s="142"/>
      <c r="V25" s="142">
        <v>891</v>
      </c>
      <c r="W25" s="142"/>
      <c r="X25" s="142">
        <v>335</v>
      </c>
      <c r="Y25" s="142"/>
      <c r="Z25" s="142">
        <v>319</v>
      </c>
      <c r="AA25" s="142"/>
      <c r="AB25" s="142">
        <v>404</v>
      </c>
      <c r="AC25" s="142"/>
      <c r="AD25" s="142">
        <v>360</v>
      </c>
      <c r="AE25" s="142">
        <v>2309</v>
      </c>
      <c r="AF25" s="142"/>
      <c r="AG25" s="142"/>
      <c r="AH25" s="142">
        <v>278</v>
      </c>
      <c r="AI25" s="142">
        <v>-69</v>
      </c>
      <c r="AJ25" s="142"/>
      <c r="AK25" s="142">
        <v>369</v>
      </c>
      <c r="AL25" s="142"/>
      <c r="AM25" s="142">
        <v>192</v>
      </c>
      <c r="AN25" s="142"/>
      <c r="AO25" s="142">
        <v>364</v>
      </c>
      <c r="AP25" s="142"/>
      <c r="AQ25" s="142">
        <v>447</v>
      </c>
      <c r="AR25" s="142">
        <v>1581</v>
      </c>
      <c r="AS25" s="19"/>
      <c r="AT25" s="19"/>
      <c r="AU25" s="19"/>
      <c r="AV25" s="19"/>
      <c r="AW25" s="19"/>
      <c r="AX25" s="19"/>
      <c r="AY25" s="19"/>
      <c r="AZ25" s="19"/>
      <c r="BA25" s="19"/>
      <c r="BB25" s="19">
        <v>5.84</v>
      </c>
      <c r="BC25" s="19"/>
      <c r="BD25" s="19"/>
      <c r="BE25" s="19">
        <v>5.84</v>
      </c>
      <c r="BF25" s="19"/>
      <c r="BG25" s="19"/>
      <c r="BH25" s="19"/>
      <c r="BI25" s="19">
        <v>181.42</v>
      </c>
      <c r="BJ25" s="19"/>
      <c r="BK25" s="19">
        <v>56.18</v>
      </c>
      <c r="BL25" s="19"/>
      <c r="BM25" s="19">
        <v>55.33</v>
      </c>
      <c r="BN25" s="19"/>
      <c r="BO25" s="19">
        <v>67.540000000000006</v>
      </c>
      <c r="BP25" s="19"/>
      <c r="BQ25" s="19">
        <v>62.980000000000004</v>
      </c>
      <c r="BR25" s="19">
        <v>423.45000000000005</v>
      </c>
      <c r="BS25" s="19"/>
      <c r="BT25" s="19"/>
      <c r="BU25" s="19">
        <v>46</v>
      </c>
      <c r="BV25" s="19">
        <v>3.0800000000000054</v>
      </c>
      <c r="BW25" s="19"/>
      <c r="BX25" s="19">
        <v>66.069999999999993</v>
      </c>
      <c r="BY25" s="19"/>
      <c r="BZ25" s="19">
        <v>40.909999999999997</v>
      </c>
      <c r="CA25" s="19"/>
      <c r="CB25" s="19">
        <v>65.430000000000007</v>
      </c>
      <c r="CC25" s="19"/>
      <c r="CD25" s="19">
        <v>76.81</v>
      </c>
      <c r="CE25" s="19">
        <v>298.3</v>
      </c>
    </row>
    <row r="26" spans="1:83" x14ac:dyDescent="0.45">
      <c r="A26" s="142">
        <v>14811432674857</v>
      </c>
      <c r="B26" t="s">
        <v>743</v>
      </c>
      <c r="C26" t="s">
        <v>168</v>
      </c>
      <c r="D26" t="s">
        <v>101</v>
      </c>
      <c r="E26">
        <v>6</v>
      </c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>
        <v>1477</v>
      </c>
      <c r="R26" s="142">
        <v>1477</v>
      </c>
      <c r="S26" s="142"/>
      <c r="T26" s="142"/>
      <c r="U26" s="142"/>
      <c r="V26" s="142">
        <v>994</v>
      </c>
      <c r="W26" s="142"/>
      <c r="X26" s="142"/>
      <c r="Y26" s="142"/>
      <c r="Z26" s="142"/>
      <c r="AA26" s="142"/>
      <c r="AB26" s="142">
        <v>505</v>
      </c>
      <c r="AC26" s="142"/>
      <c r="AD26" s="142">
        <v>278</v>
      </c>
      <c r="AE26" s="142">
        <v>1777</v>
      </c>
      <c r="AF26" s="142"/>
      <c r="AG26" s="142"/>
      <c r="AH26" s="142">
        <v>278</v>
      </c>
      <c r="AI26" s="142">
        <v>-1125</v>
      </c>
      <c r="AJ26" s="142"/>
      <c r="AK26" s="142">
        <v>-5</v>
      </c>
      <c r="AL26" s="142"/>
      <c r="AM26" s="142">
        <v>-4</v>
      </c>
      <c r="AN26" s="142"/>
      <c r="AO26" s="142"/>
      <c r="AP26" s="142"/>
      <c r="AQ26" s="142"/>
      <c r="AR26" s="142">
        <v>-856</v>
      </c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>
        <v>244.2</v>
      </c>
      <c r="BE26" s="19">
        <v>244.2</v>
      </c>
      <c r="BF26" s="19"/>
      <c r="BG26" s="19"/>
      <c r="BH26" s="19"/>
      <c r="BI26" s="19">
        <v>196.5</v>
      </c>
      <c r="BJ26" s="19"/>
      <c r="BK26" s="19"/>
      <c r="BL26" s="19"/>
      <c r="BM26" s="19"/>
      <c r="BN26" s="19"/>
      <c r="BO26" s="19">
        <v>103.03</v>
      </c>
      <c r="BP26" s="19"/>
      <c r="BQ26" s="19">
        <v>54.84</v>
      </c>
      <c r="BR26" s="19">
        <v>354.37</v>
      </c>
      <c r="BS26" s="19"/>
      <c r="BT26" s="19"/>
      <c r="BU26" s="19">
        <v>46</v>
      </c>
      <c r="BV26" s="19">
        <v>-147.56</v>
      </c>
      <c r="BW26" s="19"/>
      <c r="BX26" s="19">
        <v>12.39</v>
      </c>
      <c r="BY26" s="19"/>
      <c r="BZ26" s="19">
        <v>-5.37</v>
      </c>
      <c r="CA26" s="19"/>
      <c r="CB26" s="19"/>
      <c r="CC26" s="19"/>
      <c r="CD26" s="19"/>
      <c r="CE26" s="19">
        <v>-94.54</v>
      </c>
    </row>
    <row r="27" spans="1:83" x14ac:dyDescent="0.45">
      <c r="A27" s="142">
        <v>14812590435421</v>
      </c>
      <c r="B27" t="s">
        <v>735</v>
      </c>
      <c r="C27" t="s">
        <v>178</v>
      </c>
      <c r="D27" t="s">
        <v>101</v>
      </c>
      <c r="E27">
        <v>6</v>
      </c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>
        <v>832</v>
      </c>
      <c r="R27" s="142">
        <v>832</v>
      </c>
      <c r="S27" s="142"/>
      <c r="T27" s="142"/>
      <c r="U27" s="142">
        <v>849</v>
      </c>
      <c r="V27" s="142"/>
      <c r="W27" s="142"/>
      <c r="X27" s="142"/>
      <c r="Y27" s="142"/>
      <c r="Z27" s="142"/>
      <c r="AA27" s="142">
        <v>703</v>
      </c>
      <c r="AB27" s="142"/>
      <c r="AC27" s="142"/>
      <c r="AD27" s="142">
        <v>485</v>
      </c>
      <c r="AE27" s="142">
        <v>2037</v>
      </c>
      <c r="AF27" s="142"/>
      <c r="AG27" s="142"/>
      <c r="AH27" s="142">
        <v>176</v>
      </c>
      <c r="AI27" s="142">
        <v>147</v>
      </c>
      <c r="AJ27" s="142"/>
      <c r="AK27" s="142">
        <v>265</v>
      </c>
      <c r="AL27" s="142"/>
      <c r="AM27" s="142">
        <v>325</v>
      </c>
      <c r="AN27" s="142"/>
      <c r="AO27" s="142">
        <v>326</v>
      </c>
      <c r="AP27" s="142"/>
      <c r="AQ27" s="142">
        <v>367</v>
      </c>
      <c r="AR27" s="142">
        <v>1606</v>
      </c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>
        <v>178.51</v>
      </c>
      <c r="BE27" s="19">
        <v>178.51</v>
      </c>
      <c r="BF27" s="19"/>
      <c r="BG27" s="19"/>
      <c r="BH27" s="19">
        <v>148.75</v>
      </c>
      <c r="BI27" s="19"/>
      <c r="BJ27" s="19"/>
      <c r="BK27" s="19"/>
      <c r="BL27" s="19"/>
      <c r="BM27" s="19"/>
      <c r="BN27" s="19">
        <v>130.34</v>
      </c>
      <c r="BO27" s="19"/>
      <c r="BP27" s="19"/>
      <c r="BQ27" s="19">
        <v>86.59</v>
      </c>
      <c r="BR27" s="19">
        <v>365.68000000000006</v>
      </c>
      <c r="BS27" s="19"/>
      <c r="BT27" s="19"/>
      <c r="BU27" s="19">
        <v>31.45</v>
      </c>
      <c r="BV27" s="19">
        <v>33.86</v>
      </c>
      <c r="BW27" s="19"/>
      <c r="BX27" s="19">
        <v>50.91</v>
      </c>
      <c r="BY27" s="19"/>
      <c r="BZ27" s="19">
        <v>60.22</v>
      </c>
      <c r="CA27" s="19"/>
      <c r="CB27" s="19">
        <v>60.03</v>
      </c>
      <c r="CC27" s="19"/>
      <c r="CD27" s="19">
        <v>65.400000000000006</v>
      </c>
      <c r="CE27" s="19">
        <v>301.87</v>
      </c>
    </row>
    <row r="28" spans="1:83" x14ac:dyDescent="0.45">
      <c r="A28" s="142">
        <v>14812735108510</v>
      </c>
      <c r="B28" t="s">
        <v>676</v>
      </c>
      <c r="C28" t="s">
        <v>68</v>
      </c>
      <c r="D28" t="s">
        <v>101</v>
      </c>
      <c r="E28">
        <v>30</v>
      </c>
      <c r="F28" s="142"/>
      <c r="G28" s="142"/>
      <c r="H28" s="142"/>
      <c r="I28" s="142">
        <v>8127</v>
      </c>
      <c r="J28" s="142"/>
      <c r="K28" s="142">
        <v>3731</v>
      </c>
      <c r="L28" s="142"/>
      <c r="M28" s="142">
        <v>2808</v>
      </c>
      <c r="N28" s="142"/>
      <c r="O28" s="142">
        <v>3267</v>
      </c>
      <c r="P28" s="142"/>
      <c r="Q28" s="142">
        <v>4477</v>
      </c>
      <c r="R28" s="142">
        <v>22410</v>
      </c>
      <c r="S28" s="142"/>
      <c r="T28" s="142">
        <v>3977</v>
      </c>
      <c r="U28" s="142"/>
      <c r="V28" s="142">
        <v>4185</v>
      </c>
      <c r="W28" s="142"/>
      <c r="X28" s="142">
        <v>2841</v>
      </c>
      <c r="Y28" s="142"/>
      <c r="Z28" s="142">
        <v>2858</v>
      </c>
      <c r="AA28" s="142"/>
      <c r="AB28" s="142">
        <v>3108</v>
      </c>
      <c r="AC28" s="142"/>
      <c r="AD28" s="142">
        <v>4272</v>
      </c>
      <c r="AE28" s="142">
        <v>21241</v>
      </c>
      <c r="AF28" s="142"/>
      <c r="AG28" s="142"/>
      <c r="AH28" s="142">
        <v>2221</v>
      </c>
      <c r="AI28" s="142">
        <v>1957</v>
      </c>
      <c r="AJ28" s="142"/>
      <c r="AK28" s="142">
        <v>2674</v>
      </c>
      <c r="AL28" s="142"/>
      <c r="AM28" s="142">
        <v>3196</v>
      </c>
      <c r="AN28" s="142"/>
      <c r="AO28" s="142">
        <v>2954</v>
      </c>
      <c r="AP28" s="142"/>
      <c r="AQ28" s="142">
        <v>5657</v>
      </c>
      <c r="AR28" s="142">
        <v>18659</v>
      </c>
      <c r="AS28" s="19"/>
      <c r="AT28" s="19"/>
      <c r="AU28" s="19"/>
      <c r="AV28" s="19">
        <v>1180.99</v>
      </c>
      <c r="AW28" s="19"/>
      <c r="AX28" s="19">
        <v>558.26</v>
      </c>
      <c r="AY28" s="19"/>
      <c r="AZ28" s="19">
        <v>443.24</v>
      </c>
      <c r="BA28" s="19"/>
      <c r="BB28" s="19">
        <v>505.16</v>
      </c>
      <c r="BC28" s="19"/>
      <c r="BD28" s="19">
        <v>659.85</v>
      </c>
      <c r="BE28" s="19">
        <v>3347.4999999999995</v>
      </c>
      <c r="BF28" s="19"/>
      <c r="BG28" s="19">
        <v>584.84</v>
      </c>
      <c r="BH28" s="19"/>
      <c r="BI28" s="19">
        <v>622.53</v>
      </c>
      <c r="BJ28" s="19"/>
      <c r="BK28" s="19">
        <v>463.34</v>
      </c>
      <c r="BL28" s="19"/>
      <c r="BM28" s="19">
        <v>471.38</v>
      </c>
      <c r="BN28" s="19"/>
      <c r="BO28" s="19">
        <v>472.12</v>
      </c>
      <c r="BP28" s="19"/>
      <c r="BQ28" s="19">
        <v>644.27</v>
      </c>
      <c r="BR28" s="19">
        <v>3258.4799999999996</v>
      </c>
      <c r="BS28" s="19"/>
      <c r="BT28" s="19"/>
      <c r="BU28" s="19">
        <v>334.58</v>
      </c>
      <c r="BV28" s="19">
        <v>315.29000000000002</v>
      </c>
      <c r="BW28" s="19"/>
      <c r="BX28" s="19">
        <v>418.14</v>
      </c>
      <c r="BY28" s="19"/>
      <c r="BZ28" s="19">
        <v>496.73</v>
      </c>
      <c r="CA28" s="19"/>
      <c r="CB28" s="19">
        <v>460.35</v>
      </c>
      <c r="CC28" s="19"/>
      <c r="CD28" s="19">
        <v>844.32</v>
      </c>
      <c r="CE28" s="19">
        <v>2869.4100000000003</v>
      </c>
    </row>
    <row r="29" spans="1:83" x14ac:dyDescent="0.45">
      <c r="A29" s="142">
        <v>14813892850933</v>
      </c>
      <c r="B29" t="s">
        <v>700</v>
      </c>
      <c r="C29" t="s">
        <v>155</v>
      </c>
      <c r="D29" t="s">
        <v>101</v>
      </c>
      <c r="E29">
        <v>36</v>
      </c>
      <c r="F29" s="142"/>
      <c r="G29" s="142"/>
      <c r="H29" s="142"/>
      <c r="I29" s="142">
        <v>0</v>
      </c>
      <c r="J29" s="142"/>
      <c r="K29" s="142"/>
      <c r="L29" s="142">
        <v>10700</v>
      </c>
      <c r="M29" s="142"/>
      <c r="N29" s="142">
        <v>1910</v>
      </c>
      <c r="O29" s="142">
        <v>2222</v>
      </c>
      <c r="P29" s="142"/>
      <c r="Q29" s="142">
        <v>2251</v>
      </c>
      <c r="R29" s="142">
        <v>17083</v>
      </c>
      <c r="S29" s="142"/>
      <c r="T29" s="142">
        <v>3095</v>
      </c>
      <c r="U29" s="142"/>
      <c r="V29" s="142">
        <v>3199</v>
      </c>
      <c r="W29" s="142"/>
      <c r="X29" s="142">
        <v>4271</v>
      </c>
      <c r="Y29" s="142"/>
      <c r="Z29" s="142">
        <v>2246</v>
      </c>
      <c r="AA29" s="142"/>
      <c r="AB29" s="142">
        <v>2443</v>
      </c>
      <c r="AC29" s="142"/>
      <c r="AD29" s="142">
        <v>1279</v>
      </c>
      <c r="AE29" s="142">
        <v>16533</v>
      </c>
      <c r="AF29" s="142"/>
      <c r="AG29" s="142"/>
      <c r="AH29" s="142">
        <v>2668</v>
      </c>
      <c r="AI29" s="142">
        <v>2345</v>
      </c>
      <c r="AJ29" s="142"/>
      <c r="AK29" s="142">
        <v>-1834</v>
      </c>
      <c r="AL29" s="142"/>
      <c r="AM29" s="142">
        <v>664</v>
      </c>
      <c r="AN29" s="142"/>
      <c r="AO29" s="142">
        <v>908</v>
      </c>
      <c r="AP29" s="142"/>
      <c r="AQ29" s="142">
        <v>3484</v>
      </c>
      <c r="AR29" s="142">
        <v>8235</v>
      </c>
      <c r="AS29" s="19"/>
      <c r="AT29" s="19"/>
      <c r="AU29" s="19"/>
      <c r="AV29" s="19">
        <v>0</v>
      </c>
      <c r="AW29" s="19"/>
      <c r="AX29" s="19"/>
      <c r="AY29" s="19">
        <v>1643.33</v>
      </c>
      <c r="AZ29" s="19"/>
      <c r="BA29" s="19">
        <v>348</v>
      </c>
      <c r="BB29" s="19">
        <v>391.93</v>
      </c>
      <c r="BC29" s="19"/>
      <c r="BD29" s="19">
        <v>397.38</v>
      </c>
      <c r="BE29" s="19">
        <v>2780.64</v>
      </c>
      <c r="BF29" s="19"/>
      <c r="BG29" s="19">
        <v>492.17</v>
      </c>
      <c r="BH29" s="19"/>
      <c r="BI29" s="19">
        <v>515.48</v>
      </c>
      <c r="BJ29" s="19"/>
      <c r="BK29" s="19">
        <v>665.06</v>
      </c>
      <c r="BL29" s="19"/>
      <c r="BM29" s="19">
        <v>398.86</v>
      </c>
      <c r="BN29" s="19"/>
      <c r="BO29" s="19">
        <v>383.97</v>
      </c>
      <c r="BP29" s="19"/>
      <c r="BQ29" s="19">
        <v>229.17000000000002</v>
      </c>
      <c r="BR29" s="19">
        <v>2684.71</v>
      </c>
      <c r="BS29" s="19"/>
      <c r="BT29" s="19"/>
      <c r="BU29" s="19">
        <v>401.2</v>
      </c>
      <c r="BV29" s="19">
        <v>376.44</v>
      </c>
      <c r="BW29" s="19"/>
      <c r="BX29" s="19">
        <v>-217.05</v>
      </c>
      <c r="BY29" s="19"/>
      <c r="BZ29" s="19">
        <v>140.47999999999999</v>
      </c>
      <c r="CA29" s="19"/>
      <c r="CB29" s="19">
        <v>175.21</v>
      </c>
      <c r="CC29" s="19"/>
      <c r="CD29" s="19">
        <v>540.85</v>
      </c>
      <c r="CE29" s="19">
        <v>1417.13</v>
      </c>
    </row>
    <row r="30" spans="1:83" x14ac:dyDescent="0.45">
      <c r="A30" s="142">
        <v>14814616439917</v>
      </c>
      <c r="B30" t="s">
        <v>109</v>
      </c>
      <c r="C30" t="s">
        <v>156</v>
      </c>
      <c r="D30" t="s">
        <v>101</v>
      </c>
      <c r="E30">
        <v>12</v>
      </c>
      <c r="F30" s="142"/>
      <c r="G30" s="142"/>
      <c r="H30" s="142"/>
      <c r="I30" s="142"/>
      <c r="J30" s="142"/>
      <c r="K30" s="142"/>
      <c r="L30" s="142"/>
      <c r="M30" s="142">
        <v>7662</v>
      </c>
      <c r="N30" s="142"/>
      <c r="O30" s="142">
        <v>1870</v>
      </c>
      <c r="P30" s="142"/>
      <c r="Q30" s="142">
        <v>1721</v>
      </c>
      <c r="R30" s="142">
        <v>11253</v>
      </c>
      <c r="S30" s="142"/>
      <c r="T30" s="142">
        <v>2121</v>
      </c>
      <c r="U30" s="142"/>
      <c r="V30" s="142">
        <v>2232</v>
      </c>
      <c r="W30" s="142"/>
      <c r="X30" s="142">
        <v>1929</v>
      </c>
      <c r="Y30" s="142"/>
      <c r="Z30" s="142">
        <v>1531</v>
      </c>
      <c r="AA30" s="142"/>
      <c r="AB30" s="142">
        <v>1665</v>
      </c>
      <c r="AC30" s="142"/>
      <c r="AD30" s="142">
        <v>2142</v>
      </c>
      <c r="AE30" s="142">
        <v>11620</v>
      </c>
      <c r="AF30" s="142"/>
      <c r="AG30" s="142"/>
      <c r="AH30" s="142">
        <v>666</v>
      </c>
      <c r="AI30" s="142">
        <v>587</v>
      </c>
      <c r="AJ30" s="142"/>
      <c r="AK30" s="142">
        <v>2846</v>
      </c>
      <c r="AL30" s="142"/>
      <c r="AM30" s="142">
        <v>1498</v>
      </c>
      <c r="AN30" s="142"/>
      <c r="AO30" s="142">
        <v>1712</v>
      </c>
      <c r="AP30" s="142"/>
      <c r="AQ30" s="142">
        <v>2170</v>
      </c>
      <c r="AR30" s="142">
        <v>9479</v>
      </c>
      <c r="AS30" s="19"/>
      <c r="AT30" s="19"/>
      <c r="AU30" s="19"/>
      <c r="AV30" s="19"/>
      <c r="AW30" s="19"/>
      <c r="AX30" s="19"/>
      <c r="AY30" s="19"/>
      <c r="AZ30" s="19">
        <v>1103.9100000000001</v>
      </c>
      <c r="BA30" s="19"/>
      <c r="BB30" s="19">
        <v>272.81</v>
      </c>
      <c r="BC30" s="19"/>
      <c r="BD30" s="19">
        <v>253.74</v>
      </c>
      <c r="BE30" s="19">
        <v>1630.46</v>
      </c>
      <c r="BF30" s="19"/>
      <c r="BG30" s="19">
        <v>303.83999999999997</v>
      </c>
      <c r="BH30" s="19"/>
      <c r="BI30" s="19">
        <v>322.62</v>
      </c>
      <c r="BJ30" s="19"/>
      <c r="BK30" s="19">
        <v>287.16000000000003</v>
      </c>
      <c r="BL30" s="19"/>
      <c r="BM30" s="19">
        <v>242.5</v>
      </c>
      <c r="BN30" s="19"/>
      <c r="BO30" s="19">
        <v>251.82</v>
      </c>
      <c r="BP30" s="19"/>
      <c r="BQ30" s="19">
        <v>323.13</v>
      </c>
      <c r="BR30" s="19">
        <v>1731.0700000000002</v>
      </c>
      <c r="BS30" s="19"/>
      <c r="BT30" s="19"/>
      <c r="BU30" s="19">
        <v>104.21</v>
      </c>
      <c r="BV30" s="19">
        <v>102.45</v>
      </c>
      <c r="BW30" s="19"/>
      <c r="BX30" s="19">
        <v>424.99</v>
      </c>
      <c r="BY30" s="19"/>
      <c r="BZ30" s="19">
        <v>234.26</v>
      </c>
      <c r="CA30" s="19"/>
      <c r="CB30" s="19">
        <v>263.99</v>
      </c>
      <c r="CC30" s="19"/>
      <c r="CD30" s="19">
        <v>328.62</v>
      </c>
      <c r="CE30" s="19">
        <v>1458.52</v>
      </c>
    </row>
    <row r="31" spans="1:83" x14ac:dyDescent="0.45">
      <c r="A31" s="142">
        <v>14815629464508</v>
      </c>
      <c r="B31" t="s">
        <v>79</v>
      </c>
      <c r="C31" t="s">
        <v>80</v>
      </c>
      <c r="D31" t="s">
        <v>101</v>
      </c>
      <c r="E31">
        <v>18</v>
      </c>
      <c r="F31" s="142"/>
      <c r="G31" s="142"/>
      <c r="H31" s="142"/>
      <c r="I31" s="142">
        <v>389</v>
      </c>
      <c r="J31" s="142"/>
      <c r="K31" s="142"/>
      <c r="L31" s="142"/>
      <c r="M31" s="142">
        <v>277</v>
      </c>
      <c r="N31" s="142"/>
      <c r="O31" s="142">
        <v>123</v>
      </c>
      <c r="P31" s="142"/>
      <c r="Q31" s="142">
        <v>282</v>
      </c>
      <c r="R31" s="142">
        <v>1071</v>
      </c>
      <c r="S31" s="142"/>
      <c r="T31" s="142">
        <v>219</v>
      </c>
      <c r="U31" s="142"/>
      <c r="V31" s="142">
        <v>234</v>
      </c>
      <c r="W31" s="142"/>
      <c r="X31" s="142">
        <v>-107</v>
      </c>
      <c r="Y31" s="142"/>
      <c r="Z31" s="142">
        <v>83</v>
      </c>
      <c r="AA31" s="142"/>
      <c r="AB31" s="142">
        <v>93</v>
      </c>
      <c r="AC31" s="142"/>
      <c r="AD31" s="142">
        <v>301</v>
      </c>
      <c r="AE31" s="142">
        <v>823</v>
      </c>
      <c r="AF31" s="142"/>
      <c r="AG31" s="142"/>
      <c r="AH31" s="142">
        <v>1000</v>
      </c>
      <c r="AI31" s="142">
        <v>880</v>
      </c>
      <c r="AJ31" s="142"/>
      <c r="AK31" s="142">
        <v>-3734</v>
      </c>
      <c r="AL31" s="142"/>
      <c r="AM31" s="142">
        <v>429</v>
      </c>
      <c r="AN31" s="142"/>
      <c r="AO31" s="142">
        <v>129</v>
      </c>
      <c r="AP31" s="142"/>
      <c r="AQ31" s="142">
        <v>85</v>
      </c>
      <c r="AR31" s="142">
        <v>-1211</v>
      </c>
      <c r="AS31" s="19"/>
      <c r="AT31" s="19"/>
      <c r="AU31" s="19"/>
      <c r="AV31" s="19">
        <v>114.31</v>
      </c>
      <c r="AW31" s="19"/>
      <c r="AX31" s="19"/>
      <c r="AY31" s="19"/>
      <c r="AZ31" s="19">
        <v>106.26</v>
      </c>
      <c r="BA31" s="19"/>
      <c r="BB31" s="19">
        <v>52.55</v>
      </c>
      <c r="BC31" s="19"/>
      <c r="BD31" s="19">
        <v>74.47</v>
      </c>
      <c r="BE31" s="19">
        <v>347.59000000000003</v>
      </c>
      <c r="BF31" s="19"/>
      <c r="BG31" s="19">
        <v>61.6</v>
      </c>
      <c r="BH31" s="19"/>
      <c r="BI31" s="19">
        <v>66.680000000000007</v>
      </c>
      <c r="BJ31" s="19"/>
      <c r="BK31" s="19">
        <v>23.27</v>
      </c>
      <c r="BL31" s="19"/>
      <c r="BM31" s="19">
        <v>47.2</v>
      </c>
      <c r="BN31" s="19"/>
      <c r="BO31" s="19">
        <v>45.26</v>
      </c>
      <c r="BP31" s="19"/>
      <c r="BQ31" s="19">
        <v>81.67</v>
      </c>
      <c r="BR31" s="19">
        <v>325.68</v>
      </c>
      <c r="BS31" s="19"/>
      <c r="BT31" s="19"/>
      <c r="BU31" s="19">
        <v>156.91</v>
      </c>
      <c r="BV31" s="19">
        <v>157.75</v>
      </c>
      <c r="BW31" s="19"/>
      <c r="BX31" s="19">
        <v>-487.06</v>
      </c>
      <c r="BY31" s="19"/>
      <c r="BZ31" s="19">
        <v>96.72</v>
      </c>
      <c r="CA31" s="19"/>
      <c r="CB31" s="19">
        <v>54.12</v>
      </c>
      <c r="CC31" s="19"/>
      <c r="CD31" s="19">
        <v>46.81</v>
      </c>
      <c r="CE31" s="19">
        <v>25.249999999999964</v>
      </c>
    </row>
    <row r="32" spans="1:83" x14ac:dyDescent="0.45">
      <c r="A32" s="142">
        <v>14815774127254</v>
      </c>
      <c r="B32" t="s">
        <v>753</v>
      </c>
      <c r="C32" t="s">
        <v>169</v>
      </c>
      <c r="D32" t="s">
        <v>101</v>
      </c>
      <c r="E32">
        <v>6</v>
      </c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>
        <v>527</v>
      </c>
      <c r="R32" s="142">
        <v>527</v>
      </c>
      <c r="S32" s="142"/>
      <c r="T32" s="142"/>
      <c r="U32" s="142"/>
      <c r="V32" s="142">
        <v>847</v>
      </c>
      <c r="W32" s="142"/>
      <c r="X32" s="142">
        <v>682</v>
      </c>
      <c r="Y32" s="142"/>
      <c r="Z32" s="142">
        <v>303</v>
      </c>
      <c r="AA32" s="142"/>
      <c r="AB32" s="142">
        <v>353</v>
      </c>
      <c r="AC32" s="142"/>
      <c r="AD32" s="142">
        <v>482</v>
      </c>
      <c r="AE32" s="142">
        <v>2667</v>
      </c>
      <c r="AF32" s="142"/>
      <c r="AG32" s="142"/>
      <c r="AH32" s="142">
        <v>277</v>
      </c>
      <c r="AI32" s="142">
        <v>245</v>
      </c>
      <c r="AJ32" s="142"/>
      <c r="AK32" s="142">
        <v>220</v>
      </c>
      <c r="AL32" s="142"/>
      <c r="AM32" s="142">
        <v>399</v>
      </c>
      <c r="AN32" s="142"/>
      <c r="AO32" s="142">
        <v>436</v>
      </c>
      <c r="AP32" s="142">
        <v>1</v>
      </c>
      <c r="AQ32" s="142"/>
      <c r="AR32" s="142">
        <v>1578</v>
      </c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>
        <v>84.64</v>
      </c>
      <c r="BE32" s="19">
        <v>84.64</v>
      </c>
      <c r="BF32" s="19"/>
      <c r="BG32" s="19"/>
      <c r="BH32" s="19"/>
      <c r="BI32" s="19">
        <v>162.27000000000001</v>
      </c>
      <c r="BJ32" s="19"/>
      <c r="BK32" s="19">
        <v>104.83</v>
      </c>
      <c r="BL32" s="19"/>
      <c r="BM32" s="19">
        <v>52.52</v>
      </c>
      <c r="BN32" s="19"/>
      <c r="BO32" s="19">
        <v>60.5</v>
      </c>
      <c r="BP32" s="19"/>
      <c r="BQ32" s="19">
        <v>87.75</v>
      </c>
      <c r="BR32" s="19">
        <v>467.87</v>
      </c>
      <c r="BS32" s="19"/>
      <c r="BT32" s="19"/>
      <c r="BU32" s="19">
        <v>45.87</v>
      </c>
      <c r="BV32" s="19">
        <v>47.84</v>
      </c>
      <c r="BW32" s="19"/>
      <c r="BX32" s="19">
        <v>44.47</v>
      </c>
      <c r="BY32" s="19"/>
      <c r="BZ32" s="19">
        <v>70.78</v>
      </c>
      <c r="CA32" s="19"/>
      <c r="CB32" s="19">
        <v>75.7</v>
      </c>
      <c r="CC32" s="19">
        <v>-6.97</v>
      </c>
      <c r="CD32" s="19"/>
      <c r="CE32" s="19">
        <v>277.69</v>
      </c>
    </row>
    <row r="33" spans="1:83" x14ac:dyDescent="0.45">
      <c r="A33" s="142">
        <v>14818089684573</v>
      </c>
      <c r="B33" t="s">
        <v>751</v>
      </c>
      <c r="C33" t="s">
        <v>68</v>
      </c>
      <c r="D33" t="s">
        <v>101</v>
      </c>
      <c r="E33">
        <v>6</v>
      </c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>
        <v>387</v>
      </c>
      <c r="R33" s="142">
        <v>387</v>
      </c>
      <c r="S33" s="142"/>
      <c r="T33" s="142"/>
      <c r="U33" s="142">
        <v>507</v>
      </c>
      <c r="V33" s="142"/>
      <c r="W33" s="142"/>
      <c r="X33" s="142"/>
      <c r="Y33" s="142"/>
      <c r="Z33" s="142"/>
      <c r="AA33" s="142">
        <v>389</v>
      </c>
      <c r="AB33" s="142"/>
      <c r="AC33" s="142"/>
      <c r="AD33" s="142">
        <v>289</v>
      </c>
      <c r="AE33" s="142">
        <v>1185</v>
      </c>
      <c r="AF33" s="142"/>
      <c r="AG33" s="142"/>
      <c r="AH33" s="142">
        <v>154</v>
      </c>
      <c r="AI33" s="142">
        <v>78</v>
      </c>
      <c r="AJ33" s="142"/>
      <c r="AK33" s="142">
        <v>145</v>
      </c>
      <c r="AL33" s="142"/>
      <c r="AM33" s="142">
        <v>139</v>
      </c>
      <c r="AN33" s="142"/>
      <c r="AO33" s="142">
        <v>108</v>
      </c>
      <c r="AP33" s="142"/>
      <c r="AQ33" s="142">
        <v>169</v>
      </c>
      <c r="AR33" s="142">
        <v>793</v>
      </c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>
        <v>86.04</v>
      </c>
      <c r="BE33" s="19">
        <v>86.04</v>
      </c>
      <c r="BF33" s="19"/>
      <c r="BG33" s="19"/>
      <c r="BH33" s="19">
        <v>102.79</v>
      </c>
      <c r="BI33" s="19"/>
      <c r="BJ33" s="19"/>
      <c r="BK33" s="19"/>
      <c r="BL33" s="19"/>
      <c r="BM33" s="19"/>
      <c r="BN33" s="19">
        <v>86.68</v>
      </c>
      <c r="BO33" s="19"/>
      <c r="BP33" s="19"/>
      <c r="BQ33" s="19">
        <v>63.79</v>
      </c>
      <c r="BR33" s="19">
        <v>253.26000000000002</v>
      </c>
      <c r="BS33" s="19"/>
      <c r="BT33" s="19"/>
      <c r="BU33" s="19">
        <v>28.32</v>
      </c>
      <c r="BV33" s="19">
        <v>24.02</v>
      </c>
      <c r="BW33" s="19"/>
      <c r="BX33" s="19">
        <v>33.79</v>
      </c>
      <c r="BY33" s="19"/>
      <c r="BZ33" s="19">
        <v>33.72</v>
      </c>
      <c r="CA33" s="19"/>
      <c r="CB33" s="19">
        <v>28.93</v>
      </c>
      <c r="CC33" s="19"/>
      <c r="CD33" s="19">
        <v>37.18</v>
      </c>
      <c r="CE33" s="19">
        <v>185.96</v>
      </c>
    </row>
    <row r="34" spans="1:83" x14ac:dyDescent="0.45">
      <c r="A34" s="142">
        <v>14819247409505</v>
      </c>
      <c r="B34" t="s">
        <v>664</v>
      </c>
      <c r="C34" t="s">
        <v>12</v>
      </c>
      <c r="D34" t="s">
        <v>101</v>
      </c>
      <c r="E34">
        <v>18</v>
      </c>
      <c r="F34" s="142"/>
      <c r="G34" s="142"/>
      <c r="H34" s="142"/>
      <c r="I34" s="142">
        <v>10217</v>
      </c>
      <c r="J34" s="142">
        <v>3357</v>
      </c>
      <c r="K34" s="142"/>
      <c r="L34" s="142"/>
      <c r="M34" s="142">
        <v>2605</v>
      </c>
      <c r="N34" s="142"/>
      <c r="O34" s="142">
        <v>5259</v>
      </c>
      <c r="P34" s="142"/>
      <c r="Q34" s="142">
        <v>10691</v>
      </c>
      <c r="R34" s="142">
        <v>32129</v>
      </c>
      <c r="S34" s="142"/>
      <c r="T34" s="142"/>
      <c r="U34" s="142"/>
      <c r="V34" s="142">
        <v>4162</v>
      </c>
      <c r="W34" s="142"/>
      <c r="X34" s="142">
        <v>3533</v>
      </c>
      <c r="Y34" s="142">
        <v>2476</v>
      </c>
      <c r="Z34" s="142"/>
      <c r="AA34" s="142"/>
      <c r="AB34" s="142"/>
      <c r="AC34" s="142"/>
      <c r="AD34" s="142"/>
      <c r="AE34" s="142">
        <v>10171</v>
      </c>
      <c r="AF34" s="142"/>
      <c r="AG34" s="142"/>
      <c r="AH34" s="142">
        <v>1001</v>
      </c>
      <c r="AI34" s="142">
        <v>6884</v>
      </c>
      <c r="AJ34" s="142"/>
      <c r="AK34" s="142">
        <v>4475</v>
      </c>
      <c r="AL34" s="142"/>
      <c r="AM34" s="142">
        <v>3602</v>
      </c>
      <c r="AN34" s="142"/>
      <c r="AO34" s="142">
        <v>3841</v>
      </c>
      <c r="AP34" s="142"/>
      <c r="AQ34" s="142">
        <v>5444</v>
      </c>
      <c r="AR34" s="142">
        <v>25247</v>
      </c>
      <c r="AS34" s="19"/>
      <c r="AT34" s="19"/>
      <c r="AU34" s="19"/>
      <c r="AV34" s="19">
        <v>1413.58</v>
      </c>
      <c r="AW34" s="19">
        <v>480.2</v>
      </c>
      <c r="AX34" s="19"/>
      <c r="AY34" s="19"/>
      <c r="AZ34" s="19">
        <v>382.4</v>
      </c>
      <c r="BA34" s="19"/>
      <c r="BB34" s="19">
        <v>743.92</v>
      </c>
      <c r="BC34" s="19"/>
      <c r="BD34" s="19">
        <v>1497.31</v>
      </c>
      <c r="BE34" s="19">
        <v>4517.41</v>
      </c>
      <c r="BF34" s="19"/>
      <c r="BG34" s="19"/>
      <c r="BH34" s="19"/>
      <c r="BI34" s="19">
        <v>592.55999999999995</v>
      </c>
      <c r="BJ34" s="19"/>
      <c r="BK34" s="19">
        <v>520.48</v>
      </c>
      <c r="BL34" s="19">
        <v>373.69</v>
      </c>
      <c r="BM34" s="19"/>
      <c r="BN34" s="19"/>
      <c r="BO34" s="19"/>
      <c r="BP34" s="19"/>
      <c r="BQ34" s="19"/>
      <c r="BR34" s="19">
        <v>1486.73</v>
      </c>
      <c r="BS34" s="19"/>
      <c r="BT34" s="19"/>
      <c r="BU34" s="19">
        <v>157.03</v>
      </c>
      <c r="BV34" s="19">
        <v>1019.84</v>
      </c>
      <c r="BW34" s="19"/>
      <c r="BX34" s="19">
        <v>672.08</v>
      </c>
      <c r="BY34" s="19"/>
      <c r="BZ34" s="19">
        <v>551.99</v>
      </c>
      <c r="CA34" s="19"/>
      <c r="CB34" s="19">
        <v>582.54</v>
      </c>
      <c r="CC34" s="19"/>
      <c r="CD34" s="19">
        <v>808.87</v>
      </c>
      <c r="CE34" s="19">
        <v>3792.3500000000004</v>
      </c>
    </row>
    <row r="35" spans="1:83" x14ac:dyDescent="0.45">
      <c r="A35" s="142">
        <v>14819392140869</v>
      </c>
      <c r="B35" t="s">
        <v>745</v>
      </c>
      <c r="C35" t="s">
        <v>133</v>
      </c>
      <c r="D35" t="s">
        <v>101</v>
      </c>
      <c r="E35">
        <v>6</v>
      </c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>
        <v>1217</v>
      </c>
      <c r="R35" s="142">
        <v>1217</v>
      </c>
      <c r="S35" s="142"/>
      <c r="T35" s="142"/>
      <c r="U35" s="142">
        <v>1189</v>
      </c>
      <c r="V35" s="142"/>
      <c r="W35" s="142"/>
      <c r="X35" s="142"/>
      <c r="Y35" s="142"/>
      <c r="Z35" s="142"/>
      <c r="AA35" s="142"/>
      <c r="AB35" s="142">
        <v>1213</v>
      </c>
      <c r="AC35" s="142"/>
      <c r="AD35" s="142">
        <v>538</v>
      </c>
      <c r="AE35" s="142">
        <v>2940</v>
      </c>
      <c r="AF35" s="142"/>
      <c r="AG35" s="142"/>
      <c r="AH35" s="142">
        <v>193</v>
      </c>
      <c r="AI35" s="142">
        <v>196</v>
      </c>
      <c r="AJ35" s="142"/>
      <c r="AK35" s="142">
        <v>369</v>
      </c>
      <c r="AL35" s="142"/>
      <c r="AM35" s="142">
        <v>384</v>
      </c>
      <c r="AN35" s="142"/>
      <c r="AO35" s="142">
        <v>398</v>
      </c>
      <c r="AP35" s="142"/>
      <c r="AQ35" s="142">
        <v>437</v>
      </c>
      <c r="AR35" s="142">
        <v>1977</v>
      </c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>
        <v>232.25</v>
      </c>
      <c r="BE35" s="19">
        <v>232.25</v>
      </c>
      <c r="BF35" s="19"/>
      <c r="BG35" s="19"/>
      <c r="BH35" s="19">
        <v>194.6</v>
      </c>
      <c r="BI35" s="19"/>
      <c r="BJ35" s="19"/>
      <c r="BK35" s="19"/>
      <c r="BL35" s="19"/>
      <c r="BM35" s="19"/>
      <c r="BN35" s="19"/>
      <c r="BO35" s="19">
        <v>201.44</v>
      </c>
      <c r="BP35" s="19"/>
      <c r="BQ35" s="19">
        <v>91.72</v>
      </c>
      <c r="BR35" s="19">
        <v>487.76</v>
      </c>
      <c r="BS35" s="19"/>
      <c r="BT35" s="19"/>
      <c r="BU35" s="19">
        <v>33.880000000000003</v>
      </c>
      <c r="BV35" s="19">
        <v>40.86</v>
      </c>
      <c r="BW35" s="19"/>
      <c r="BX35" s="19">
        <v>65.73</v>
      </c>
      <c r="BY35" s="19"/>
      <c r="BZ35" s="19">
        <v>68.650000000000006</v>
      </c>
      <c r="CA35" s="19"/>
      <c r="CB35" s="19">
        <v>70.27</v>
      </c>
      <c r="CC35" s="19"/>
      <c r="CD35" s="19">
        <v>75.38</v>
      </c>
      <c r="CE35" s="19">
        <v>354.77000000000004</v>
      </c>
    </row>
    <row r="36" spans="1:83" x14ac:dyDescent="0.45">
      <c r="A36" s="142">
        <v>14819536845189</v>
      </c>
      <c r="B36" t="s">
        <v>761</v>
      </c>
      <c r="C36" t="s">
        <v>60</v>
      </c>
      <c r="D36" t="s">
        <v>101</v>
      </c>
      <c r="E36">
        <v>12</v>
      </c>
      <c r="F36" s="142"/>
      <c r="G36" s="142"/>
      <c r="H36" s="142"/>
      <c r="I36" s="142">
        <v>664</v>
      </c>
      <c r="J36" s="142"/>
      <c r="K36" s="142"/>
      <c r="L36" s="142"/>
      <c r="M36" s="142">
        <v>318</v>
      </c>
      <c r="N36" s="142"/>
      <c r="O36" s="142">
        <v>258</v>
      </c>
      <c r="P36" s="142"/>
      <c r="Q36" s="142">
        <v>268</v>
      </c>
      <c r="R36" s="142">
        <v>1508</v>
      </c>
      <c r="S36" s="142"/>
      <c r="T36" s="142">
        <v>273</v>
      </c>
      <c r="U36" s="142"/>
      <c r="V36" s="142">
        <v>282</v>
      </c>
      <c r="W36" s="142"/>
      <c r="X36" s="142">
        <v>184</v>
      </c>
      <c r="Y36" s="142"/>
      <c r="Z36" s="142">
        <v>197</v>
      </c>
      <c r="AA36" s="142"/>
      <c r="AB36" s="142">
        <v>214</v>
      </c>
      <c r="AC36" s="142"/>
      <c r="AD36" s="142">
        <v>456</v>
      </c>
      <c r="AE36" s="142">
        <v>1606</v>
      </c>
      <c r="AF36" s="142"/>
      <c r="AG36" s="142"/>
      <c r="AH36" s="142">
        <v>667</v>
      </c>
      <c r="AI36" s="142">
        <v>586</v>
      </c>
      <c r="AJ36" s="142"/>
      <c r="AK36" s="142">
        <v>-1867</v>
      </c>
      <c r="AL36" s="142"/>
      <c r="AM36" s="142">
        <v>0</v>
      </c>
      <c r="AN36" s="142"/>
      <c r="AO36" s="142"/>
      <c r="AP36" s="142"/>
      <c r="AQ36" s="142"/>
      <c r="AR36" s="142">
        <v>-614</v>
      </c>
      <c r="AS36" s="19"/>
      <c r="AT36" s="19"/>
      <c r="AU36" s="19"/>
      <c r="AV36" s="19">
        <v>129.81</v>
      </c>
      <c r="AW36" s="19"/>
      <c r="AX36" s="19"/>
      <c r="AY36" s="19"/>
      <c r="AZ36" s="19">
        <v>88.57</v>
      </c>
      <c r="BA36" s="19"/>
      <c r="BB36" s="19">
        <v>58.44</v>
      </c>
      <c r="BC36" s="19"/>
      <c r="BD36" s="19">
        <v>60.14</v>
      </c>
      <c r="BE36" s="19">
        <v>336.96</v>
      </c>
      <c r="BF36" s="19"/>
      <c r="BG36" s="19">
        <v>58.49</v>
      </c>
      <c r="BH36" s="19"/>
      <c r="BI36" s="19">
        <v>61.53</v>
      </c>
      <c r="BJ36" s="19"/>
      <c r="BK36" s="19">
        <v>49.91</v>
      </c>
      <c r="BL36" s="19"/>
      <c r="BM36" s="19">
        <v>49.92</v>
      </c>
      <c r="BN36" s="19"/>
      <c r="BO36" s="19">
        <v>47.22</v>
      </c>
      <c r="BP36" s="19"/>
      <c r="BQ36" s="19">
        <v>85.350000000000009</v>
      </c>
      <c r="BR36" s="19">
        <v>352.42000000000007</v>
      </c>
      <c r="BS36" s="19"/>
      <c r="BT36" s="19"/>
      <c r="BU36" s="19">
        <v>104.36</v>
      </c>
      <c r="BV36" s="19">
        <v>102.31</v>
      </c>
      <c r="BW36" s="19"/>
      <c r="BX36" s="19">
        <v>-247.3</v>
      </c>
      <c r="BY36" s="19"/>
      <c r="BZ36" s="19">
        <v>8.59</v>
      </c>
      <c r="CA36" s="19"/>
      <c r="CB36" s="19"/>
      <c r="CC36" s="19"/>
      <c r="CD36" s="19"/>
      <c r="CE36" s="19">
        <v>-32.039999999999992</v>
      </c>
    </row>
    <row r="37" spans="1:83" x14ac:dyDescent="0.45">
      <c r="A37" s="142"/>
      <c r="E37">
        <v>18</v>
      </c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>
        <v>346</v>
      </c>
      <c r="AN37" s="142"/>
      <c r="AO37" s="142">
        <v>298</v>
      </c>
      <c r="AP37" s="142"/>
      <c r="AQ37" s="142">
        <v>344</v>
      </c>
      <c r="AR37" s="142">
        <v>988</v>
      </c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>
        <v>75.8</v>
      </c>
      <c r="CA37" s="19"/>
      <c r="CB37" s="19">
        <v>68.930000000000007</v>
      </c>
      <c r="CC37" s="19"/>
      <c r="CD37" s="19">
        <v>74.599999999999994</v>
      </c>
      <c r="CE37" s="19">
        <v>219.33</v>
      </c>
    </row>
    <row r="38" spans="1:83" x14ac:dyDescent="0.45">
      <c r="A38" s="142">
        <v>14819681562951</v>
      </c>
      <c r="B38" t="s">
        <v>117</v>
      </c>
      <c r="C38" t="s">
        <v>72</v>
      </c>
      <c r="D38" t="s">
        <v>101</v>
      </c>
      <c r="E38">
        <v>6</v>
      </c>
      <c r="F38" s="142"/>
      <c r="G38" s="142"/>
      <c r="H38" s="142"/>
      <c r="I38" s="142">
        <v>0</v>
      </c>
      <c r="J38" s="142"/>
      <c r="K38" s="142"/>
      <c r="L38" s="142"/>
      <c r="M38" s="142"/>
      <c r="N38" s="142">
        <v>590</v>
      </c>
      <c r="O38" s="142"/>
      <c r="P38" s="142"/>
      <c r="Q38" s="142"/>
      <c r="R38" s="142">
        <v>590</v>
      </c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9"/>
      <c r="AT38" s="19"/>
      <c r="AU38" s="19"/>
      <c r="AV38" s="19">
        <v>0</v>
      </c>
      <c r="AW38" s="19"/>
      <c r="AX38" s="19"/>
      <c r="AY38" s="19"/>
      <c r="AZ38" s="19"/>
      <c r="BA38" s="19">
        <v>87.93</v>
      </c>
      <c r="BB38" s="19"/>
      <c r="BC38" s="19"/>
      <c r="BD38" s="19"/>
      <c r="BE38" s="19">
        <v>87.93</v>
      </c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</row>
    <row r="39" spans="1:83" x14ac:dyDescent="0.45">
      <c r="A39" s="142">
        <v>14822286428032</v>
      </c>
      <c r="B39" t="s">
        <v>683</v>
      </c>
      <c r="C39" t="s">
        <v>844</v>
      </c>
      <c r="D39" t="s">
        <v>101</v>
      </c>
      <c r="E39">
        <v>18</v>
      </c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>
        <v>1001</v>
      </c>
      <c r="AI39" s="142">
        <v>3101</v>
      </c>
      <c r="AJ39" s="142"/>
      <c r="AK39" s="142">
        <v>2248</v>
      </c>
      <c r="AL39" s="142"/>
      <c r="AM39" s="142">
        <v>4370</v>
      </c>
      <c r="AN39" s="142"/>
      <c r="AO39" s="142">
        <v>1935</v>
      </c>
      <c r="AP39" s="142"/>
      <c r="AQ39" s="142">
        <v>2483</v>
      </c>
      <c r="AR39" s="142">
        <v>15138</v>
      </c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>
        <v>154.85</v>
      </c>
      <c r="BV39" s="19">
        <v>466.85</v>
      </c>
      <c r="BW39" s="19"/>
      <c r="BX39" s="19">
        <v>346.55</v>
      </c>
      <c r="BY39" s="19"/>
      <c r="BZ39" s="19">
        <v>649.55999999999995</v>
      </c>
      <c r="CA39" s="19"/>
      <c r="CB39" s="19">
        <v>302.27</v>
      </c>
      <c r="CC39" s="19"/>
      <c r="CD39" s="19">
        <v>379.47</v>
      </c>
      <c r="CE39" s="19">
        <v>2299.5500000000002</v>
      </c>
    </row>
    <row r="40" spans="1:83" x14ac:dyDescent="0.45">
      <c r="A40" s="142">
        <v>14822286483376</v>
      </c>
      <c r="B40" t="s">
        <v>672</v>
      </c>
      <c r="C40" t="s">
        <v>27</v>
      </c>
      <c r="D40" t="s">
        <v>101</v>
      </c>
      <c r="E40">
        <v>6</v>
      </c>
      <c r="F40" s="142"/>
      <c r="G40" s="142"/>
      <c r="H40" s="142"/>
      <c r="I40" s="142">
        <v>0</v>
      </c>
      <c r="J40" s="142"/>
      <c r="K40" s="142">
        <v>123</v>
      </c>
      <c r="L40" s="142"/>
      <c r="M40" s="142"/>
      <c r="N40" s="142"/>
      <c r="O40" s="142">
        <v>259</v>
      </c>
      <c r="P40" s="142"/>
      <c r="Q40" s="142"/>
      <c r="R40" s="142">
        <v>382</v>
      </c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>
        <v>361</v>
      </c>
      <c r="AI40" s="142">
        <v>405</v>
      </c>
      <c r="AJ40" s="142"/>
      <c r="AK40" s="142">
        <v>2986</v>
      </c>
      <c r="AL40" s="142"/>
      <c r="AM40" s="142">
        <v>212</v>
      </c>
      <c r="AN40" s="142"/>
      <c r="AO40" s="142">
        <v>181</v>
      </c>
      <c r="AP40" s="142"/>
      <c r="AQ40" s="142">
        <v>1714</v>
      </c>
      <c r="AR40" s="142">
        <v>5859</v>
      </c>
      <c r="AS40" s="19"/>
      <c r="AT40" s="19"/>
      <c r="AU40" s="19"/>
      <c r="AV40" s="19">
        <v>0</v>
      </c>
      <c r="AW40" s="19"/>
      <c r="AX40" s="19">
        <v>25.15</v>
      </c>
      <c r="AY40" s="19"/>
      <c r="AZ40" s="19"/>
      <c r="BA40" s="19"/>
      <c r="BB40" s="19">
        <v>78.62</v>
      </c>
      <c r="BC40" s="19"/>
      <c r="BD40" s="19"/>
      <c r="BE40" s="19">
        <v>103.77000000000001</v>
      </c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>
        <v>57.83</v>
      </c>
      <c r="BV40" s="19">
        <v>70.67</v>
      </c>
      <c r="BW40" s="19"/>
      <c r="BX40" s="19">
        <v>439.04</v>
      </c>
      <c r="BY40" s="19"/>
      <c r="BZ40" s="19">
        <v>15.32</v>
      </c>
      <c r="CA40" s="19"/>
      <c r="CB40" s="19">
        <v>39.33</v>
      </c>
      <c r="CC40" s="19"/>
      <c r="CD40" s="19">
        <v>257.39999999999998</v>
      </c>
      <c r="CE40" s="19">
        <v>879.59</v>
      </c>
    </row>
    <row r="41" spans="1:83" x14ac:dyDescent="0.45">
      <c r="A41" s="142">
        <v>14822865354592</v>
      </c>
      <c r="B41" t="s">
        <v>28</v>
      </c>
      <c r="C41" t="s">
        <v>29</v>
      </c>
      <c r="D41" t="s">
        <v>101</v>
      </c>
      <c r="E41">
        <v>30</v>
      </c>
      <c r="F41" s="142"/>
      <c r="G41" s="142"/>
      <c r="H41" s="142"/>
      <c r="I41" s="142">
        <v>0</v>
      </c>
      <c r="J41" s="142">
        <v>539</v>
      </c>
      <c r="K41" s="142"/>
      <c r="L41" s="142"/>
      <c r="M41" s="142"/>
      <c r="N41" s="142"/>
      <c r="O41" s="142">
        <v>0</v>
      </c>
      <c r="P41" s="142"/>
      <c r="Q41" s="142">
        <v>245</v>
      </c>
      <c r="R41" s="142">
        <v>784</v>
      </c>
      <c r="S41" s="142"/>
      <c r="T41" s="142">
        <v>246</v>
      </c>
      <c r="U41" s="142"/>
      <c r="V41" s="142">
        <v>219</v>
      </c>
      <c r="W41" s="142"/>
      <c r="X41" s="142">
        <v>224</v>
      </c>
      <c r="Y41" s="142"/>
      <c r="Z41" s="142">
        <v>211</v>
      </c>
      <c r="AA41" s="142"/>
      <c r="AB41" s="142">
        <v>214</v>
      </c>
      <c r="AC41" s="142"/>
      <c r="AD41" s="142">
        <v>289</v>
      </c>
      <c r="AE41" s="142">
        <v>1403</v>
      </c>
      <c r="AF41" s="142"/>
      <c r="AG41" s="142"/>
      <c r="AH41" s="142">
        <v>108</v>
      </c>
      <c r="AI41" s="142">
        <v>121</v>
      </c>
      <c r="AJ41" s="142"/>
      <c r="AK41" s="142">
        <v>198</v>
      </c>
      <c r="AL41" s="142"/>
      <c r="AM41" s="142">
        <v>197</v>
      </c>
      <c r="AN41" s="142"/>
      <c r="AO41" s="142">
        <v>206</v>
      </c>
      <c r="AP41" s="142"/>
      <c r="AQ41" s="142">
        <v>242</v>
      </c>
      <c r="AR41" s="142">
        <v>1072</v>
      </c>
      <c r="AS41" s="19"/>
      <c r="AT41" s="19"/>
      <c r="AU41" s="19"/>
      <c r="AV41" s="19">
        <v>0</v>
      </c>
      <c r="AW41" s="19">
        <v>232.48</v>
      </c>
      <c r="AX41" s="19"/>
      <c r="AY41" s="19"/>
      <c r="AZ41" s="19"/>
      <c r="BA41" s="19"/>
      <c r="BB41" s="19">
        <v>362.6</v>
      </c>
      <c r="BC41" s="19"/>
      <c r="BD41" s="19">
        <v>121.86</v>
      </c>
      <c r="BE41" s="19">
        <v>716.94</v>
      </c>
      <c r="BF41" s="19"/>
      <c r="BG41" s="19">
        <v>126.63</v>
      </c>
      <c r="BH41" s="19"/>
      <c r="BI41" s="19">
        <v>118.78</v>
      </c>
      <c r="BJ41" s="19"/>
      <c r="BK41" s="19">
        <v>123.01</v>
      </c>
      <c r="BL41" s="19"/>
      <c r="BM41" s="19">
        <v>107.09</v>
      </c>
      <c r="BN41" s="19"/>
      <c r="BO41" s="19">
        <v>65.17</v>
      </c>
      <c r="BP41" s="19"/>
      <c r="BQ41" s="19">
        <v>84.95</v>
      </c>
      <c r="BR41" s="19">
        <v>625.63</v>
      </c>
      <c r="BS41" s="19"/>
      <c r="BT41" s="19"/>
      <c r="BU41" s="19">
        <v>33.18</v>
      </c>
      <c r="BV41" s="19">
        <v>53.37</v>
      </c>
      <c r="BW41" s="19"/>
      <c r="BX41" s="19">
        <v>64.959999999999994</v>
      </c>
      <c r="BY41" s="19"/>
      <c r="BZ41" s="19">
        <v>69.099999999999994</v>
      </c>
      <c r="CA41" s="19"/>
      <c r="CB41" s="19">
        <v>68.72</v>
      </c>
      <c r="CC41" s="19"/>
      <c r="CD41" s="19">
        <v>72.56</v>
      </c>
      <c r="CE41" s="19">
        <v>361.89</v>
      </c>
    </row>
    <row r="42" spans="1:83" x14ac:dyDescent="0.45">
      <c r="A42" s="142">
        <v>14823588943559</v>
      </c>
      <c r="B42" t="s">
        <v>95</v>
      </c>
      <c r="C42" t="s">
        <v>96</v>
      </c>
      <c r="D42" t="s">
        <v>101</v>
      </c>
      <c r="E42">
        <v>30</v>
      </c>
      <c r="F42" s="142"/>
      <c r="G42" s="142"/>
      <c r="H42" s="142"/>
      <c r="I42" s="142">
        <v>16276</v>
      </c>
      <c r="J42" s="142"/>
      <c r="K42" s="142"/>
      <c r="L42" s="142"/>
      <c r="M42" s="142"/>
      <c r="N42" s="142"/>
      <c r="O42" s="142">
        <v>0</v>
      </c>
      <c r="P42" s="142"/>
      <c r="Q42" s="142">
        <v>8672</v>
      </c>
      <c r="R42" s="142">
        <v>24948</v>
      </c>
      <c r="S42" s="142"/>
      <c r="T42" s="142">
        <v>8053</v>
      </c>
      <c r="U42" s="142"/>
      <c r="V42" s="142">
        <v>6876</v>
      </c>
      <c r="W42" s="142"/>
      <c r="X42" s="142">
        <v>5547</v>
      </c>
      <c r="Y42" s="142"/>
      <c r="Z42" s="142">
        <v>4375</v>
      </c>
      <c r="AA42" s="142"/>
      <c r="AB42" s="142">
        <v>5255</v>
      </c>
      <c r="AC42" s="142"/>
      <c r="AD42" s="142">
        <v>9843</v>
      </c>
      <c r="AE42" s="142">
        <v>39949</v>
      </c>
      <c r="AF42" s="142"/>
      <c r="AG42" s="142"/>
      <c r="AH42" s="142">
        <v>3069</v>
      </c>
      <c r="AI42" s="142">
        <v>3451</v>
      </c>
      <c r="AJ42" s="142"/>
      <c r="AK42" s="142">
        <v>5898</v>
      </c>
      <c r="AL42" s="142"/>
      <c r="AM42" s="142">
        <v>4291</v>
      </c>
      <c r="AN42" s="142"/>
      <c r="AO42" s="142">
        <v>5525</v>
      </c>
      <c r="AP42" s="142"/>
      <c r="AQ42" s="142">
        <v>8538</v>
      </c>
      <c r="AR42" s="142">
        <v>30772</v>
      </c>
      <c r="AS42" s="19"/>
      <c r="AT42" s="19"/>
      <c r="AU42" s="19"/>
      <c r="AV42" s="19">
        <v>2210.7600000000002</v>
      </c>
      <c r="AW42" s="19"/>
      <c r="AX42" s="19"/>
      <c r="AY42" s="19"/>
      <c r="AZ42" s="19"/>
      <c r="BA42" s="19"/>
      <c r="BB42" s="19">
        <v>2249.62</v>
      </c>
      <c r="BC42" s="19"/>
      <c r="BD42" s="19">
        <v>1191.22</v>
      </c>
      <c r="BE42" s="19">
        <v>5651.6</v>
      </c>
      <c r="BF42" s="19"/>
      <c r="BG42" s="19">
        <v>1113.5899999999999</v>
      </c>
      <c r="BH42" s="19"/>
      <c r="BI42" s="19">
        <v>966.22</v>
      </c>
      <c r="BJ42" s="19"/>
      <c r="BK42" s="19">
        <v>812.57</v>
      </c>
      <c r="BL42" s="19"/>
      <c r="BM42" s="19">
        <v>678.34</v>
      </c>
      <c r="BN42" s="19"/>
      <c r="BO42" s="19">
        <v>779.02</v>
      </c>
      <c r="BP42" s="19"/>
      <c r="BQ42" s="19">
        <v>1425.7</v>
      </c>
      <c r="BR42" s="19">
        <v>5775.44</v>
      </c>
      <c r="BS42" s="19"/>
      <c r="BT42" s="19"/>
      <c r="BU42" s="19">
        <v>457.02</v>
      </c>
      <c r="BV42" s="19">
        <v>536</v>
      </c>
      <c r="BW42" s="19"/>
      <c r="BX42" s="19">
        <v>915.4</v>
      </c>
      <c r="BY42" s="19"/>
      <c r="BZ42" s="19">
        <v>662.4</v>
      </c>
      <c r="CA42" s="19"/>
      <c r="CB42" s="19">
        <v>834.77</v>
      </c>
      <c r="CC42" s="19"/>
      <c r="CD42" s="19">
        <v>1268.5999999999999</v>
      </c>
      <c r="CE42" s="19">
        <v>4674.1900000000005</v>
      </c>
    </row>
    <row r="43" spans="1:83" x14ac:dyDescent="0.45">
      <c r="A43" s="142">
        <v>14824023030389</v>
      </c>
      <c r="B43" t="s">
        <v>782</v>
      </c>
      <c r="C43" t="s">
        <v>886</v>
      </c>
      <c r="D43" t="s">
        <v>101</v>
      </c>
      <c r="E43">
        <v>18</v>
      </c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>
        <v>1001</v>
      </c>
      <c r="AI43" s="142">
        <v>-925</v>
      </c>
      <c r="AJ43" s="142"/>
      <c r="AK43" s="142">
        <v>-482</v>
      </c>
      <c r="AL43" s="142"/>
      <c r="AM43" s="142">
        <v>204</v>
      </c>
      <c r="AN43" s="142"/>
      <c r="AO43" s="142">
        <v>156</v>
      </c>
      <c r="AP43" s="142"/>
      <c r="AQ43" s="142">
        <v>170</v>
      </c>
      <c r="AR43" s="142">
        <v>124</v>
      </c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>
        <v>154.85</v>
      </c>
      <c r="BV43" s="19">
        <v>-107.42</v>
      </c>
      <c r="BW43" s="19"/>
      <c r="BX43" s="19">
        <v>-43.85</v>
      </c>
      <c r="BY43" s="19"/>
      <c r="BZ43" s="19">
        <v>56.49</v>
      </c>
      <c r="CA43" s="19"/>
      <c r="CB43" s="19">
        <v>48.71</v>
      </c>
      <c r="CC43" s="19"/>
      <c r="CD43" s="19">
        <v>49.81</v>
      </c>
      <c r="CE43" s="19">
        <v>158.59</v>
      </c>
    </row>
    <row r="44" spans="1:83" x14ac:dyDescent="0.45">
      <c r="A44" s="142">
        <v>14825325557145</v>
      </c>
      <c r="B44" t="s">
        <v>703</v>
      </c>
      <c r="C44" t="s">
        <v>144</v>
      </c>
      <c r="D44" t="s">
        <v>101</v>
      </c>
      <c r="E44">
        <v>18</v>
      </c>
      <c r="F44" s="142"/>
      <c r="G44" s="142"/>
      <c r="H44" s="142"/>
      <c r="I44" s="142">
        <v>934</v>
      </c>
      <c r="J44" s="142">
        <v>395</v>
      </c>
      <c r="K44" s="142"/>
      <c r="L44" s="142">
        <v>213</v>
      </c>
      <c r="M44" s="142"/>
      <c r="N44" s="142">
        <v>210</v>
      </c>
      <c r="O44" s="142"/>
      <c r="P44" s="142">
        <v>246</v>
      </c>
      <c r="Q44" s="142">
        <v>1798</v>
      </c>
      <c r="R44" s="142">
        <v>3796</v>
      </c>
      <c r="S44" s="142"/>
      <c r="T44" s="142"/>
      <c r="U44" s="142">
        <v>1408</v>
      </c>
      <c r="V44" s="142"/>
      <c r="W44" s="142">
        <v>892</v>
      </c>
      <c r="X44" s="142"/>
      <c r="Y44" s="142">
        <v>528</v>
      </c>
      <c r="Z44" s="142"/>
      <c r="AA44" s="142">
        <v>414</v>
      </c>
      <c r="AB44" s="142"/>
      <c r="AC44" s="142">
        <v>767</v>
      </c>
      <c r="AD44" s="142">
        <v>1080</v>
      </c>
      <c r="AE44" s="142">
        <v>5089</v>
      </c>
      <c r="AF44" s="142"/>
      <c r="AG44" s="142"/>
      <c r="AH44" s="142">
        <v>469</v>
      </c>
      <c r="AI44" s="142">
        <v>526</v>
      </c>
      <c r="AJ44" s="142"/>
      <c r="AK44" s="142">
        <v>741</v>
      </c>
      <c r="AL44" s="142"/>
      <c r="AM44" s="142">
        <v>333</v>
      </c>
      <c r="AN44" s="142"/>
      <c r="AO44" s="142">
        <v>273</v>
      </c>
      <c r="AP44" s="142"/>
      <c r="AQ44" s="142">
        <v>1840</v>
      </c>
      <c r="AR44" s="142">
        <v>4182</v>
      </c>
      <c r="AS44" s="19"/>
      <c r="AT44" s="19"/>
      <c r="AU44" s="19"/>
      <c r="AV44" s="19">
        <v>512.84</v>
      </c>
      <c r="AW44" s="19">
        <v>84.08</v>
      </c>
      <c r="AX44" s="19"/>
      <c r="AY44" s="19">
        <v>60.09</v>
      </c>
      <c r="AZ44" s="19"/>
      <c r="BA44" s="19">
        <v>60.74</v>
      </c>
      <c r="BB44" s="19"/>
      <c r="BC44" s="19">
        <v>65.150000000000006</v>
      </c>
      <c r="BD44" s="19">
        <v>271.52999999999997</v>
      </c>
      <c r="BE44" s="19">
        <v>1054.43</v>
      </c>
      <c r="BF44" s="19"/>
      <c r="BG44" s="19"/>
      <c r="BH44" s="19">
        <v>218.61</v>
      </c>
      <c r="BI44" s="19"/>
      <c r="BJ44" s="19">
        <v>152.91</v>
      </c>
      <c r="BK44" s="19"/>
      <c r="BL44" s="19">
        <v>104.21</v>
      </c>
      <c r="BM44" s="19"/>
      <c r="BN44" s="19">
        <v>89.45</v>
      </c>
      <c r="BO44" s="19"/>
      <c r="BP44" s="19">
        <v>131.54</v>
      </c>
      <c r="BQ44" s="19">
        <v>169.97</v>
      </c>
      <c r="BR44" s="19">
        <v>866.68999999999994</v>
      </c>
      <c r="BS44" s="19"/>
      <c r="BT44" s="19"/>
      <c r="BU44" s="19">
        <v>78.959999999999994</v>
      </c>
      <c r="BV44" s="19">
        <v>99.57</v>
      </c>
      <c r="BW44" s="19"/>
      <c r="BX44" s="19">
        <v>130.6</v>
      </c>
      <c r="BY44" s="19"/>
      <c r="BZ44" s="19">
        <v>74.900000000000006</v>
      </c>
      <c r="CA44" s="19"/>
      <c r="CB44" s="19">
        <v>65.36</v>
      </c>
      <c r="CC44" s="19"/>
      <c r="CD44" s="19">
        <v>287.82</v>
      </c>
      <c r="CE44" s="19">
        <v>737.21</v>
      </c>
    </row>
    <row r="45" spans="1:83" x14ac:dyDescent="0.45">
      <c r="A45" s="142">
        <v>14826338581711</v>
      </c>
      <c r="B45" t="s">
        <v>81</v>
      </c>
      <c r="C45" t="s">
        <v>147</v>
      </c>
      <c r="D45" t="s">
        <v>101</v>
      </c>
      <c r="E45">
        <v>18</v>
      </c>
      <c r="F45" s="142"/>
      <c r="G45" s="142"/>
      <c r="H45" s="142"/>
      <c r="I45" s="142">
        <v>0</v>
      </c>
      <c r="J45" s="142"/>
      <c r="K45" s="142"/>
      <c r="L45" s="142"/>
      <c r="M45" s="142"/>
      <c r="N45" s="142">
        <v>12009</v>
      </c>
      <c r="O45" s="142"/>
      <c r="P45" s="142">
        <v>2431</v>
      </c>
      <c r="Q45" s="142">
        <v>3159</v>
      </c>
      <c r="R45" s="142">
        <v>17599</v>
      </c>
      <c r="S45" s="142"/>
      <c r="T45" s="142"/>
      <c r="U45" s="142">
        <v>3403</v>
      </c>
      <c r="V45" s="142"/>
      <c r="W45" s="142">
        <v>2695</v>
      </c>
      <c r="X45" s="142"/>
      <c r="Y45" s="142">
        <v>1711</v>
      </c>
      <c r="Z45" s="142"/>
      <c r="AA45" s="142">
        <v>1471</v>
      </c>
      <c r="AB45" s="142"/>
      <c r="AC45" s="142">
        <v>2561</v>
      </c>
      <c r="AD45" s="142">
        <v>2578</v>
      </c>
      <c r="AE45" s="142">
        <v>14419</v>
      </c>
      <c r="AF45" s="142"/>
      <c r="AG45" s="142"/>
      <c r="AH45" s="142">
        <v>1225</v>
      </c>
      <c r="AI45" s="142">
        <v>1379</v>
      </c>
      <c r="AJ45" s="142"/>
      <c r="AK45" s="142">
        <v>2907</v>
      </c>
      <c r="AL45" s="142"/>
      <c r="AM45" s="142">
        <v>1659</v>
      </c>
      <c r="AN45" s="142"/>
      <c r="AO45" s="142">
        <v>1800</v>
      </c>
      <c r="AP45" s="142"/>
      <c r="AQ45" s="142">
        <v>3567</v>
      </c>
      <c r="AR45" s="142">
        <v>12537</v>
      </c>
      <c r="AS45" s="19"/>
      <c r="AT45" s="19"/>
      <c r="AU45" s="19"/>
      <c r="AV45" s="19">
        <v>0</v>
      </c>
      <c r="AW45" s="19"/>
      <c r="AX45" s="19"/>
      <c r="AY45" s="19"/>
      <c r="AZ45" s="19"/>
      <c r="BA45" s="19">
        <v>1713.34</v>
      </c>
      <c r="BB45" s="19"/>
      <c r="BC45" s="19">
        <v>359.64</v>
      </c>
      <c r="BD45" s="19">
        <v>455.73</v>
      </c>
      <c r="BE45" s="19">
        <v>2528.71</v>
      </c>
      <c r="BF45" s="19"/>
      <c r="BG45" s="19"/>
      <c r="BH45" s="19">
        <v>486.02</v>
      </c>
      <c r="BI45" s="19"/>
      <c r="BJ45" s="19">
        <v>400.63</v>
      </c>
      <c r="BK45" s="19"/>
      <c r="BL45" s="19">
        <v>266.3</v>
      </c>
      <c r="BM45" s="19"/>
      <c r="BN45" s="19">
        <v>250.3</v>
      </c>
      <c r="BO45" s="19"/>
      <c r="BP45" s="19">
        <v>390.99</v>
      </c>
      <c r="BQ45" s="19">
        <v>384.86</v>
      </c>
      <c r="BR45" s="19">
        <v>2179.1</v>
      </c>
      <c r="BS45" s="19"/>
      <c r="BT45" s="19"/>
      <c r="BU45" s="19">
        <v>190.47</v>
      </c>
      <c r="BV45" s="19">
        <v>229.09</v>
      </c>
      <c r="BW45" s="19"/>
      <c r="BX45" s="19">
        <v>446.34</v>
      </c>
      <c r="BY45" s="19"/>
      <c r="BZ45" s="19">
        <v>268.44</v>
      </c>
      <c r="CA45" s="19"/>
      <c r="CB45" s="19">
        <v>288.14</v>
      </c>
      <c r="CC45" s="19"/>
      <c r="CD45" s="19">
        <v>536.65</v>
      </c>
      <c r="CE45" s="19">
        <v>1959.13</v>
      </c>
    </row>
    <row r="46" spans="1:83" x14ac:dyDescent="0.45">
      <c r="A46" s="142">
        <v>14826628017348</v>
      </c>
      <c r="B46" t="s">
        <v>30</v>
      </c>
      <c r="C46" t="s">
        <v>179</v>
      </c>
      <c r="D46" t="s">
        <v>101</v>
      </c>
      <c r="E46">
        <v>36</v>
      </c>
      <c r="F46" s="142"/>
      <c r="G46" s="142"/>
      <c r="H46" s="142"/>
      <c r="I46" s="142">
        <v>4644</v>
      </c>
      <c r="J46" s="142"/>
      <c r="K46" s="142">
        <v>1611</v>
      </c>
      <c r="L46" s="142"/>
      <c r="M46" s="142"/>
      <c r="N46" s="142">
        <v>1084</v>
      </c>
      <c r="O46" s="142">
        <v>0</v>
      </c>
      <c r="P46" s="142"/>
      <c r="Q46" s="142">
        <v>1390</v>
      </c>
      <c r="R46" s="142">
        <v>8729</v>
      </c>
      <c r="S46" s="142"/>
      <c r="T46" s="142">
        <v>1735</v>
      </c>
      <c r="U46" s="142"/>
      <c r="V46" s="142">
        <v>1279</v>
      </c>
      <c r="W46" s="142"/>
      <c r="X46" s="142">
        <v>989</v>
      </c>
      <c r="Y46" s="142"/>
      <c r="Z46" s="142">
        <v>939</v>
      </c>
      <c r="AA46" s="142"/>
      <c r="AB46" s="142">
        <v>918</v>
      </c>
      <c r="AC46" s="142"/>
      <c r="AD46" s="142">
        <v>2108</v>
      </c>
      <c r="AE46" s="142">
        <v>7968</v>
      </c>
      <c r="AF46" s="142"/>
      <c r="AG46" s="142"/>
      <c r="AH46" s="142">
        <v>607</v>
      </c>
      <c r="AI46" s="142">
        <v>682</v>
      </c>
      <c r="AJ46" s="142"/>
      <c r="AK46" s="142">
        <v>1552</v>
      </c>
      <c r="AL46" s="142"/>
      <c r="AM46" s="142">
        <v>1014</v>
      </c>
      <c r="AN46" s="142"/>
      <c r="AO46" s="142">
        <v>1034</v>
      </c>
      <c r="AP46" s="142"/>
      <c r="AQ46" s="142">
        <v>1411</v>
      </c>
      <c r="AR46" s="142">
        <v>6300</v>
      </c>
      <c r="AS46" s="19"/>
      <c r="AT46" s="19"/>
      <c r="AU46" s="19"/>
      <c r="AV46" s="19">
        <v>774.5</v>
      </c>
      <c r="AW46" s="19"/>
      <c r="AX46" s="19">
        <v>296.82</v>
      </c>
      <c r="AY46" s="19"/>
      <c r="AZ46" s="19"/>
      <c r="BA46" s="19">
        <v>257.32</v>
      </c>
      <c r="BB46" s="19">
        <v>238.13</v>
      </c>
      <c r="BC46" s="19"/>
      <c r="BD46" s="19">
        <v>285.85000000000002</v>
      </c>
      <c r="BE46" s="19">
        <v>1852.62</v>
      </c>
      <c r="BF46" s="19"/>
      <c r="BG46" s="19">
        <v>330.9</v>
      </c>
      <c r="BH46" s="19"/>
      <c r="BI46" s="19">
        <v>269.24</v>
      </c>
      <c r="BJ46" s="19"/>
      <c r="BK46" s="19">
        <v>238.54</v>
      </c>
      <c r="BL46" s="19"/>
      <c r="BM46" s="19">
        <v>219.72</v>
      </c>
      <c r="BN46" s="19"/>
      <c r="BO46" s="19">
        <v>170.24</v>
      </c>
      <c r="BP46" s="19"/>
      <c r="BQ46" s="19">
        <v>347.46</v>
      </c>
      <c r="BR46" s="19">
        <v>1576.1</v>
      </c>
      <c r="BS46" s="19"/>
      <c r="BT46" s="19"/>
      <c r="BU46" s="19">
        <v>107.22</v>
      </c>
      <c r="BV46" s="19">
        <v>139.24</v>
      </c>
      <c r="BW46" s="19"/>
      <c r="BX46" s="19">
        <v>264.01</v>
      </c>
      <c r="BY46" s="19"/>
      <c r="BZ46" s="19">
        <v>192.37</v>
      </c>
      <c r="CA46" s="19"/>
      <c r="CB46" s="19">
        <v>193.18</v>
      </c>
      <c r="CC46" s="19"/>
      <c r="CD46" s="19">
        <v>245.4</v>
      </c>
      <c r="CE46" s="19">
        <v>1141.42</v>
      </c>
    </row>
    <row r="47" spans="1:83" x14ac:dyDescent="0.45">
      <c r="A47" s="142">
        <v>14827062170710</v>
      </c>
      <c r="B47" t="s">
        <v>61</v>
      </c>
      <c r="C47" t="s">
        <v>62</v>
      </c>
      <c r="D47" t="s">
        <v>101</v>
      </c>
      <c r="E47">
        <v>18</v>
      </c>
      <c r="F47" s="142"/>
      <c r="G47" s="142"/>
      <c r="H47" s="142"/>
      <c r="I47" s="142">
        <v>1548</v>
      </c>
      <c r="J47" s="142"/>
      <c r="K47" s="142"/>
      <c r="L47" s="142"/>
      <c r="M47" s="142">
        <v>64</v>
      </c>
      <c r="N47" s="142"/>
      <c r="O47" s="142">
        <v>404</v>
      </c>
      <c r="P47" s="142"/>
      <c r="Q47" s="142">
        <v>-36</v>
      </c>
      <c r="R47" s="142">
        <v>1980</v>
      </c>
      <c r="S47" s="142"/>
      <c r="T47" s="142">
        <v>361</v>
      </c>
      <c r="U47" s="142"/>
      <c r="V47" s="142">
        <v>373</v>
      </c>
      <c r="W47" s="142"/>
      <c r="X47" s="142">
        <v>-17</v>
      </c>
      <c r="Y47" s="142"/>
      <c r="Z47" s="142">
        <v>186</v>
      </c>
      <c r="AA47" s="142">
        <v>-88</v>
      </c>
      <c r="AB47" s="142">
        <v>2292</v>
      </c>
      <c r="AC47" s="142"/>
      <c r="AD47" s="142"/>
      <c r="AE47" s="142">
        <v>3107</v>
      </c>
      <c r="AF47" s="142"/>
      <c r="AG47" s="142"/>
      <c r="AH47" s="142">
        <v>1774</v>
      </c>
      <c r="AI47" s="142">
        <v>1483</v>
      </c>
      <c r="AJ47" s="142"/>
      <c r="AK47" s="142">
        <v>2879</v>
      </c>
      <c r="AL47" s="142"/>
      <c r="AM47" s="142">
        <v>214</v>
      </c>
      <c r="AN47" s="142"/>
      <c r="AO47" s="142">
        <v>2287</v>
      </c>
      <c r="AP47" s="142"/>
      <c r="AQ47" s="142">
        <v>3590</v>
      </c>
      <c r="AR47" s="142">
        <v>12227</v>
      </c>
      <c r="AS47" s="19"/>
      <c r="AT47" s="19"/>
      <c r="AU47" s="19"/>
      <c r="AV47" s="19">
        <v>262.07</v>
      </c>
      <c r="AW47" s="19"/>
      <c r="AX47" s="19"/>
      <c r="AY47" s="19"/>
      <c r="AZ47" s="19">
        <v>71.97</v>
      </c>
      <c r="BA47" s="19"/>
      <c r="BB47" s="19">
        <v>86.69</v>
      </c>
      <c r="BC47" s="19"/>
      <c r="BD47" s="19">
        <v>28.71</v>
      </c>
      <c r="BE47" s="19">
        <v>449.43999999999994</v>
      </c>
      <c r="BF47" s="19"/>
      <c r="BG47" s="19">
        <v>78.319999999999993</v>
      </c>
      <c r="BH47" s="19"/>
      <c r="BI47" s="19">
        <v>82.37</v>
      </c>
      <c r="BJ47" s="19"/>
      <c r="BK47" s="19">
        <v>32.28</v>
      </c>
      <c r="BL47" s="19"/>
      <c r="BM47" s="19">
        <v>55.96</v>
      </c>
      <c r="BN47" s="19">
        <v>-1.66</v>
      </c>
      <c r="BO47" s="19">
        <v>335.46</v>
      </c>
      <c r="BP47" s="19"/>
      <c r="BQ47" s="19"/>
      <c r="BR47" s="19">
        <v>582.73</v>
      </c>
      <c r="BS47" s="19"/>
      <c r="BT47" s="19"/>
      <c r="BU47" s="19">
        <v>265.13</v>
      </c>
      <c r="BV47" s="19">
        <v>236.08</v>
      </c>
      <c r="BW47" s="19"/>
      <c r="BX47" s="19">
        <v>435.61</v>
      </c>
      <c r="BY47" s="19"/>
      <c r="BZ47" s="19">
        <v>57.97</v>
      </c>
      <c r="CA47" s="19"/>
      <c r="CB47" s="19">
        <v>352.4</v>
      </c>
      <c r="CC47" s="19"/>
      <c r="CD47" s="19">
        <v>537.24</v>
      </c>
      <c r="CE47" s="19">
        <v>1884.43</v>
      </c>
    </row>
    <row r="48" spans="1:83" x14ac:dyDescent="0.45">
      <c r="A48" s="142">
        <v>14829088219962</v>
      </c>
      <c r="B48" t="s">
        <v>229</v>
      </c>
      <c r="C48" t="s">
        <v>230</v>
      </c>
      <c r="D48" t="s">
        <v>238</v>
      </c>
      <c r="E48">
        <v>18</v>
      </c>
      <c r="F48" s="142"/>
      <c r="G48" s="142">
        <v>9948</v>
      </c>
      <c r="H48" s="142"/>
      <c r="I48" s="142">
        <v>7994</v>
      </c>
      <c r="J48" s="142"/>
      <c r="K48" s="142">
        <v>6856</v>
      </c>
      <c r="L48" s="142"/>
      <c r="M48" s="142">
        <v>0</v>
      </c>
      <c r="N48" s="142"/>
      <c r="O48" s="142">
        <v>782</v>
      </c>
      <c r="P48" s="142"/>
      <c r="Q48" s="142">
        <v>1566</v>
      </c>
      <c r="R48" s="142">
        <v>27146</v>
      </c>
      <c r="S48" s="142"/>
      <c r="T48" s="142">
        <v>404</v>
      </c>
      <c r="U48" s="142"/>
      <c r="V48" s="142">
        <v>250</v>
      </c>
      <c r="W48" s="142"/>
      <c r="X48" s="142">
        <v>218</v>
      </c>
      <c r="Y48" s="142"/>
      <c r="Z48" s="142">
        <v>176</v>
      </c>
      <c r="AA48" s="142"/>
      <c r="AB48" s="142">
        <v>116</v>
      </c>
      <c r="AC48" s="142"/>
      <c r="AD48" s="142">
        <v>3028</v>
      </c>
      <c r="AE48" s="142">
        <v>4192</v>
      </c>
      <c r="AF48" s="142"/>
      <c r="AG48" s="142">
        <v>317</v>
      </c>
      <c r="AH48" s="142"/>
      <c r="AI48" s="142">
        <v>694</v>
      </c>
      <c r="AJ48" s="142"/>
      <c r="AK48" s="142">
        <v>1104</v>
      </c>
      <c r="AL48" s="142"/>
      <c r="AM48" s="142">
        <v>536</v>
      </c>
      <c r="AN48" s="142"/>
      <c r="AO48" s="142"/>
      <c r="AP48" s="142">
        <v>6929</v>
      </c>
      <c r="AQ48" s="142"/>
      <c r="AR48" s="142">
        <v>9580</v>
      </c>
      <c r="AS48" s="19"/>
      <c r="AT48" s="19">
        <v>1620.96</v>
      </c>
      <c r="AU48" s="19"/>
      <c r="AV48" s="19">
        <v>1396.52</v>
      </c>
      <c r="AW48" s="19"/>
      <c r="AX48" s="19">
        <v>1206.7</v>
      </c>
      <c r="AY48" s="19"/>
      <c r="AZ48" s="19">
        <v>770.82</v>
      </c>
      <c r="BA48" s="19"/>
      <c r="BB48" s="19">
        <v>201.32</v>
      </c>
      <c r="BC48" s="19"/>
      <c r="BD48" s="19">
        <v>330.74</v>
      </c>
      <c r="BE48" s="19">
        <v>5527.0599999999995</v>
      </c>
      <c r="BF48" s="19"/>
      <c r="BG48" s="19">
        <v>138.34</v>
      </c>
      <c r="BH48" s="19"/>
      <c r="BI48" s="19">
        <v>112.78</v>
      </c>
      <c r="BJ48" s="19"/>
      <c r="BK48" s="19">
        <v>107.6</v>
      </c>
      <c r="BL48" s="19"/>
      <c r="BM48" s="19">
        <v>108.34</v>
      </c>
      <c r="BN48" s="19"/>
      <c r="BO48" s="19">
        <v>86.56</v>
      </c>
      <c r="BP48" s="19"/>
      <c r="BQ48" s="19">
        <v>578.38</v>
      </c>
      <c r="BR48" s="19">
        <v>1132</v>
      </c>
      <c r="BS48" s="19"/>
      <c r="BT48" s="19">
        <v>79.89</v>
      </c>
      <c r="BU48" s="19"/>
      <c r="BV48" s="19">
        <v>146.09</v>
      </c>
      <c r="BW48" s="19"/>
      <c r="BX48" s="19">
        <v>211.91</v>
      </c>
      <c r="BY48" s="19"/>
      <c r="BZ48" s="19">
        <v>121.33</v>
      </c>
      <c r="CA48" s="19"/>
      <c r="CB48" s="19"/>
      <c r="CC48" s="19">
        <v>1197.29</v>
      </c>
      <c r="CD48" s="19"/>
      <c r="CE48" s="19">
        <v>1756.51</v>
      </c>
    </row>
    <row r="49" spans="1:83" x14ac:dyDescent="0.45">
      <c r="A49" s="142">
        <v>14829522373357</v>
      </c>
      <c r="B49" t="s">
        <v>7</v>
      </c>
      <c r="C49" t="s">
        <v>8</v>
      </c>
      <c r="D49" t="s">
        <v>101</v>
      </c>
      <c r="E49">
        <v>6</v>
      </c>
      <c r="F49" s="142"/>
      <c r="G49" s="142"/>
      <c r="H49" s="142"/>
      <c r="I49" s="142">
        <v>1467</v>
      </c>
      <c r="J49" s="142"/>
      <c r="K49" s="142">
        <v>397</v>
      </c>
      <c r="L49" s="142"/>
      <c r="M49" s="142">
        <v>130</v>
      </c>
      <c r="N49" s="142"/>
      <c r="O49" s="142">
        <v>148</v>
      </c>
      <c r="P49" s="142"/>
      <c r="Q49" s="142">
        <v>1967</v>
      </c>
      <c r="R49" s="142">
        <v>4109</v>
      </c>
      <c r="S49" s="142"/>
      <c r="T49" s="142">
        <v>2489</v>
      </c>
      <c r="U49" s="142"/>
      <c r="V49" s="142">
        <v>1608</v>
      </c>
      <c r="W49" s="142"/>
      <c r="X49" s="142">
        <v>666</v>
      </c>
      <c r="Y49" s="142"/>
      <c r="Z49" s="142">
        <v>136</v>
      </c>
      <c r="AA49" s="142"/>
      <c r="AB49" s="142">
        <v>192</v>
      </c>
      <c r="AC49" s="142"/>
      <c r="AD49" s="142">
        <v>1649</v>
      </c>
      <c r="AE49" s="142">
        <v>6740</v>
      </c>
      <c r="AF49" s="142"/>
      <c r="AG49" s="142"/>
      <c r="AH49" s="142">
        <v>503</v>
      </c>
      <c r="AI49" s="142">
        <v>564</v>
      </c>
      <c r="AJ49" s="142">
        <v>2568</v>
      </c>
      <c r="AK49" s="142">
        <v>74</v>
      </c>
      <c r="AL49" s="142">
        <v>74</v>
      </c>
      <c r="AM49" s="142">
        <v>60</v>
      </c>
      <c r="AN49" s="142">
        <v>78</v>
      </c>
      <c r="AO49" s="142">
        <v>62</v>
      </c>
      <c r="AP49" s="142">
        <v>325</v>
      </c>
      <c r="AQ49" s="142">
        <v>801</v>
      </c>
      <c r="AR49" s="142">
        <v>5109</v>
      </c>
      <c r="AS49" s="19"/>
      <c r="AT49" s="19"/>
      <c r="AU49" s="19"/>
      <c r="AV49" s="19">
        <v>456.79</v>
      </c>
      <c r="AW49" s="19"/>
      <c r="AX49" s="19">
        <v>66.84</v>
      </c>
      <c r="AY49" s="19"/>
      <c r="AZ49" s="19">
        <v>30.3</v>
      </c>
      <c r="BA49" s="19"/>
      <c r="BB49" s="19">
        <v>32.92</v>
      </c>
      <c r="BC49" s="19"/>
      <c r="BD49" s="19">
        <v>284.89</v>
      </c>
      <c r="BE49" s="19">
        <v>871.7399999999999</v>
      </c>
      <c r="BF49" s="19"/>
      <c r="BG49" s="19">
        <v>357.17</v>
      </c>
      <c r="BH49" s="19"/>
      <c r="BI49" s="19">
        <v>235.91</v>
      </c>
      <c r="BJ49" s="19"/>
      <c r="BK49" s="19">
        <v>106.81</v>
      </c>
      <c r="BL49" s="19"/>
      <c r="BM49" s="19">
        <v>38.76</v>
      </c>
      <c r="BN49" s="19"/>
      <c r="BO49" s="19">
        <v>42.67</v>
      </c>
      <c r="BP49" s="19"/>
      <c r="BQ49" s="19">
        <v>252.35</v>
      </c>
      <c r="BR49" s="19">
        <v>1033.67</v>
      </c>
      <c r="BS49" s="19"/>
      <c r="BT49" s="19"/>
      <c r="BU49" s="19">
        <v>80.16</v>
      </c>
      <c r="BV49" s="19">
        <v>88.74</v>
      </c>
      <c r="BW49" s="19">
        <v>381.1</v>
      </c>
      <c r="BX49" s="19">
        <v>18.59</v>
      </c>
      <c r="BY49" s="19">
        <v>19.149999999999999</v>
      </c>
      <c r="BZ49" s="19">
        <v>16.940000000000001</v>
      </c>
      <c r="CA49" s="19">
        <v>20.149999999999999</v>
      </c>
      <c r="CB49" s="19">
        <v>17.21</v>
      </c>
      <c r="CC49" s="19">
        <v>55.07</v>
      </c>
      <c r="CD49" s="19">
        <v>122.35</v>
      </c>
      <c r="CE49" s="19">
        <v>819.46000000000015</v>
      </c>
    </row>
    <row r="50" spans="1:83" x14ac:dyDescent="0.45">
      <c r="A50" s="142">
        <v>14829667091101</v>
      </c>
      <c r="B50" t="s">
        <v>707</v>
      </c>
      <c r="C50" t="s">
        <v>160</v>
      </c>
      <c r="D50" t="s">
        <v>101</v>
      </c>
      <c r="E50">
        <v>3</v>
      </c>
      <c r="F50" s="142"/>
      <c r="G50" s="142"/>
      <c r="H50" s="142"/>
      <c r="I50" s="142"/>
      <c r="J50" s="142"/>
      <c r="K50" s="142"/>
      <c r="L50" s="142"/>
      <c r="M50" s="142"/>
      <c r="N50" s="142">
        <v>2466</v>
      </c>
      <c r="O50" s="142">
        <v>595</v>
      </c>
      <c r="P50" s="142"/>
      <c r="Q50" s="142">
        <v>1643</v>
      </c>
      <c r="R50" s="142">
        <v>4704</v>
      </c>
      <c r="S50" s="142"/>
      <c r="T50" s="142">
        <v>623</v>
      </c>
      <c r="U50" s="142"/>
      <c r="V50" s="142">
        <v>805</v>
      </c>
      <c r="W50" s="142"/>
      <c r="X50" s="142">
        <v>-270</v>
      </c>
      <c r="Y50" s="142"/>
      <c r="Z50" s="142">
        <v>511</v>
      </c>
      <c r="AA50" s="142"/>
      <c r="AB50" s="142">
        <v>566</v>
      </c>
      <c r="AC50" s="142"/>
      <c r="AD50" s="142">
        <v>-442</v>
      </c>
      <c r="AE50" s="142">
        <v>1793</v>
      </c>
      <c r="AF50" s="142"/>
      <c r="AG50" s="142"/>
      <c r="AH50" s="142">
        <v>139</v>
      </c>
      <c r="AI50" s="142">
        <v>122</v>
      </c>
      <c r="AJ50" s="142"/>
      <c r="AK50" s="142">
        <v>513</v>
      </c>
      <c r="AL50" s="142"/>
      <c r="AM50" s="142">
        <v>293</v>
      </c>
      <c r="AN50" s="142"/>
      <c r="AO50" s="142">
        <v>320</v>
      </c>
      <c r="AP50" s="142"/>
      <c r="AQ50" s="142">
        <v>373</v>
      </c>
      <c r="AR50" s="142">
        <v>1760</v>
      </c>
      <c r="AS50" s="19"/>
      <c r="AT50" s="19"/>
      <c r="AU50" s="19"/>
      <c r="AV50" s="19"/>
      <c r="AW50" s="19"/>
      <c r="AX50" s="19"/>
      <c r="AY50" s="19"/>
      <c r="AZ50" s="19"/>
      <c r="BA50" s="19">
        <v>367.01</v>
      </c>
      <c r="BB50" s="19">
        <v>89.79</v>
      </c>
      <c r="BC50" s="19"/>
      <c r="BD50" s="19">
        <v>234.17</v>
      </c>
      <c r="BE50" s="19">
        <v>690.97</v>
      </c>
      <c r="BF50" s="19"/>
      <c r="BG50" s="19">
        <v>91.16</v>
      </c>
      <c r="BH50" s="19"/>
      <c r="BI50" s="19">
        <v>118.93</v>
      </c>
      <c r="BJ50" s="19"/>
      <c r="BK50" s="19">
        <v>-28.2</v>
      </c>
      <c r="BL50" s="19"/>
      <c r="BM50" s="19">
        <v>83.75</v>
      </c>
      <c r="BN50" s="19"/>
      <c r="BO50" s="19">
        <v>88.44</v>
      </c>
      <c r="BP50" s="19"/>
      <c r="BQ50" s="19">
        <v>-51.67</v>
      </c>
      <c r="BR50" s="19">
        <v>302.40999999999997</v>
      </c>
      <c r="BS50" s="19"/>
      <c r="BT50" s="19"/>
      <c r="BU50" s="19">
        <v>24.78</v>
      </c>
      <c r="BV50" s="19">
        <v>27.42</v>
      </c>
      <c r="BW50" s="19"/>
      <c r="BX50" s="19">
        <v>83.32</v>
      </c>
      <c r="BY50" s="19"/>
      <c r="BZ50" s="19">
        <v>52.26</v>
      </c>
      <c r="CA50" s="19"/>
      <c r="CB50" s="19">
        <v>55.93</v>
      </c>
      <c r="CC50" s="19"/>
      <c r="CD50" s="19">
        <v>63.14</v>
      </c>
      <c r="CE50" s="19">
        <v>306.84999999999997</v>
      </c>
    </row>
    <row r="51" spans="1:83" x14ac:dyDescent="0.45">
      <c r="A51" s="142">
        <v>14829956526793</v>
      </c>
      <c r="B51" t="s">
        <v>31</v>
      </c>
      <c r="C51" t="s">
        <v>32</v>
      </c>
      <c r="D51" t="s">
        <v>101</v>
      </c>
      <c r="E51">
        <v>6</v>
      </c>
      <c r="F51" s="142"/>
      <c r="G51" s="142"/>
      <c r="H51" s="142"/>
      <c r="I51" s="142">
        <v>1807</v>
      </c>
      <c r="J51" s="142"/>
      <c r="K51" s="142"/>
      <c r="L51" s="142">
        <v>1028</v>
      </c>
      <c r="M51" s="142">
        <v>536</v>
      </c>
      <c r="N51" s="142"/>
      <c r="O51" s="142"/>
      <c r="P51" s="142"/>
      <c r="Q51" s="142"/>
      <c r="R51" s="142">
        <v>3371</v>
      </c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9"/>
      <c r="AT51" s="19"/>
      <c r="AU51" s="19"/>
      <c r="AV51" s="19">
        <v>264.19</v>
      </c>
      <c r="AW51" s="19"/>
      <c r="AX51" s="19"/>
      <c r="AY51" s="19">
        <v>152.75</v>
      </c>
      <c r="AZ51" s="19">
        <v>80.92</v>
      </c>
      <c r="BA51" s="19"/>
      <c r="BB51" s="19"/>
      <c r="BC51" s="19"/>
      <c r="BD51" s="19"/>
      <c r="BE51" s="19">
        <v>497.86</v>
      </c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</row>
    <row r="52" spans="1:83" x14ac:dyDescent="0.45">
      <c r="A52" s="142"/>
      <c r="E52">
        <v>9</v>
      </c>
      <c r="F52" s="142"/>
      <c r="G52" s="142"/>
      <c r="H52" s="142"/>
      <c r="I52" s="142"/>
      <c r="J52" s="142"/>
      <c r="K52" s="142"/>
      <c r="L52" s="142"/>
      <c r="M52" s="142"/>
      <c r="N52" s="142"/>
      <c r="O52" s="142">
        <v>836</v>
      </c>
      <c r="P52" s="142"/>
      <c r="Q52" s="142"/>
      <c r="R52" s="142">
        <v>836</v>
      </c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9"/>
      <c r="AT52" s="19"/>
      <c r="AU52" s="19"/>
      <c r="AV52" s="19"/>
      <c r="AW52" s="19"/>
      <c r="AX52" s="19"/>
      <c r="AY52" s="19"/>
      <c r="AZ52" s="19"/>
      <c r="BA52" s="19"/>
      <c r="BB52" s="19">
        <v>127.47</v>
      </c>
      <c r="BC52" s="19"/>
      <c r="BD52" s="19"/>
      <c r="BE52" s="19">
        <v>127.47</v>
      </c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</row>
    <row r="53" spans="1:83" x14ac:dyDescent="0.45">
      <c r="A53" s="142"/>
      <c r="E53">
        <v>12</v>
      </c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>
        <v>4679</v>
      </c>
      <c r="AB53" s="142">
        <v>795</v>
      </c>
      <c r="AC53" s="142"/>
      <c r="AD53" s="142"/>
      <c r="AE53" s="142">
        <v>5474</v>
      </c>
      <c r="AF53" s="142"/>
      <c r="AG53" s="142"/>
      <c r="AH53" s="142">
        <v>668</v>
      </c>
      <c r="AI53" s="142">
        <v>327</v>
      </c>
      <c r="AJ53" s="142"/>
      <c r="AK53" s="142">
        <v>7746</v>
      </c>
      <c r="AL53" s="142"/>
      <c r="AM53" s="142">
        <v>1040</v>
      </c>
      <c r="AN53" s="142"/>
      <c r="AO53" s="142">
        <v>1137</v>
      </c>
      <c r="AP53" s="142"/>
      <c r="AQ53" s="142">
        <v>1321</v>
      </c>
      <c r="AR53" s="142">
        <v>12239</v>
      </c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>
        <v>711.08999999999992</v>
      </c>
      <c r="BO53" s="19">
        <v>126.33</v>
      </c>
      <c r="BP53" s="19"/>
      <c r="BQ53" s="19"/>
      <c r="BR53" s="19">
        <v>837.42</v>
      </c>
      <c r="BS53" s="19"/>
      <c r="BT53" s="19"/>
      <c r="BU53" s="19">
        <v>104.49</v>
      </c>
      <c r="BV53" s="19">
        <v>65.37</v>
      </c>
      <c r="BW53" s="19"/>
      <c r="BX53" s="19">
        <v>1123.94</v>
      </c>
      <c r="BY53" s="19"/>
      <c r="BZ53" s="19">
        <v>168.94</v>
      </c>
      <c r="CA53" s="19"/>
      <c r="CB53" s="19">
        <v>182.05</v>
      </c>
      <c r="CC53" s="19"/>
      <c r="CD53" s="19">
        <v>207.62</v>
      </c>
      <c r="CE53" s="19">
        <v>1852.4100000000003</v>
      </c>
    </row>
    <row r="54" spans="1:83" x14ac:dyDescent="0.45">
      <c r="A54" s="142">
        <v>14830101244506</v>
      </c>
      <c r="B54" t="s">
        <v>786</v>
      </c>
      <c r="C54" t="s">
        <v>32</v>
      </c>
      <c r="D54" t="s">
        <v>101</v>
      </c>
      <c r="E54">
        <v>9</v>
      </c>
      <c r="F54" s="142"/>
      <c r="G54" s="142"/>
      <c r="H54" s="142"/>
      <c r="I54" s="142"/>
      <c r="J54" s="142"/>
      <c r="K54" s="142"/>
      <c r="L54" s="142"/>
      <c r="M54" s="142"/>
      <c r="N54" s="142">
        <v>5725</v>
      </c>
      <c r="O54" s="142"/>
      <c r="P54" s="142"/>
      <c r="Q54" s="142"/>
      <c r="R54" s="142">
        <v>5725</v>
      </c>
      <c r="S54" s="142"/>
      <c r="T54" s="142"/>
      <c r="U54" s="142">
        <v>6984</v>
      </c>
      <c r="V54" s="142"/>
      <c r="W54" s="142"/>
      <c r="X54" s="142"/>
      <c r="Y54" s="142"/>
      <c r="Z54" s="142"/>
      <c r="AA54" s="142">
        <v>4801</v>
      </c>
      <c r="AB54" s="142"/>
      <c r="AC54" s="142"/>
      <c r="AD54" s="142">
        <v>3283</v>
      </c>
      <c r="AE54" s="142">
        <v>15068</v>
      </c>
      <c r="AF54" s="142"/>
      <c r="AG54" s="142"/>
      <c r="AH54" s="142">
        <v>938</v>
      </c>
      <c r="AI54" s="142">
        <v>1053</v>
      </c>
      <c r="AJ54" s="142">
        <v>-1400</v>
      </c>
      <c r="AK54" s="142">
        <v>535</v>
      </c>
      <c r="AL54" s="142">
        <v>955</v>
      </c>
      <c r="AM54" s="142">
        <v>963</v>
      </c>
      <c r="AN54" s="142">
        <v>992</v>
      </c>
      <c r="AO54" s="142">
        <v>1050</v>
      </c>
      <c r="AP54" s="142">
        <v>976</v>
      </c>
      <c r="AQ54" s="142">
        <v>626</v>
      </c>
      <c r="AR54" s="142">
        <v>6688</v>
      </c>
      <c r="AS54" s="19"/>
      <c r="AT54" s="19"/>
      <c r="AU54" s="19"/>
      <c r="AV54" s="19"/>
      <c r="AW54" s="19"/>
      <c r="AX54" s="19"/>
      <c r="AY54" s="19"/>
      <c r="AZ54" s="19"/>
      <c r="BA54" s="19">
        <v>820.73</v>
      </c>
      <c r="BB54" s="19"/>
      <c r="BC54" s="19"/>
      <c r="BD54" s="19"/>
      <c r="BE54" s="19">
        <v>820.73</v>
      </c>
      <c r="BF54" s="19"/>
      <c r="BG54" s="19"/>
      <c r="BH54" s="19">
        <v>981.25</v>
      </c>
      <c r="BI54" s="19"/>
      <c r="BJ54" s="19"/>
      <c r="BK54" s="19"/>
      <c r="BL54" s="19"/>
      <c r="BM54" s="19"/>
      <c r="BN54" s="19">
        <v>708.16</v>
      </c>
      <c r="BO54" s="19"/>
      <c r="BP54" s="19"/>
      <c r="BQ54" s="19">
        <v>483.98</v>
      </c>
      <c r="BR54" s="19">
        <v>2173.39</v>
      </c>
      <c r="BS54" s="19"/>
      <c r="BT54" s="19"/>
      <c r="BU54" s="19">
        <v>139.52000000000001</v>
      </c>
      <c r="BV54" s="19">
        <v>155.51</v>
      </c>
      <c r="BW54" s="19">
        <v>-162.94</v>
      </c>
      <c r="BX54" s="19">
        <v>84.41</v>
      </c>
      <c r="BY54" s="19">
        <v>144.47999999999999</v>
      </c>
      <c r="BZ54" s="19">
        <v>145.30000000000001</v>
      </c>
      <c r="CA54" s="19">
        <v>149.46</v>
      </c>
      <c r="CB54" s="19">
        <v>157.26</v>
      </c>
      <c r="CC54" s="19">
        <v>146.91</v>
      </c>
      <c r="CD54" s="19">
        <v>97.84</v>
      </c>
      <c r="CE54" s="19">
        <v>1057.75</v>
      </c>
    </row>
    <row r="55" spans="1:83" x14ac:dyDescent="0.45">
      <c r="A55" s="142">
        <v>14830680111778</v>
      </c>
      <c r="B55" t="s">
        <v>125</v>
      </c>
      <c r="C55" t="s">
        <v>180</v>
      </c>
      <c r="D55" t="s">
        <v>101</v>
      </c>
      <c r="E55">
        <v>6</v>
      </c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>
        <v>943</v>
      </c>
      <c r="R55" s="142">
        <v>943</v>
      </c>
      <c r="S55" s="142"/>
      <c r="T55" s="142"/>
      <c r="U55" s="142"/>
      <c r="V55" s="142">
        <v>426</v>
      </c>
      <c r="W55" s="142"/>
      <c r="X55" s="142"/>
      <c r="Y55" s="142"/>
      <c r="Z55" s="142"/>
      <c r="AA55" s="142"/>
      <c r="AB55" s="142">
        <v>287</v>
      </c>
      <c r="AC55" s="142"/>
      <c r="AD55" s="142">
        <v>187</v>
      </c>
      <c r="AE55" s="142">
        <v>900</v>
      </c>
      <c r="AF55" s="142"/>
      <c r="AG55" s="142"/>
      <c r="AH55" s="142">
        <v>58</v>
      </c>
      <c r="AI55" s="142">
        <v>1134</v>
      </c>
      <c r="AJ55" s="142"/>
      <c r="AK55" s="142">
        <v>359</v>
      </c>
      <c r="AL55" s="142"/>
      <c r="AM55" s="142">
        <v>341</v>
      </c>
      <c r="AN55" s="142"/>
      <c r="AO55" s="142">
        <v>852</v>
      </c>
      <c r="AP55" s="142"/>
      <c r="AQ55" s="142">
        <v>517</v>
      </c>
      <c r="AR55" s="142">
        <v>3261</v>
      </c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>
        <v>168.46</v>
      </c>
      <c r="BE55" s="19">
        <v>168.46</v>
      </c>
      <c r="BF55" s="19"/>
      <c r="BG55" s="19"/>
      <c r="BH55" s="19"/>
      <c r="BI55" s="19">
        <v>90.3</v>
      </c>
      <c r="BJ55" s="19"/>
      <c r="BK55" s="19"/>
      <c r="BL55" s="19"/>
      <c r="BM55" s="19"/>
      <c r="BN55" s="19"/>
      <c r="BO55" s="19">
        <v>73.3</v>
      </c>
      <c r="BP55" s="19"/>
      <c r="BQ55" s="19">
        <v>43.21</v>
      </c>
      <c r="BR55" s="19">
        <v>206.81</v>
      </c>
      <c r="BS55" s="19"/>
      <c r="BT55" s="19"/>
      <c r="BU55" s="19">
        <v>14.63</v>
      </c>
      <c r="BV55" s="19">
        <v>174.66</v>
      </c>
      <c r="BW55" s="19"/>
      <c r="BX55" s="19">
        <v>64.319999999999993</v>
      </c>
      <c r="BY55" s="19"/>
      <c r="BZ55" s="19">
        <v>62.49</v>
      </c>
      <c r="CA55" s="19"/>
      <c r="CB55" s="19">
        <v>134.99</v>
      </c>
      <c r="CC55" s="19"/>
      <c r="CD55" s="19">
        <v>86.78</v>
      </c>
      <c r="CE55" s="19">
        <v>537.87</v>
      </c>
    </row>
    <row r="56" spans="1:83" x14ac:dyDescent="0.45">
      <c r="A56" s="142">
        <v>14831258977776</v>
      </c>
      <c r="B56" t="s">
        <v>711</v>
      </c>
      <c r="C56" t="s">
        <v>74</v>
      </c>
      <c r="D56" t="s">
        <v>101</v>
      </c>
      <c r="E56">
        <v>36</v>
      </c>
      <c r="F56" s="142"/>
      <c r="G56" s="142"/>
      <c r="H56" s="142"/>
      <c r="I56" s="142">
        <v>0</v>
      </c>
      <c r="J56" s="142"/>
      <c r="K56" s="142"/>
      <c r="L56" s="142">
        <v>13811</v>
      </c>
      <c r="M56" s="142"/>
      <c r="N56" s="142">
        <v>4489</v>
      </c>
      <c r="O56" s="142"/>
      <c r="P56" s="142">
        <v>3789</v>
      </c>
      <c r="Q56" s="142">
        <v>4465</v>
      </c>
      <c r="R56" s="142">
        <v>26554</v>
      </c>
      <c r="S56" s="142"/>
      <c r="T56" s="142"/>
      <c r="U56" s="142">
        <v>4527</v>
      </c>
      <c r="V56" s="142"/>
      <c r="W56" s="142">
        <v>4005</v>
      </c>
      <c r="X56" s="142"/>
      <c r="Y56" s="142">
        <v>3142</v>
      </c>
      <c r="Z56" s="142"/>
      <c r="AA56" s="142">
        <v>4562</v>
      </c>
      <c r="AB56" s="142"/>
      <c r="AC56" s="142">
        <v>2867</v>
      </c>
      <c r="AD56" s="142">
        <v>3908</v>
      </c>
      <c r="AE56" s="142">
        <v>23011</v>
      </c>
      <c r="AF56" s="142"/>
      <c r="AG56" s="142"/>
      <c r="AH56" s="142">
        <v>1589</v>
      </c>
      <c r="AI56" s="142">
        <v>1866</v>
      </c>
      <c r="AJ56" s="142"/>
      <c r="AK56" s="142">
        <v>3576</v>
      </c>
      <c r="AL56" s="142"/>
      <c r="AM56" s="142">
        <v>2384</v>
      </c>
      <c r="AN56" s="142"/>
      <c r="AO56" s="142">
        <v>4060</v>
      </c>
      <c r="AP56" s="142"/>
      <c r="AQ56" s="142">
        <v>4066</v>
      </c>
      <c r="AR56" s="142">
        <v>17541</v>
      </c>
      <c r="AS56" s="19"/>
      <c r="AT56" s="19"/>
      <c r="AU56" s="19"/>
      <c r="AV56" s="19">
        <v>0</v>
      </c>
      <c r="AW56" s="19"/>
      <c r="AX56" s="19"/>
      <c r="AY56" s="19">
        <v>2058.87</v>
      </c>
      <c r="AZ56" s="19"/>
      <c r="BA56" s="19">
        <v>691.19</v>
      </c>
      <c r="BB56" s="19"/>
      <c r="BC56" s="19">
        <v>590.15</v>
      </c>
      <c r="BD56" s="19">
        <v>666.76</v>
      </c>
      <c r="BE56" s="19">
        <v>4006.9700000000003</v>
      </c>
      <c r="BF56" s="19"/>
      <c r="BG56" s="19"/>
      <c r="BH56" s="19">
        <v>688.09</v>
      </c>
      <c r="BI56" s="19"/>
      <c r="BJ56" s="19">
        <v>626.36</v>
      </c>
      <c r="BK56" s="19"/>
      <c r="BL56" s="19">
        <v>511.92</v>
      </c>
      <c r="BM56" s="19"/>
      <c r="BN56" s="19">
        <v>720.5</v>
      </c>
      <c r="BO56" s="19"/>
      <c r="BP56" s="19">
        <v>453.65</v>
      </c>
      <c r="BQ56" s="19">
        <v>589.92999999999995</v>
      </c>
      <c r="BR56" s="19">
        <v>3590.45</v>
      </c>
      <c r="BS56" s="19"/>
      <c r="BT56" s="19"/>
      <c r="BU56" s="19">
        <v>251.73</v>
      </c>
      <c r="BV56" s="19">
        <v>321.27</v>
      </c>
      <c r="BW56" s="19"/>
      <c r="BX56" s="19">
        <v>558.53</v>
      </c>
      <c r="BY56" s="19"/>
      <c r="BZ56" s="19">
        <v>394.9</v>
      </c>
      <c r="CA56" s="19"/>
      <c r="CB56" s="19">
        <v>682.26</v>
      </c>
      <c r="CC56" s="19"/>
      <c r="CD56" s="19">
        <v>626.66999999999996</v>
      </c>
      <c r="CE56" s="19">
        <v>2835.3599999999997</v>
      </c>
    </row>
    <row r="57" spans="1:83" x14ac:dyDescent="0.45">
      <c r="A57" s="142">
        <v>14831259040485</v>
      </c>
      <c r="B57" t="s">
        <v>720</v>
      </c>
      <c r="C57" t="s">
        <v>126</v>
      </c>
      <c r="D57" t="s">
        <v>101</v>
      </c>
      <c r="E57">
        <v>6</v>
      </c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>
        <v>1097</v>
      </c>
      <c r="R57" s="142">
        <v>1097</v>
      </c>
      <c r="S57" s="142"/>
      <c r="T57" s="142"/>
      <c r="U57" s="142"/>
      <c r="V57" s="142"/>
      <c r="W57" s="142">
        <v>1175</v>
      </c>
      <c r="X57" s="142"/>
      <c r="Y57" s="142"/>
      <c r="Z57" s="142"/>
      <c r="AA57" s="142"/>
      <c r="AB57" s="142"/>
      <c r="AC57" s="142">
        <v>911</v>
      </c>
      <c r="AD57" s="142">
        <v>229</v>
      </c>
      <c r="AE57" s="142">
        <v>2315</v>
      </c>
      <c r="AF57" s="142"/>
      <c r="AG57" s="142"/>
      <c r="AH57" s="142">
        <v>180</v>
      </c>
      <c r="AI57" s="142">
        <v>157</v>
      </c>
      <c r="AJ57" s="142"/>
      <c r="AK57" s="142">
        <v>293</v>
      </c>
      <c r="AL57" s="142"/>
      <c r="AM57" s="142">
        <v>279</v>
      </c>
      <c r="AN57" s="142"/>
      <c r="AO57" s="142">
        <v>306</v>
      </c>
      <c r="AP57" s="142"/>
      <c r="AQ57" s="142">
        <v>355</v>
      </c>
      <c r="AR57" s="142">
        <v>1570</v>
      </c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>
        <v>196.65</v>
      </c>
      <c r="BE57" s="19">
        <v>196.65</v>
      </c>
      <c r="BF57" s="19"/>
      <c r="BG57" s="19"/>
      <c r="BH57" s="19"/>
      <c r="BI57" s="19"/>
      <c r="BJ57" s="19">
        <v>192.9</v>
      </c>
      <c r="BK57" s="19"/>
      <c r="BL57" s="19"/>
      <c r="BM57" s="19"/>
      <c r="BN57" s="19"/>
      <c r="BO57" s="19"/>
      <c r="BP57" s="19">
        <v>160.85</v>
      </c>
      <c r="BQ57" s="19">
        <v>39.840000000000003</v>
      </c>
      <c r="BR57" s="19">
        <v>393.59000000000003</v>
      </c>
      <c r="BS57" s="19"/>
      <c r="BT57" s="19"/>
      <c r="BU57" s="19">
        <v>32.04</v>
      </c>
      <c r="BV57" s="19">
        <v>35.28</v>
      </c>
      <c r="BW57" s="19"/>
      <c r="BX57" s="19">
        <v>54.88</v>
      </c>
      <c r="BY57" s="19"/>
      <c r="BZ57" s="19">
        <v>53.66</v>
      </c>
      <c r="CA57" s="19"/>
      <c r="CB57" s="19">
        <v>57.17</v>
      </c>
      <c r="CC57" s="19"/>
      <c r="CD57" s="19">
        <v>63.69</v>
      </c>
      <c r="CE57" s="19">
        <v>296.71999999999997</v>
      </c>
    </row>
    <row r="58" spans="1:83" x14ac:dyDescent="0.45">
      <c r="A58" s="142">
        <v>14831548422869</v>
      </c>
      <c r="B58" t="s">
        <v>747</v>
      </c>
      <c r="C58" t="s">
        <v>52</v>
      </c>
      <c r="D58" t="s">
        <v>101</v>
      </c>
      <c r="E58">
        <v>3</v>
      </c>
      <c r="F58" s="142"/>
      <c r="G58" s="142"/>
      <c r="H58" s="142"/>
      <c r="I58" s="142">
        <v>47</v>
      </c>
      <c r="J58" s="142"/>
      <c r="K58" s="142"/>
      <c r="L58" s="142"/>
      <c r="M58" s="142"/>
      <c r="N58" s="142">
        <v>31</v>
      </c>
      <c r="O58" s="142"/>
      <c r="P58" s="142"/>
      <c r="Q58" s="142"/>
      <c r="R58" s="142">
        <v>78</v>
      </c>
      <c r="S58" s="142"/>
      <c r="T58" s="142"/>
      <c r="U58" s="142"/>
      <c r="V58" s="142"/>
      <c r="W58" s="142"/>
      <c r="X58" s="142"/>
      <c r="Y58" s="142">
        <v>104</v>
      </c>
      <c r="Z58" s="142">
        <v>14</v>
      </c>
      <c r="AA58" s="142">
        <v>19</v>
      </c>
      <c r="AB58" s="142">
        <v>7</v>
      </c>
      <c r="AC58" s="142"/>
      <c r="AD58" s="142">
        <v>29</v>
      </c>
      <c r="AE58" s="142">
        <v>173</v>
      </c>
      <c r="AF58" s="142"/>
      <c r="AG58" s="142"/>
      <c r="AH58" s="142">
        <v>3</v>
      </c>
      <c r="AI58" s="142">
        <v>3</v>
      </c>
      <c r="AJ58" s="142"/>
      <c r="AK58" s="142">
        <v>-6</v>
      </c>
      <c r="AL58" s="142"/>
      <c r="AM58" s="142">
        <v>0</v>
      </c>
      <c r="AN58" s="142"/>
      <c r="AO58" s="142"/>
      <c r="AP58" s="142"/>
      <c r="AQ58" s="142">
        <v>1</v>
      </c>
      <c r="AR58" s="142">
        <v>1</v>
      </c>
      <c r="AS58" s="19"/>
      <c r="AT58" s="19"/>
      <c r="AU58" s="19"/>
      <c r="AV58" s="19">
        <v>21.96</v>
      </c>
      <c r="AW58" s="19"/>
      <c r="AX58" s="19"/>
      <c r="AY58" s="19"/>
      <c r="AZ58" s="19"/>
      <c r="BA58" s="19">
        <v>21.4</v>
      </c>
      <c r="BB58" s="19"/>
      <c r="BC58" s="19"/>
      <c r="BD58" s="19"/>
      <c r="BE58" s="19">
        <v>43.36</v>
      </c>
      <c r="BF58" s="19"/>
      <c r="BG58" s="19"/>
      <c r="BH58" s="19"/>
      <c r="BI58" s="19"/>
      <c r="BJ58" s="19"/>
      <c r="BK58" s="19"/>
      <c r="BL58" s="19">
        <v>58.18</v>
      </c>
      <c r="BM58" s="19">
        <v>10.84</v>
      </c>
      <c r="BN58" s="19">
        <v>7.22</v>
      </c>
      <c r="BO58" s="19">
        <v>4.66</v>
      </c>
      <c r="BP58" s="19"/>
      <c r="BQ58" s="19">
        <v>15.13</v>
      </c>
      <c r="BR58" s="19">
        <v>96.029999999999987</v>
      </c>
      <c r="BS58" s="19"/>
      <c r="BT58" s="19"/>
      <c r="BU58" s="19">
        <v>5.38</v>
      </c>
      <c r="BV58" s="19">
        <v>10.45</v>
      </c>
      <c r="BW58" s="19"/>
      <c r="BX58" s="19">
        <v>9.3000000000000007</v>
      </c>
      <c r="BY58" s="19"/>
      <c r="BZ58" s="19">
        <v>10.49</v>
      </c>
      <c r="CA58" s="19"/>
      <c r="CB58" s="19"/>
      <c r="CC58" s="19"/>
      <c r="CD58" s="19">
        <v>20.45</v>
      </c>
      <c r="CE58" s="19">
        <v>56.069999999999993</v>
      </c>
    </row>
    <row r="59" spans="1:83" x14ac:dyDescent="0.45">
      <c r="A59" s="142">
        <v>14832561447120</v>
      </c>
      <c r="B59" t="s">
        <v>653</v>
      </c>
      <c r="C59" t="s">
        <v>54</v>
      </c>
      <c r="D59" t="s">
        <v>101</v>
      </c>
      <c r="E59">
        <v>18</v>
      </c>
      <c r="F59" s="142"/>
      <c r="G59" s="142"/>
      <c r="H59" s="142"/>
      <c r="I59" s="142">
        <v>6352</v>
      </c>
      <c r="J59" s="142"/>
      <c r="K59" s="142"/>
      <c r="L59" s="142"/>
      <c r="M59" s="142"/>
      <c r="N59" s="142">
        <v>5156</v>
      </c>
      <c r="O59" s="142">
        <v>4633</v>
      </c>
      <c r="P59" s="142"/>
      <c r="Q59" s="142">
        <v>950</v>
      </c>
      <c r="R59" s="142">
        <v>17091</v>
      </c>
      <c r="S59" s="142"/>
      <c r="T59" s="142">
        <v>3124</v>
      </c>
      <c r="U59" s="142"/>
      <c r="V59" s="142">
        <v>3228</v>
      </c>
      <c r="W59" s="142"/>
      <c r="X59" s="142">
        <v>1554</v>
      </c>
      <c r="Y59" s="142"/>
      <c r="Z59" s="142">
        <v>1757</v>
      </c>
      <c r="AA59" s="142"/>
      <c r="AB59" s="142">
        <v>1944</v>
      </c>
      <c r="AC59" s="142"/>
      <c r="AD59" s="142">
        <v>1184</v>
      </c>
      <c r="AE59" s="142">
        <v>12791</v>
      </c>
      <c r="AF59" s="142"/>
      <c r="AG59" s="142"/>
      <c r="AH59" s="142">
        <v>1002</v>
      </c>
      <c r="AI59" s="142">
        <v>878</v>
      </c>
      <c r="AJ59" s="142"/>
      <c r="AK59" s="142">
        <v>4020</v>
      </c>
      <c r="AL59" s="142"/>
      <c r="AM59" s="142">
        <v>2194</v>
      </c>
      <c r="AN59" s="142"/>
      <c r="AO59" s="142">
        <v>-238</v>
      </c>
      <c r="AP59" s="142"/>
      <c r="AQ59" s="142">
        <v>2266</v>
      </c>
      <c r="AR59" s="142">
        <v>10122</v>
      </c>
      <c r="AS59" s="19"/>
      <c r="AT59" s="19"/>
      <c r="AU59" s="19"/>
      <c r="AV59" s="19">
        <v>896.95</v>
      </c>
      <c r="AW59" s="19"/>
      <c r="AX59" s="19"/>
      <c r="AY59" s="19"/>
      <c r="AZ59" s="19"/>
      <c r="BA59" s="19">
        <v>715.57</v>
      </c>
      <c r="BB59" s="19">
        <v>679.4</v>
      </c>
      <c r="BC59" s="19"/>
      <c r="BD59" s="19">
        <v>159.85</v>
      </c>
      <c r="BE59" s="19">
        <v>2451.77</v>
      </c>
      <c r="BF59" s="19"/>
      <c r="BG59" s="19">
        <v>445.76</v>
      </c>
      <c r="BH59" s="19"/>
      <c r="BI59" s="19">
        <v>464.68</v>
      </c>
      <c r="BJ59" s="19"/>
      <c r="BK59" s="19">
        <v>245.88</v>
      </c>
      <c r="BL59" s="19"/>
      <c r="BM59" s="19">
        <v>285.20999999999998</v>
      </c>
      <c r="BN59" s="19"/>
      <c r="BO59" s="19">
        <v>296.75</v>
      </c>
      <c r="BP59" s="19"/>
      <c r="BQ59" s="19">
        <v>194.97</v>
      </c>
      <c r="BR59" s="19">
        <v>1933.2500000000002</v>
      </c>
      <c r="BS59" s="19"/>
      <c r="BT59" s="19"/>
      <c r="BU59" s="19">
        <v>154.99</v>
      </c>
      <c r="BV59" s="19">
        <v>149.77000000000001</v>
      </c>
      <c r="BW59" s="19"/>
      <c r="BX59" s="19">
        <v>598.35</v>
      </c>
      <c r="BY59" s="19"/>
      <c r="BZ59" s="19">
        <v>340.26</v>
      </c>
      <c r="CA59" s="19"/>
      <c r="CB59" s="19">
        <v>-7.46</v>
      </c>
      <c r="CC59" s="19"/>
      <c r="CD59" s="19">
        <v>348.56</v>
      </c>
      <c r="CE59" s="19">
        <v>1584.4699999999998</v>
      </c>
    </row>
    <row r="60" spans="1:83" x14ac:dyDescent="0.45">
      <c r="A60" s="142">
        <v>14832706164973</v>
      </c>
      <c r="B60" t="s">
        <v>662</v>
      </c>
      <c r="C60" t="s">
        <v>161</v>
      </c>
      <c r="D60" t="s">
        <v>101</v>
      </c>
      <c r="E60">
        <v>3</v>
      </c>
      <c r="F60" s="142"/>
      <c r="G60" s="142"/>
      <c r="H60" s="142"/>
      <c r="I60" s="142">
        <v>364</v>
      </c>
      <c r="J60" s="142"/>
      <c r="K60" s="142"/>
      <c r="L60" s="142"/>
      <c r="M60" s="142"/>
      <c r="N60" s="142">
        <v>56</v>
      </c>
      <c r="O60" s="142">
        <v>267</v>
      </c>
      <c r="P60" s="142"/>
      <c r="Q60" s="142">
        <v>155</v>
      </c>
      <c r="R60" s="142">
        <v>842</v>
      </c>
      <c r="S60" s="142"/>
      <c r="T60" s="142">
        <v>152</v>
      </c>
      <c r="U60" s="142"/>
      <c r="V60" s="142">
        <v>157</v>
      </c>
      <c r="W60" s="142"/>
      <c r="X60" s="142">
        <v>97</v>
      </c>
      <c r="Y60" s="142"/>
      <c r="Z60" s="142">
        <v>107</v>
      </c>
      <c r="AA60" s="142"/>
      <c r="AB60" s="142">
        <v>118</v>
      </c>
      <c r="AC60" s="142"/>
      <c r="AD60" s="142">
        <v>262</v>
      </c>
      <c r="AE60" s="142">
        <v>893</v>
      </c>
      <c r="AF60" s="142"/>
      <c r="AG60" s="142"/>
      <c r="AH60" s="142">
        <v>139</v>
      </c>
      <c r="AI60" s="142">
        <v>-178</v>
      </c>
      <c r="AJ60" s="142"/>
      <c r="AK60" s="142">
        <v>62</v>
      </c>
      <c r="AL60" s="142"/>
      <c r="AM60" s="142">
        <v>29</v>
      </c>
      <c r="AN60" s="142"/>
      <c r="AO60" s="142">
        <v>34</v>
      </c>
      <c r="AP60" s="142"/>
      <c r="AQ60" s="142">
        <v>85</v>
      </c>
      <c r="AR60" s="142">
        <v>171</v>
      </c>
      <c r="AS60" s="19"/>
      <c r="AT60" s="19"/>
      <c r="AU60" s="19"/>
      <c r="AV60" s="19">
        <v>64.790000000000006</v>
      </c>
      <c r="AW60" s="19"/>
      <c r="AX60" s="19"/>
      <c r="AY60" s="19"/>
      <c r="AZ60" s="19"/>
      <c r="BA60" s="19">
        <v>16.39</v>
      </c>
      <c r="BB60" s="19">
        <v>53.56</v>
      </c>
      <c r="BC60" s="19"/>
      <c r="BD60" s="19">
        <v>30.11</v>
      </c>
      <c r="BE60" s="19">
        <v>164.85000000000002</v>
      </c>
      <c r="BF60" s="19"/>
      <c r="BG60" s="19">
        <v>28.86</v>
      </c>
      <c r="BH60" s="19"/>
      <c r="BI60" s="19">
        <v>30.21</v>
      </c>
      <c r="BJ60" s="19"/>
      <c r="BK60" s="19">
        <v>22.8</v>
      </c>
      <c r="BL60" s="19"/>
      <c r="BM60" s="19">
        <v>24.31</v>
      </c>
      <c r="BN60" s="19"/>
      <c r="BO60" s="19">
        <v>25.25</v>
      </c>
      <c r="BP60" s="19"/>
      <c r="BQ60" s="19">
        <v>47.589999999999996</v>
      </c>
      <c r="BR60" s="19">
        <v>179.02</v>
      </c>
      <c r="BS60" s="19"/>
      <c r="BT60" s="19"/>
      <c r="BU60" s="19">
        <v>24.78</v>
      </c>
      <c r="BV60" s="19">
        <v>-15.38</v>
      </c>
      <c r="BW60" s="19"/>
      <c r="BX60" s="19">
        <v>19.03</v>
      </c>
      <c r="BY60" s="19"/>
      <c r="BZ60" s="19">
        <v>14.64</v>
      </c>
      <c r="CA60" s="19"/>
      <c r="CB60" s="19">
        <v>15.18</v>
      </c>
      <c r="CC60" s="19"/>
      <c r="CD60" s="19">
        <v>22.09</v>
      </c>
      <c r="CE60" s="19">
        <v>80.34</v>
      </c>
    </row>
    <row r="61" spans="1:83" x14ac:dyDescent="0.45">
      <c r="A61" s="142">
        <v>14833284986679</v>
      </c>
      <c r="B61" t="s">
        <v>231</v>
      </c>
      <c r="C61" t="s">
        <v>232</v>
      </c>
      <c r="D61" t="s">
        <v>238</v>
      </c>
      <c r="E61">
        <v>36</v>
      </c>
      <c r="F61" s="142"/>
      <c r="G61" s="142">
        <v>13152</v>
      </c>
      <c r="H61" s="142"/>
      <c r="I61" s="142">
        <v>13282</v>
      </c>
      <c r="J61" s="142"/>
      <c r="K61" s="142">
        <v>3142</v>
      </c>
      <c r="L61" s="142"/>
      <c r="M61" s="142">
        <v>1800</v>
      </c>
      <c r="N61" s="142"/>
      <c r="O61" s="142">
        <v>6858</v>
      </c>
      <c r="P61" s="142"/>
      <c r="Q61" s="142">
        <v>15538</v>
      </c>
      <c r="R61" s="142">
        <v>53772</v>
      </c>
      <c r="S61" s="142"/>
      <c r="T61" s="142">
        <v>12274</v>
      </c>
      <c r="U61" s="142"/>
      <c r="V61" s="142">
        <v>12846</v>
      </c>
      <c r="W61" s="142"/>
      <c r="X61" s="142">
        <v>5166</v>
      </c>
      <c r="Y61" s="142"/>
      <c r="Z61" s="142">
        <v>3608</v>
      </c>
      <c r="AA61" s="142"/>
      <c r="AB61" s="142">
        <v>6534</v>
      </c>
      <c r="AC61" s="142"/>
      <c r="AD61" s="142">
        <v>14780</v>
      </c>
      <c r="AE61" s="142">
        <v>55208</v>
      </c>
      <c r="AF61" s="142"/>
      <c r="AG61" s="142">
        <v>5837</v>
      </c>
      <c r="AH61" s="142"/>
      <c r="AI61" s="142">
        <v>6136</v>
      </c>
      <c r="AJ61" s="142"/>
      <c r="AK61" s="142">
        <v>1308</v>
      </c>
      <c r="AL61" s="142"/>
      <c r="AM61" s="142">
        <v>2738</v>
      </c>
      <c r="AN61" s="142"/>
      <c r="AO61" s="142">
        <v>9427</v>
      </c>
      <c r="AP61" s="142"/>
      <c r="AQ61" s="142">
        <v>5472</v>
      </c>
      <c r="AR61" s="142">
        <v>30918</v>
      </c>
      <c r="AS61" s="19"/>
      <c r="AT61" s="19">
        <v>2244.34</v>
      </c>
      <c r="AU61" s="19"/>
      <c r="AV61" s="19">
        <v>2333.6</v>
      </c>
      <c r="AW61" s="19"/>
      <c r="AX61" s="19">
        <v>719.16</v>
      </c>
      <c r="AY61" s="19"/>
      <c r="AZ61" s="19">
        <v>1121.44</v>
      </c>
      <c r="BA61" s="19"/>
      <c r="BB61" s="19">
        <v>1340.9</v>
      </c>
      <c r="BC61" s="19"/>
      <c r="BD61" s="19">
        <v>2737.46</v>
      </c>
      <c r="BE61" s="19">
        <v>10496.900000000001</v>
      </c>
      <c r="BF61" s="19"/>
      <c r="BG61" s="19">
        <v>2211.36</v>
      </c>
      <c r="BH61" s="19"/>
      <c r="BI61" s="19">
        <v>2303.36</v>
      </c>
      <c r="BJ61" s="19"/>
      <c r="BK61" s="19">
        <v>1067.42</v>
      </c>
      <c r="BL61" s="19"/>
      <c r="BM61" s="19">
        <v>1116.8</v>
      </c>
      <c r="BN61" s="19"/>
      <c r="BO61" s="19">
        <v>1238.2</v>
      </c>
      <c r="BP61" s="19"/>
      <c r="BQ61" s="19">
        <v>2664.88</v>
      </c>
      <c r="BR61" s="19">
        <v>10602.02</v>
      </c>
      <c r="BS61" s="19"/>
      <c r="BT61" s="19">
        <v>1005.7</v>
      </c>
      <c r="BU61" s="19"/>
      <c r="BV61" s="19">
        <v>1060.5</v>
      </c>
      <c r="BW61" s="19"/>
      <c r="BX61" s="19">
        <v>275.39999999999998</v>
      </c>
      <c r="BY61" s="19"/>
      <c r="BZ61" s="19">
        <v>509.34</v>
      </c>
      <c r="CA61" s="19"/>
      <c r="CB61" s="19">
        <v>1666.81</v>
      </c>
      <c r="CC61" s="19"/>
      <c r="CD61" s="19">
        <v>994.4</v>
      </c>
      <c r="CE61" s="19">
        <v>5512.15</v>
      </c>
    </row>
    <row r="62" spans="1:83" x14ac:dyDescent="0.45">
      <c r="A62" s="142">
        <v>14833574471706</v>
      </c>
      <c r="B62" t="s">
        <v>70</v>
      </c>
      <c r="C62" t="s">
        <v>71</v>
      </c>
      <c r="D62" t="s">
        <v>101</v>
      </c>
      <c r="E62">
        <v>24</v>
      </c>
      <c r="F62" s="142"/>
      <c r="G62" s="142"/>
      <c r="H62" s="142"/>
      <c r="I62" s="142">
        <v>0</v>
      </c>
      <c r="J62" s="142"/>
      <c r="K62" s="142"/>
      <c r="L62" s="142"/>
      <c r="M62" s="142"/>
      <c r="N62" s="142"/>
      <c r="O62" s="142"/>
      <c r="P62" s="142"/>
      <c r="Q62" s="142"/>
      <c r="R62" s="142">
        <v>0</v>
      </c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9"/>
      <c r="AT62" s="19"/>
      <c r="AU62" s="19"/>
      <c r="AV62" s="19">
        <v>0</v>
      </c>
      <c r="AW62" s="19"/>
      <c r="AX62" s="19"/>
      <c r="AY62" s="19"/>
      <c r="AZ62" s="19"/>
      <c r="BA62" s="19"/>
      <c r="BB62" s="19"/>
      <c r="BC62" s="19"/>
      <c r="BD62" s="19"/>
      <c r="BE62" s="19">
        <v>0</v>
      </c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</row>
    <row r="63" spans="1:83" x14ac:dyDescent="0.45">
      <c r="A63" s="142">
        <v>14835311085392</v>
      </c>
      <c r="B63" t="s">
        <v>714</v>
      </c>
      <c r="C63" t="s">
        <v>56</v>
      </c>
      <c r="D63" t="s">
        <v>101</v>
      </c>
      <c r="E63">
        <v>12</v>
      </c>
      <c r="F63" s="142"/>
      <c r="G63" s="142"/>
      <c r="H63" s="142"/>
      <c r="I63" s="142">
        <v>3383</v>
      </c>
      <c r="J63" s="142"/>
      <c r="K63" s="142"/>
      <c r="L63" s="142"/>
      <c r="M63" s="142"/>
      <c r="N63" s="142">
        <v>887</v>
      </c>
      <c r="O63" s="142">
        <v>2373</v>
      </c>
      <c r="P63" s="142"/>
      <c r="Q63" s="142">
        <v>638</v>
      </c>
      <c r="R63" s="142">
        <v>7281</v>
      </c>
      <c r="S63" s="142"/>
      <c r="T63" s="142">
        <v>1331</v>
      </c>
      <c r="U63" s="142"/>
      <c r="V63" s="142">
        <v>1375</v>
      </c>
      <c r="W63" s="142"/>
      <c r="X63" s="142">
        <v>808</v>
      </c>
      <c r="Y63" s="142"/>
      <c r="Z63" s="142">
        <v>850</v>
      </c>
      <c r="AA63" s="142"/>
      <c r="AB63" s="142">
        <v>940</v>
      </c>
      <c r="AC63" s="142"/>
      <c r="AD63" s="142">
        <v>2189</v>
      </c>
      <c r="AE63" s="142">
        <v>7493</v>
      </c>
      <c r="AF63" s="142"/>
      <c r="AG63" s="142"/>
      <c r="AH63" s="142">
        <v>668</v>
      </c>
      <c r="AI63" s="142">
        <v>899</v>
      </c>
      <c r="AJ63" s="142"/>
      <c r="AK63" s="142">
        <v>1215</v>
      </c>
      <c r="AL63" s="142"/>
      <c r="AM63" s="142">
        <v>397</v>
      </c>
      <c r="AN63" s="142"/>
      <c r="AO63" s="142">
        <v>1043</v>
      </c>
      <c r="AP63" s="142"/>
      <c r="AQ63" s="142">
        <v>1486</v>
      </c>
      <c r="AR63" s="142">
        <v>5708</v>
      </c>
      <c r="AS63" s="19"/>
      <c r="AT63" s="19"/>
      <c r="AU63" s="19"/>
      <c r="AV63" s="19">
        <v>489.15</v>
      </c>
      <c r="AW63" s="19"/>
      <c r="AX63" s="19"/>
      <c r="AY63" s="19"/>
      <c r="AZ63" s="19"/>
      <c r="BA63" s="19">
        <v>141.22999999999999</v>
      </c>
      <c r="BB63" s="19">
        <v>362.02</v>
      </c>
      <c r="BC63" s="19"/>
      <c r="BD63" s="19">
        <v>109.35</v>
      </c>
      <c r="BE63" s="19">
        <v>1101.75</v>
      </c>
      <c r="BF63" s="19"/>
      <c r="BG63" s="19">
        <v>199.19</v>
      </c>
      <c r="BH63" s="19"/>
      <c r="BI63" s="19">
        <v>207.89</v>
      </c>
      <c r="BJ63" s="19"/>
      <c r="BK63" s="19">
        <v>135.16</v>
      </c>
      <c r="BL63" s="19"/>
      <c r="BM63" s="19">
        <v>144.43</v>
      </c>
      <c r="BN63" s="19"/>
      <c r="BO63" s="19">
        <v>149.58000000000001</v>
      </c>
      <c r="BP63" s="19"/>
      <c r="BQ63" s="19">
        <v>329.72999999999996</v>
      </c>
      <c r="BR63" s="19">
        <v>1165.98</v>
      </c>
      <c r="BS63" s="19"/>
      <c r="BT63" s="19"/>
      <c r="BU63" s="19">
        <v>104.49</v>
      </c>
      <c r="BV63" s="19">
        <v>146.94999999999999</v>
      </c>
      <c r="BW63" s="19"/>
      <c r="BX63" s="19">
        <v>192.99</v>
      </c>
      <c r="BY63" s="19"/>
      <c r="BZ63" s="19">
        <v>76.61</v>
      </c>
      <c r="CA63" s="19"/>
      <c r="CB63" s="19">
        <v>168.65</v>
      </c>
      <c r="CC63" s="19"/>
      <c r="CD63" s="19">
        <v>231.14</v>
      </c>
      <c r="CE63" s="19">
        <v>920.82999999999993</v>
      </c>
    </row>
    <row r="64" spans="1:83" x14ac:dyDescent="0.45">
      <c r="A64" s="142">
        <v>14836179395569</v>
      </c>
      <c r="B64" t="s">
        <v>138</v>
      </c>
      <c r="C64" t="s">
        <v>163</v>
      </c>
      <c r="D64" t="s">
        <v>101</v>
      </c>
      <c r="E64">
        <v>6</v>
      </c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>
        <v>656</v>
      </c>
      <c r="R64" s="142">
        <v>656</v>
      </c>
      <c r="S64" s="142"/>
      <c r="T64" s="142"/>
      <c r="U64" s="142"/>
      <c r="V64" s="142"/>
      <c r="W64" s="142"/>
      <c r="X64" s="142">
        <v>6565</v>
      </c>
      <c r="Y64" s="142">
        <v>287</v>
      </c>
      <c r="Z64" s="142"/>
      <c r="AA64" s="142"/>
      <c r="AB64" s="142">
        <v>359</v>
      </c>
      <c r="AC64" s="142"/>
      <c r="AD64" s="142">
        <v>3766</v>
      </c>
      <c r="AE64" s="142">
        <v>10977</v>
      </c>
      <c r="AF64" s="142"/>
      <c r="AG64" s="142"/>
      <c r="AH64" s="142">
        <v>729</v>
      </c>
      <c r="AI64" s="142">
        <v>640</v>
      </c>
      <c r="AJ64" s="142"/>
      <c r="AK64" s="142">
        <v>2733</v>
      </c>
      <c r="AL64" s="142"/>
      <c r="AM64" s="142">
        <v>1504</v>
      </c>
      <c r="AN64" s="142"/>
      <c r="AO64" s="142">
        <v>472</v>
      </c>
      <c r="AP64" s="142"/>
      <c r="AQ64" s="142">
        <v>1642</v>
      </c>
      <c r="AR64" s="142">
        <v>7720</v>
      </c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>
        <v>92.83</v>
      </c>
      <c r="BE64" s="19">
        <v>92.83</v>
      </c>
      <c r="BF64" s="19"/>
      <c r="BG64" s="19"/>
      <c r="BH64" s="19"/>
      <c r="BI64" s="19"/>
      <c r="BJ64" s="19"/>
      <c r="BK64" s="19">
        <v>983.14</v>
      </c>
      <c r="BL64" s="19">
        <v>49.37</v>
      </c>
      <c r="BM64" s="19"/>
      <c r="BN64" s="19"/>
      <c r="BO64" s="19">
        <v>61.52</v>
      </c>
      <c r="BP64" s="19"/>
      <c r="BQ64" s="19">
        <v>539.27</v>
      </c>
      <c r="BR64" s="19">
        <v>1633.3</v>
      </c>
      <c r="BS64" s="19"/>
      <c r="BT64" s="19"/>
      <c r="BU64" s="19">
        <v>110.33</v>
      </c>
      <c r="BV64" s="19">
        <v>104.2</v>
      </c>
      <c r="BW64" s="19"/>
      <c r="BX64" s="19">
        <v>402.96</v>
      </c>
      <c r="BY64" s="19"/>
      <c r="BZ64" s="19">
        <v>228.32</v>
      </c>
      <c r="CA64" s="19"/>
      <c r="CB64" s="19">
        <v>80.819999999999993</v>
      </c>
      <c r="CC64" s="19"/>
      <c r="CD64" s="19">
        <v>247.14</v>
      </c>
      <c r="CE64" s="19">
        <v>1173.77</v>
      </c>
    </row>
    <row r="65" spans="1:83" x14ac:dyDescent="0.45">
      <c r="A65" s="142">
        <v>14836613479207</v>
      </c>
      <c r="B65" t="s">
        <v>1052</v>
      </c>
      <c r="C65" t="s">
        <v>901</v>
      </c>
      <c r="D65" t="s">
        <v>101</v>
      </c>
      <c r="E65">
        <v>3</v>
      </c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>
        <v>62</v>
      </c>
      <c r="AL65" s="142"/>
      <c r="AM65" s="142">
        <v>217</v>
      </c>
      <c r="AN65" s="142"/>
      <c r="AO65" s="142">
        <v>236</v>
      </c>
      <c r="AP65" s="142"/>
      <c r="AQ65" s="142">
        <v>276</v>
      </c>
      <c r="AR65" s="142">
        <v>791</v>
      </c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>
        <v>70.8</v>
      </c>
      <c r="BY65" s="19"/>
      <c r="BZ65" s="19">
        <v>41.41</v>
      </c>
      <c r="CA65" s="19"/>
      <c r="CB65" s="19">
        <v>43.98</v>
      </c>
      <c r="CC65" s="19"/>
      <c r="CD65" s="19">
        <v>49.32</v>
      </c>
      <c r="CE65" s="19">
        <v>205.51</v>
      </c>
    </row>
    <row r="66" spans="1:83" x14ac:dyDescent="0.45">
      <c r="A66" s="142">
        <v>14836758266785</v>
      </c>
      <c r="B66" t="s">
        <v>911</v>
      </c>
      <c r="C66" t="s">
        <v>914</v>
      </c>
      <c r="D66" t="s">
        <v>101</v>
      </c>
      <c r="E66">
        <v>3</v>
      </c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>
        <v>151</v>
      </c>
      <c r="AN66" s="142"/>
      <c r="AO66" s="142">
        <v>62</v>
      </c>
      <c r="AP66" s="142"/>
      <c r="AQ66" s="142">
        <v>-120</v>
      </c>
      <c r="AR66" s="142">
        <v>93</v>
      </c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>
        <v>63.31</v>
      </c>
      <c r="CA66" s="19"/>
      <c r="CB66" s="19">
        <v>19.16</v>
      </c>
      <c r="CC66" s="19"/>
      <c r="CD66" s="19">
        <v>-7.12</v>
      </c>
      <c r="CE66" s="19">
        <v>75.349999999999994</v>
      </c>
    </row>
    <row r="67" spans="1:83" x14ac:dyDescent="0.45">
      <c r="A67" s="142">
        <v>14837771311984</v>
      </c>
      <c r="B67" t="s">
        <v>75</v>
      </c>
      <c r="C67" t="s">
        <v>76</v>
      </c>
      <c r="D67" t="s">
        <v>101</v>
      </c>
      <c r="E67">
        <v>12</v>
      </c>
      <c r="F67" s="142"/>
      <c r="G67" s="142"/>
      <c r="H67" s="142"/>
      <c r="I67" s="142">
        <v>0</v>
      </c>
      <c r="J67" s="142"/>
      <c r="K67" s="142"/>
      <c r="L67" s="142"/>
      <c r="M67" s="142"/>
      <c r="N67" s="142">
        <v>2111</v>
      </c>
      <c r="O67" s="142"/>
      <c r="P67" s="142"/>
      <c r="Q67" s="142"/>
      <c r="R67" s="142">
        <v>2111</v>
      </c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9"/>
      <c r="AT67" s="19"/>
      <c r="AU67" s="19"/>
      <c r="AV67" s="19">
        <v>0</v>
      </c>
      <c r="AW67" s="19"/>
      <c r="AX67" s="19"/>
      <c r="AY67" s="19"/>
      <c r="AZ67" s="19"/>
      <c r="BA67" s="19">
        <v>286.3</v>
      </c>
      <c r="BB67" s="19"/>
      <c r="BC67" s="19"/>
      <c r="BD67" s="19"/>
      <c r="BE67" s="19">
        <v>286.3</v>
      </c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</row>
    <row r="68" spans="1:83" x14ac:dyDescent="0.45">
      <c r="A68" s="142">
        <v>14838639594716</v>
      </c>
      <c r="B68" t="s">
        <v>763</v>
      </c>
      <c r="C68" t="s">
        <v>214</v>
      </c>
      <c r="D68" t="s">
        <v>101</v>
      </c>
      <c r="E68">
        <v>36</v>
      </c>
      <c r="F68" s="142"/>
      <c r="G68" s="142"/>
      <c r="H68" s="142"/>
      <c r="I68" s="142">
        <v>1992</v>
      </c>
      <c r="J68" s="142"/>
      <c r="K68" s="142"/>
      <c r="L68" s="142">
        <v>1262</v>
      </c>
      <c r="M68" s="142"/>
      <c r="N68" s="142"/>
      <c r="O68" s="142"/>
      <c r="P68" s="142"/>
      <c r="Q68" s="142"/>
      <c r="R68" s="142">
        <v>3254</v>
      </c>
      <c r="S68" s="142"/>
      <c r="T68" s="142"/>
      <c r="U68" s="142"/>
      <c r="V68" s="142"/>
      <c r="W68" s="142"/>
      <c r="X68" s="142"/>
      <c r="Y68" s="142">
        <v>4742</v>
      </c>
      <c r="Z68" s="142">
        <v>642</v>
      </c>
      <c r="AA68" s="142"/>
      <c r="AB68" s="142">
        <v>891</v>
      </c>
      <c r="AC68" s="142"/>
      <c r="AD68" s="142"/>
      <c r="AE68" s="142">
        <v>6275</v>
      </c>
      <c r="AF68" s="142"/>
      <c r="AG68" s="142"/>
      <c r="AH68" s="142">
        <v>2672</v>
      </c>
      <c r="AI68" s="142">
        <v>-1524</v>
      </c>
      <c r="AJ68" s="142"/>
      <c r="AK68" s="142">
        <v>4361</v>
      </c>
      <c r="AL68" s="142"/>
      <c r="AM68" s="142">
        <v>-2803</v>
      </c>
      <c r="AN68" s="142"/>
      <c r="AO68" s="142">
        <v>1193</v>
      </c>
      <c r="AP68" s="142"/>
      <c r="AQ68" s="142">
        <v>5288</v>
      </c>
      <c r="AR68" s="142">
        <v>9187</v>
      </c>
      <c r="AS68" s="19"/>
      <c r="AT68" s="19"/>
      <c r="AU68" s="19"/>
      <c r="AV68" s="19">
        <v>447.71</v>
      </c>
      <c r="AW68" s="19"/>
      <c r="AX68" s="19"/>
      <c r="AY68" s="19">
        <v>293.27999999999997</v>
      </c>
      <c r="AZ68" s="19"/>
      <c r="BA68" s="19"/>
      <c r="BB68" s="19"/>
      <c r="BC68" s="19"/>
      <c r="BD68" s="19"/>
      <c r="BE68" s="19">
        <v>740.99</v>
      </c>
      <c r="BF68" s="19"/>
      <c r="BG68" s="19"/>
      <c r="BH68" s="19"/>
      <c r="BI68" s="19"/>
      <c r="BJ68" s="19"/>
      <c r="BK68" s="19"/>
      <c r="BL68" s="19">
        <v>1268.23</v>
      </c>
      <c r="BM68" s="19">
        <v>152.32</v>
      </c>
      <c r="BN68" s="19"/>
      <c r="BO68" s="19">
        <v>165.14</v>
      </c>
      <c r="BP68" s="19"/>
      <c r="BQ68" s="19"/>
      <c r="BR68" s="19">
        <v>1585.69</v>
      </c>
      <c r="BS68" s="19"/>
      <c r="BT68" s="19"/>
      <c r="BU68" s="19">
        <v>401.77</v>
      </c>
      <c r="BV68" s="19">
        <v>-175.45</v>
      </c>
      <c r="BW68" s="19"/>
      <c r="BX68" s="19">
        <v>664.68</v>
      </c>
      <c r="BY68" s="19"/>
      <c r="BZ68" s="19">
        <v>-351.88</v>
      </c>
      <c r="CA68" s="19"/>
      <c r="CB68" s="19">
        <v>215.84</v>
      </c>
      <c r="CC68" s="19"/>
      <c r="CD68" s="19">
        <v>797.96</v>
      </c>
      <c r="CE68" s="19">
        <v>1552.92</v>
      </c>
    </row>
    <row r="69" spans="1:83" x14ac:dyDescent="0.45">
      <c r="A69" s="142">
        <v>14838784312598</v>
      </c>
      <c r="B69" t="s">
        <v>97</v>
      </c>
      <c r="C69" t="s">
        <v>181</v>
      </c>
      <c r="D69" t="s">
        <v>101</v>
      </c>
      <c r="E69">
        <v>18</v>
      </c>
      <c r="F69" s="142"/>
      <c r="G69" s="142"/>
      <c r="H69" s="142"/>
      <c r="I69" s="142">
        <v>11814</v>
      </c>
      <c r="J69" s="142"/>
      <c r="K69" s="142"/>
      <c r="L69" s="142"/>
      <c r="M69" s="142"/>
      <c r="N69" s="142">
        <v>5045</v>
      </c>
      <c r="O69" s="142">
        <v>7038</v>
      </c>
      <c r="P69" s="142"/>
      <c r="Q69" s="142"/>
      <c r="R69" s="142">
        <v>23897</v>
      </c>
      <c r="S69" s="142"/>
      <c r="T69" s="142">
        <v>6643</v>
      </c>
      <c r="U69" s="142"/>
      <c r="V69" s="142">
        <v>6953</v>
      </c>
      <c r="W69" s="142"/>
      <c r="X69" s="142">
        <v>-439</v>
      </c>
      <c r="Y69" s="142">
        <v>1146</v>
      </c>
      <c r="Z69" s="142">
        <v>1935</v>
      </c>
      <c r="AA69" s="142"/>
      <c r="AB69" s="142"/>
      <c r="AC69" s="142"/>
      <c r="AD69" s="142"/>
      <c r="AE69" s="142">
        <v>16238</v>
      </c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9"/>
      <c r="AT69" s="19"/>
      <c r="AU69" s="19"/>
      <c r="AV69" s="19">
        <v>1624.16</v>
      </c>
      <c r="AW69" s="19"/>
      <c r="AX69" s="19"/>
      <c r="AY69" s="19"/>
      <c r="AZ69" s="19"/>
      <c r="BA69" s="19">
        <v>725.89</v>
      </c>
      <c r="BB69" s="19">
        <v>1013.04</v>
      </c>
      <c r="BC69" s="19"/>
      <c r="BD69" s="19"/>
      <c r="BE69" s="19">
        <v>3363.09</v>
      </c>
      <c r="BF69" s="19"/>
      <c r="BG69" s="19">
        <v>928</v>
      </c>
      <c r="BH69" s="19"/>
      <c r="BI69" s="19">
        <v>979.7</v>
      </c>
      <c r="BJ69" s="19"/>
      <c r="BK69" s="19">
        <v>-14.81</v>
      </c>
      <c r="BL69" s="19">
        <v>169.06</v>
      </c>
      <c r="BM69" s="19">
        <v>334.06</v>
      </c>
      <c r="BN69" s="19"/>
      <c r="BO69" s="19"/>
      <c r="BP69" s="19"/>
      <c r="BQ69" s="19"/>
      <c r="BR69" s="19">
        <v>2396.0100000000002</v>
      </c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</row>
    <row r="70" spans="1:83" x14ac:dyDescent="0.45">
      <c r="A70" s="142"/>
      <c r="E70">
        <v>36</v>
      </c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>
        <v>6480</v>
      </c>
      <c r="R70" s="142">
        <v>6480</v>
      </c>
      <c r="S70" s="142"/>
      <c r="T70" s="142"/>
      <c r="U70" s="142"/>
      <c r="V70" s="142"/>
      <c r="W70" s="142"/>
      <c r="X70" s="142"/>
      <c r="Y70" s="142"/>
      <c r="Z70" s="142"/>
      <c r="AA70" s="142"/>
      <c r="AB70" s="142">
        <v>6333</v>
      </c>
      <c r="AC70" s="142"/>
      <c r="AD70" s="142"/>
      <c r="AE70" s="142">
        <v>6333</v>
      </c>
      <c r="AF70" s="142"/>
      <c r="AG70" s="142"/>
      <c r="AH70" s="142">
        <v>2671</v>
      </c>
      <c r="AI70" s="142">
        <v>3315</v>
      </c>
      <c r="AJ70" s="142"/>
      <c r="AK70" s="142">
        <v>5774</v>
      </c>
      <c r="AL70" s="142"/>
      <c r="AM70" s="142">
        <v>5727</v>
      </c>
      <c r="AN70" s="142"/>
      <c r="AO70" s="142">
        <v>6255</v>
      </c>
      <c r="AP70" s="142"/>
      <c r="AQ70" s="142">
        <v>6849</v>
      </c>
      <c r="AR70" s="142">
        <v>30591</v>
      </c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>
        <v>921.86</v>
      </c>
      <c r="BE70" s="19">
        <v>921.86</v>
      </c>
      <c r="BF70" s="19"/>
      <c r="BG70" s="19"/>
      <c r="BH70" s="19"/>
      <c r="BI70" s="19"/>
      <c r="BJ70" s="19"/>
      <c r="BK70" s="19"/>
      <c r="BL70" s="19"/>
      <c r="BM70" s="19"/>
      <c r="BN70" s="19"/>
      <c r="BO70" s="19">
        <v>903.67</v>
      </c>
      <c r="BP70" s="19"/>
      <c r="BQ70" s="19"/>
      <c r="BR70" s="19">
        <v>903.67</v>
      </c>
      <c r="BS70" s="19"/>
      <c r="BT70" s="19"/>
      <c r="BU70" s="19">
        <v>404.15</v>
      </c>
      <c r="BV70" s="19">
        <v>528</v>
      </c>
      <c r="BW70" s="19"/>
      <c r="BX70" s="19">
        <v>871.58</v>
      </c>
      <c r="BY70" s="19"/>
      <c r="BZ70" s="19">
        <v>864.19</v>
      </c>
      <c r="CA70" s="19"/>
      <c r="CB70" s="19">
        <v>940.81</v>
      </c>
      <c r="CC70" s="19"/>
      <c r="CD70" s="19">
        <v>1025.3499999999999</v>
      </c>
      <c r="CE70" s="19">
        <v>4634.08</v>
      </c>
    </row>
    <row r="71" spans="1:83" x14ac:dyDescent="0.45">
      <c r="A71" s="142">
        <v>14838784345448</v>
      </c>
      <c r="B71" t="s">
        <v>741</v>
      </c>
      <c r="C71" t="s">
        <v>170</v>
      </c>
      <c r="D71" t="s">
        <v>101</v>
      </c>
      <c r="E71">
        <v>6</v>
      </c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>
        <v>4493</v>
      </c>
      <c r="R71" s="142">
        <v>4493</v>
      </c>
      <c r="S71" s="142"/>
      <c r="T71" s="142"/>
      <c r="U71" s="142"/>
      <c r="V71" s="142"/>
      <c r="W71" s="142"/>
      <c r="X71" s="142">
        <v>2936</v>
      </c>
      <c r="Y71" s="142"/>
      <c r="Z71" s="142"/>
      <c r="AA71" s="142"/>
      <c r="AB71" s="142"/>
      <c r="AC71" s="142"/>
      <c r="AD71" s="142">
        <v>2690</v>
      </c>
      <c r="AE71" s="142">
        <v>5626</v>
      </c>
      <c r="AF71" s="142"/>
      <c r="AG71" s="142"/>
      <c r="AH71" s="142">
        <v>277</v>
      </c>
      <c r="AI71" s="142">
        <v>245</v>
      </c>
      <c r="AJ71" s="142"/>
      <c r="AK71" s="142">
        <v>3405</v>
      </c>
      <c r="AL71" s="142"/>
      <c r="AM71" s="142">
        <v>855</v>
      </c>
      <c r="AN71" s="142"/>
      <c r="AO71" s="142">
        <v>934</v>
      </c>
      <c r="AP71" s="142"/>
      <c r="AQ71" s="142">
        <v>1088</v>
      </c>
      <c r="AR71" s="142">
        <v>6804</v>
      </c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>
        <v>665.35</v>
      </c>
      <c r="BE71" s="19">
        <v>665.35</v>
      </c>
      <c r="BF71" s="19"/>
      <c r="BG71" s="19"/>
      <c r="BH71" s="19"/>
      <c r="BI71" s="19"/>
      <c r="BJ71" s="19"/>
      <c r="BK71" s="19">
        <v>432.35</v>
      </c>
      <c r="BL71" s="19"/>
      <c r="BM71" s="19"/>
      <c r="BN71" s="19"/>
      <c r="BO71" s="19"/>
      <c r="BP71" s="19"/>
      <c r="BQ71" s="19">
        <v>422.81</v>
      </c>
      <c r="BR71" s="19">
        <v>855.16000000000008</v>
      </c>
      <c r="BS71" s="19"/>
      <c r="BT71" s="19"/>
      <c r="BU71" s="19">
        <v>45.87</v>
      </c>
      <c r="BV71" s="19">
        <v>47.84</v>
      </c>
      <c r="BW71" s="19"/>
      <c r="BX71" s="19">
        <v>498.8</v>
      </c>
      <c r="BY71" s="19"/>
      <c r="BZ71" s="19">
        <v>135.78</v>
      </c>
      <c r="CA71" s="19"/>
      <c r="CB71" s="19">
        <v>146.66999999999999</v>
      </c>
      <c r="CC71" s="19"/>
      <c r="CD71" s="19">
        <v>168.16</v>
      </c>
      <c r="CE71" s="19">
        <v>1043.1199999999999</v>
      </c>
    </row>
    <row r="72" spans="1:83" x14ac:dyDescent="0.45">
      <c r="A72" s="142">
        <v>14839073781078</v>
      </c>
      <c r="B72" t="s">
        <v>807</v>
      </c>
      <c r="C72" t="s">
        <v>897</v>
      </c>
      <c r="D72" t="s">
        <v>101</v>
      </c>
      <c r="E72">
        <v>6</v>
      </c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>
        <v>277</v>
      </c>
      <c r="AI72" s="142">
        <v>245</v>
      </c>
      <c r="AJ72" s="142"/>
      <c r="AK72" s="142">
        <v>-1715</v>
      </c>
      <c r="AL72" s="142"/>
      <c r="AM72" s="142">
        <v>121</v>
      </c>
      <c r="AN72" s="142"/>
      <c r="AO72" s="142">
        <v>132</v>
      </c>
      <c r="AP72" s="142"/>
      <c r="AQ72" s="142">
        <v>154</v>
      </c>
      <c r="AR72" s="142">
        <v>-786</v>
      </c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>
        <v>45.87</v>
      </c>
      <c r="BV72" s="19">
        <v>47.84</v>
      </c>
      <c r="BW72" s="19"/>
      <c r="BX72" s="19">
        <v>-231.53</v>
      </c>
      <c r="BY72" s="19"/>
      <c r="BZ72" s="19">
        <v>31.11</v>
      </c>
      <c r="CA72" s="19"/>
      <c r="CB72" s="19">
        <v>32.35</v>
      </c>
      <c r="CC72" s="19"/>
      <c r="CD72" s="19">
        <v>35.06</v>
      </c>
      <c r="CE72" s="19">
        <v>-39.299999999999983</v>
      </c>
    </row>
    <row r="73" spans="1:83" x14ac:dyDescent="0.45">
      <c r="A73" s="142">
        <v>14840376208873</v>
      </c>
      <c r="B73" t="s">
        <v>723</v>
      </c>
      <c r="C73" t="s">
        <v>119</v>
      </c>
      <c r="D73" t="s">
        <v>101</v>
      </c>
      <c r="E73">
        <v>6</v>
      </c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>
        <v>1272</v>
      </c>
      <c r="R73" s="142">
        <v>1272</v>
      </c>
      <c r="S73" s="142"/>
      <c r="T73" s="142">
        <v>1543</v>
      </c>
      <c r="U73" s="142"/>
      <c r="V73" s="142"/>
      <c r="W73" s="142"/>
      <c r="X73" s="142"/>
      <c r="Y73" s="142"/>
      <c r="Z73" s="142">
        <v>1361</v>
      </c>
      <c r="AA73" s="142"/>
      <c r="AB73" s="142"/>
      <c r="AC73" s="142"/>
      <c r="AD73" s="142">
        <v>1056</v>
      </c>
      <c r="AE73" s="142">
        <v>3960</v>
      </c>
      <c r="AF73" s="142"/>
      <c r="AG73" s="142"/>
      <c r="AH73" s="142">
        <v>274</v>
      </c>
      <c r="AI73" s="142">
        <v>241</v>
      </c>
      <c r="AJ73" s="142"/>
      <c r="AK73" s="142">
        <v>448</v>
      </c>
      <c r="AL73" s="142"/>
      <c r="AM73" s="142">
        <v>452</v>
      </c>
      <c r="AN73" s="142"/>
      <c r="AO73" s="142">
        <v>470</v>
      </c>
      <c r="AP73" s="142"/>
      <c r="AQ73" s="142">
        <v>547</v>
      </c>
      <c r="AR73" s="142">
        <v>2432</v>
      </c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>
        <v>204.06</v>
      </c>
      <c r="BE73" s="19">
        <v>204.06</v>
      </c>
      <c r="BF73" s="19"/>
      <c r="BG73" s="19">
        <v>243.28</v>
      </c>
      <c r="BH73" s="19"/>
      <c r="BI73" s="19"/>
      <c r="BJ73" s="19"/>
      <c r="BK73" s="19"/>
      <c r="BL73" s="19"/>
      <c r="BM73" s="19">
        <v>218.88</v>
      </c>
      <c r="BN73" s="19"/>
      <c r="BO73" s="19"/>
      <c r="BP73" s="19"/>
      <c r="BQ73" s="19">
        <v>179.79</v>
      </c>
      <c r="BR73" s="19">
        <v>641.94999999999993</v>
      </c>
      <c r="BS73" s="19"/>
      <c r="BT73" s="19"/>
      <c r="BU73" s="19">
        <v>45.45</v>
      </c>
      <c r="BV73" s="19">
        <v>47.27</v>
      </c>
      <c r="BW73" s="19"/>
      <c r="BX73" s="19">
        <v>77</v>
      </c>
      <c r="BY73" s="19"/>
      <c r="BZ73" s="19">
        <v>78.319999999999993</v>
      </c>
      <c r="CA73" s="19"/>
      <c r="CB73" s="19">
        <v>80.53</v>
      </c>
      <c r="CC73" s="19"/>
      <c r="CD73" s="19">
        <v>91.06</v>
      </c>
      <c r="CE73" s="19">
        <v>419.63</v>
      </c>
    </row>
    <row r="74" spans="1:83" x14ac:dyDescent="0.45">
      <c r="A74" s="142">
        <v>14840955079522</v>
      </c>
      <c r="B74" t="s">
        <v>632</v>
      </c>
      <c r="C74" t="s">
        <v>182</v>
      </c>
      <c r="D74" t="s">
        <v>101</v>
      </c>
      <c r="E74">
        <v>3</v>
      </c>
      <c r="F74" s="142"/>
      <c r="G74" s="142"/>
      <c r="H74" s="142"/>
      <c r="I74" s="142"/>
      <c r="J74" s="142"/>
      <c r="K74" s="142"/>
      <c r="L74" s="142"/>
      <c r="M74" s="142"/>
      <c r="N74" s="142">
        <v>632</v>
      </c>
      <c r="O74" s="142">
        <v>128</v>
      </c>
      <c r="P74" s="142"/>
      <c r="Q74" s="142"/>
      <c r="R74" s="142">
        <v>760</v>
      </c>
      <c r="S74" s="142"/>
      <c r="T74" s="142"/>
      <c r="U74" s="142"/>
      <c r="V74" s="142"/>
      <c r="W74" s="142"/>
      <c r="X74" s="142"/>
      <c r="Y74" s="142"/>
      <c r="Z74" s="142"/>
      <c r="AA74" s="142">
        <v>1141</v>
      </c>
      <c r="AB74" s="142">
        <v>153</v>
      </c>
      <c r="AC74" s="142"/>
      <c r="AD74" s="142"/>
      <c r="AE74" s="142">
        <v>1294</v>
      </c>
      <c r="AF74" s="142"/>
      <c r="AG74" s="142"/>
      <c r="AH74" s="142">
        <v>139</v>
      </c>
      <c r="AI74" s="142">
        <v>121</v>
      </c>
      <c r="AJ74" s="142"/>
      <c r="AK74" s="142">
        <v>228</v>
      </c>
      <c r="AL74" s="142"/>
      <c r="AM74" s="142">
        <v>-115</v>
      </c>
      <c r="AN74" s="142"/>
      <c r="AO74" s="142">
        <v>209</v>
      </c>
      <c r="AP74" s="142"/>
      <c r="AQ74" s="142">
        <v>275</v>
      </c>
      <c r="AR74" s="142">
        <v>857</v>
      </c>
      <c r="AS74" s="19"/>
      <c r="AT74" s="19"/>
      <c r="AU74" s="19"/>
      <c r="AV74" s="19"/>
      <c r="AW74" s="19"/>
      <c r="AX74" s="19"/>
      <c r="AY74" s="19"/>
      <c r="AZ74" s="19"/>
      <c r="BA74" s="19">
        <v>118.44</v>
      </c>
      <c r="BB74" s="19">
        <v>26.27</v>
      </c>
      <c r="BC74" s="19"/>
      <c r="BD74" s="19"/>
      <c r="BE74" s="19">
        <v>144.71</v>
      </c>
      <c r="BF74" s="19"/>
      <c r="BG74" s="19"/>
      <c r="BH74" s="19"/>
      <c r="BI74" s="19"/>
      <c r="BJ74" s="19"/>
      <c r="BK74" s="19"/>
      <c r="BL74" s="19"/>
      <c r="BM74" s="19"/>
      <c r="BN74" s="19">
        <v>201.26</v>
      </c>
      <c r="BO74" s="19">
        <v>30.21</v>
      </c>
      <c r="BP74" s="19"/>
      <c r="BQ74" s="19"/>
      <c r="BR74" s="19">
        <v>231.47</v>
      </c>
      <c r="BS74" s="19"/>
      <c r="BT74" s="19"/>
      <c r="BU74" s="19">
        <v>24.78</v>
      </c>
      <c r="BV74" s="19">
        <v>27.25</v>
      </c>
      <c r="BW74" s="19"/>
      <c r="BX74" s="19">
        <v>42.68</v>
      </c>
      <c r="BY74" s="19"/>
      <c r="BZ74" s="19">
        <v>-5.93</v>
      </c>
      <c r="CA74" s="19"/>
      <c r="CB74" s="19">
        <v>40.11</v>
      </c>
      <c r="CC74" s="19"/>
      <c r="CD74" s="19">
        <v>49.18</v>
      </c>
      <c r="CE74" s="19">
        <v>178.07</v>
      </c>
    </row>
    <row r="75" spans="1:83" x14ac:dyDescent="0.45">
      <c r="A75" s="142">
        <v>14842981128703</v>
      </c>
      <c r="B75" t="s">
        <v>24</v>
      </c>
      <c r="C75" t="s">
        <v>25</v>
      </c>
      <c r="D75" t="s">
        <v>101</v>
      </c>
      <c r="E75">
        <v>9</v>
      </c>
      <c r="F75" s="142"/>
      <c r="G75" s="142"/>
      <c r="H75" s="142"/>
      <c r="I75" s="142">
        <v>519</v>
      </c>
      <c r="J75" s="142"/>
      <c r="K75" s="142">
        <v>992</v>
      </c>
      <c r="L75" s="142"/>
      <c r="M75" s="142">
        <v>251</v>
      </c>
      <c r="N75" s="142"/>
      <c r="O75" s="142">
        <v>296</v>
      </c>
      <c r="P75" s="142"/>
      <c r="Q75" s="142">
        <v>-2</v>
      </c>
      <c r="R75" s="142">
        <v>2056</v>
      </c>
      <c r="S75" s="142"/>
      <c r="T75" s="142">
        <v>367</v>
      </c>
      <c r="U75" s="142"/>
      <c r="V75" s="142">
        <v>386</v>
      </c>
      <c r="W75" s="142"/>
      <c r="X75" s="142">
        <v>792</v>
      </c>
      <c r="Y75" s="142"/>
      <c r="Z75" s="142">
        <v>374</v>
      </c>
      <c r="AA75" s="142"/>
      <c r="AB75" s="142">
        <v>-133</v>
      </c>
      <c r="AC75" s="142"/>
      <c r="AD75" s="142">
        <v>189</v>
      </c>
      <c r="AE75" s="142">
        <v>1975</v>
      </c>
      <c r="AF75" s="142"/>
      <c r="AG75" s="142"/>
      <c r="AH75" s="142">
        <v>22</v>
      </c>
      <c r="AI75" s="142">
        <v>22</v>
      </c>
      <c r="AJ75" s="142"/>
      <c r="AK75" s="142">
        <v>1058</v>
      </c>
      <c r="AL75" s="142"/>
      <c r="AM75" s="142">
        <v>119</v>
      </c>
      <c r="AN75" s="142"/>
      <c r="AO75" s="142">
        <v>80</v>
      </c>
      <c r="AP75" s="142"/>
      <c r="AQ75" s="142">
        <v>352</v>
      </c>
      <c r="AR75" s="142">
        <v>1653</v>
      </c>
      <c r="AS75" s="19"/>
      <c r="AT75" s="19"/>
      <c r="AU75" s="19"/>
      <c r="AV75" s="19">
        <v>94.48</v>
      </c>
      <c r="AW75" s="19"/>
      <c r="AX75" s="19">
        <v>147.80000000000001</v>
      </c>
      <c r="AY75" s="19"/>
      <c r="AZ75" s="19">
        <v>47.13</v>
      </c>
      <c r="BA75" s="19"/>
      <c r="BB75" s="19">
        <v>54.05</v>
      </c>
      <c r="BC75" s="19"/>
      <c r="BD75" s="19">
        <v>13.96</v>
      </c>
      <c r="BE75" s="19">
        <v>357.42</v>
      </c>
      <c r="BF75" s="19"/>
      <c r="BG75" s="19">
        <v>62.37</v>
      </c>
      <c r="BH75" s="19"/>
      <c r="BI75" s="19">
        <v>66.430000000000007</v>
      </c>
      <c r="BJ75" s="19"/>
      <c r="BK75" s="19">
        <v>122.07</v>
      </c>
      <c r="BL75" s="19"/>
      <c r="BM75" s="19">
        <v>70.13</v>
      </c>
      <c r="BN75" s="19"/>
      <c r="BO75" s="19">
        <v>-5.25</v>
      </c>
      <c r="BP75" s="19"/>
      <c r="BQ75" s="19">
        <v>45</v>
      </c>
      <c r="BR75" s="19">
        <v>360.75</v>
      </c>
      <c r="BS75" s="19"/>
      <c r="BT75" s="19"/>
      <c r="BU75" s="19">
        <v>10.93</v>
      </c>
      <c r="BV75" s="19">
        <v>18.95</v>
      </c>
      <c r="BW75" s="19"/>
      <c r="BX75" s="19">
        <v>166.98</v>
      </c>
      <c r="BY75" s="19"/>
      <c r="BZ75" s="19">
        <v>34.26</v>
      </c>
      <c r="CA75" s="19"/>
      <c r="CB75" s="19">
        <v>28.19</v>
      </c>
      <c r="CC75" s="19"/>
      <c r="CD75" s="19">
        <v>66.400000000000006</v>
      </c>
      <c r="CE75" s="19">
        <v>325.71000000000004</v>
      </c>
    </row>
    <row r="76" spans="1:83" x14ac:dyDescent="0.45">
      <c r="A76" s="142">
        <v>14843270564333</v>
      </c>
      <c r="B76" t="s">
        <v>112</v>
      </c>
      <c r="C76" t="s">
        <v>159</v>
      </c>
      <c r="D76" t="s">
        <v>101</v>
      </c>
      <c r="E76">
        <v>9</v>
      </c>
      <c r="F76" s="142"/>
      <c r="G76" s="142"/>
      <c r="H76" s="142"/>
      <c r="I76" s="142"/>
      <c r="J76" s="142"/>
      <c r="K76" s="142"/>
      <c r="L76" s="142"/>
      <c r="M76" s="142">
        <v>1555</v>
      </c>
      <c r="N76" s="142">
        <v>1260</v>
      </c>
      <c r="O76" s="142">
        <v>673</v>
      </c>
      <c r="P76" s="142"/>
      <c r="Q76" s="142"/>
      <c r="R76" s="142">
        <v>3488</v>
      </c>
      <c r="S76" s="142"/>
      <c r="T76" s="142"/>
      <c r="U76" s="142"/>
      <c r="V76" s="142"/>
      <c r="W76" s="142"/>
      <c r="X76" s="142"/>
      <c r="Y76" s="142">
        <v>3306</v>
      </c>
      <c r="Z76" s="142">
        <v>461</v>
      </c>
      <c r="AA76" s="142"/>
      <c r="AB76" s="142">
        <v>640</v>
      </c>
      <c r="AC76" s="142"/>
      <c r="AD76" s="142">
        <v>1529</v>
      </c>
      <c r="AE76" s="142">
        <v>5936</v>
      </c>
      <c r="AF76" s="142"/>
      <c r="AG76" s="142"/>
      <c r="AH76" s="142">
        <v>928</v>
      </c>
      <c r="AI76" s="142">
        <v>589</v>
      </c>
      <c r="AJ76" s="142"/>
      <c r="AK76" s="142"/>
      <c r="AL76" s="142"/>
      <c r="AM76" s="142"/>
      <c r="AN76" s="142"/>
      <c r="AO76" s="142"/>
      <c r="AP76" s="142"/>
      <c r="AQ76" s="142"/>
      <c r="AR76" s="142">
        <v>1517</v>
      </c>
      <c r="AS76" s="19"/>
      <c r="AT76" s="19"/>
      <c r="AU76" s="19"/>
      <c r="AV76" s="19"/>
      <c r="AW76" s="19"/>
      <c r="AX76" s="19"/>
      <c r="AY76" s="19"/>
      <c r="AZ76" s="19">
        <v>235.03</v>
      </c>
      <c r="BA76" s="19">
        <v>197.60999999999999</v>
      </c>
      <c r="BB76" s="19">
        <v>105.3</v>
      </c>
      <c r="BC76" s="19"/>
      <c r="BD76" s="19"/>
      <c r="BE76" s="19">
        <v>537.93999999999994</v>
      </c>
      <c r="BF76" s="19"/>
      <c r="BG76" s="19"/>
      <c r="BH76" s="19"/>
      <c r="BI76" s="19"/>
      <c r="BJ76" s="19"/>
      <c r="BK76" s="19"/>
      <c r="BL76" s="19">
        <v>510.27</v>
      </c>
      <c r="BM76" s="19">
        <v>79.349999999999994</v>
      </c>
      <c r="BN76" s="19"/>
      <c r="BO76" s="19">
        <v>104.47</v>
      </c>
      <c r="BP76" s="19"/>
      <c r="BQ76" s="19">
        <v>233.25</v>
      </c>
      <c r="BR76" s="19">
        <v>927.34</v>
      </c>
      <c r="BS76" s="19"/>
      <c r="BT76" s="19"/>
      <c r="BU76" s="19">
        <v>140.16</v>
      </c>
      <c r="BV76" s="19">
        <v>111.28</v>
      </c>
      <c r="BW76" s="19"/>
      <c r="BX76" s="19"/>
      <c r="BY76" s="19"/>
      <c r="BZ76" s="19"/>
      <c r="CA76" s="19"/>
      <c r="CB76" s="19"/>
      <c r="CC76" s="19"/>
      <c r="CD76" s="19"/>
      <c r="CE76" s="19">
        <v>251.44</v>
      </c>
    </row>
    <row r="77" spans="1:83" x14ac:dyDescent="0.45">
      <c r="A77" s="142"/>
      <c r="E77">
        <v>18</v>
      </c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>
        <v>620</v>
      </c>
      <c r="AL77" s="142"/>
      <c r="AM77" s="142">
        <v>1087</v>
      </c>
      <c r="AN77" s="142"/>
      <c r="AO77" s="142">
        <v>499</v>
      </c>
      <c r="AP77" s="142"/>
      <c r="AQ77" s="142">
        <v>367</v>
      </c>
      <c r="AR77" s="142">
        <v>2573</v>
      </c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>
        <v>113.36</v>
      </c>
      <c r="BY77" s="19"/>
      <c r="BZ77" s="19">
        <v>182.42</v>
      </c>
      <c r="CA77" s="19"/>
      <c r="CB77" s="19">
        <v>97.58</v>
      </c>
      <c r="CC77" s="19"/>
      <c r="CD77" s="19">
        <v>77.88</v>
      </c>
      <c r="CE77" s="19">
        <v>471.23999999999995</v>
      </c>
    </row>
    <row r="78" spans="1:83" x14ac:dyDescent="0.45">
      <c r="A78" s="142">
        <v>14844717728537</v>
      </c>
      <c r="B78" t="s">
        <v>771</v>
      </c>
      <c r="C78" t="s">
        <v>197</v>
      </c>
      <c r="D78" t="s">
        <v>101</v>
      </c>
      <c r="E78">
        <v>3</v>
      </c>
      <c r="F78" s="142"/>
      <c r="G78" s="142"/>
      <c r="H78" s="142"/>
      <c r="I78" s="142">
        <v>487</v>
      </c>
      <c r="J78" s="142"/>
      <c r="K78" s="142"/>
      <c r="L78" s="142"/>
      <c r="M78" s="142"/>
      <c r="N78" s="142"/>
      <c r="O78" s="142"/>
      <c r="P78" s="142"/>
      <c r="Q78" s="142">
        <v>987</v>
      </c>
      <c r="R78" s="142">
        <v>1474</v>
      </c>
      <c r="S78" s="142"/>
      <c r="T78" s="142">
        <v>221</v>
      </c>
      <c r="U78" s="142"/>
      <c r="V78" s="142">
        <v>271</v>
      </c>
      <c r="W78" s="142"/>
      <c r="X78" s="142"/>
      <c r="Y78" s="142">
        <v>312</v>
      </c>
      <c r="Z78" s="142"/>
      <c r="AA78" s="142">
        <v>-3715</v>
      </c>
      <c r="AB78" s="142"/>
      <c r="AC78" s="142"/>
      <c r="AD78" s="142"/>
      <c r="AE78" s="142">
        <v>-2911</v>
      </c>
      <c r="AF78" s="142"/>
      <c r="AG78" s="142"/>
      <c r="AH78" s="142">
        <v>237</v>
      </c>
      <c r="AI78" s="142">
        <v>266</v>
      </c>
      <c r="AJ78" s="142"/>
      <c r="AK78" s="142">
        <v>-916</v>
      </c>
      <c r="AL78" s="142"/>
      <c r="AM78" s="142">
        <v>0</v>
      </c>
      <c r="AN78" s="142"/>
      <c r="AO78" s="142">
        <v>29</v>
      </c>
      <c r="AP78" s="142"/>
      <c r="AQ78" s="142">
        <v>30</v>
      </c>
      <c r="AR78" s="142">
        <v>-354</v>
      </c>
      <c r="AS78" s="19"/>
      <c r="AT78" s="19"/>
      <c r="AU78" s="19"/>
      <c r="AV78" s="19">
        <v>79.599999999999994</v>
      </c>
      <c r="AW78" s="19"/>
      <c r="AX78" s="19"/>
      <c r="AY78" s="19"/>
      <c r="AZ78" s="19"/>
      <c r="BA78" s="19"/>
      <c r="BB78" s="19"/>
      <c r="BC78" s="19"/>
      <c r="BD78" s="19">
        <v>170.92</v>
      </c>
      <c r="BE78" s="19">
        <v>250.51999999999998</v>
      </c>
      <c r="BF78" s="19"/>
      <c r="BG78" s="19">
        <v>36.79</v>
      </c>
      <c r="BH78" s="19"/>
      <c r="BI78" s="19">
        <v>45.4</v>
      </c>
      <c r="BJ78" s="19"/>
      <c r="BK78" s="19"/>
      <c r="BL78" s="19">
        <v>54.41</v>
      </c>
      <c r="BM78" s="19"/>
      <c r="BN78" s="19">
        <v>-512.42999999999995</v>
      </c>
      <c r="BO78" s="19"/>
      <c r="BP78" s="19"/>
      <c r="BQ78" s="19"/>
      <c r="BR78" s="19">
        <v>-375.82999999999993</v>
      </c>
      <c r="BS78" s="19"/>
      <c r="BT78" s="19"/>
      <c r="BU78" s="19">
        <v>38.74</v>
      </c>
      <c r="BV78" s="19">
        <v>47.97</v>
      </c>
      <c r="BW78" s="19"/>
      <c r="BX78" s="19">
        <v>-120.51</v>
      </c>
      <c r="BY78" s="19"/>
      <c r="BZ78" s="19">
        <v>10.49</v>
      </c>
      <c r="CA78" s="19"/>
      <c r="CB78" s="19">
        <v>14.47</v>
      </c>
      <c r="CC78" s="19"/>
      <c r="CD78" s="19">
        <v>14.26</v>
      </c>
      <c r="CE78" s="19">
        <v>5.4200000000000053</v>
      </c>
    </row>
    <row r="79" spans="1:83" x14ac:dyDescent="0.45">
      <c r="A79" s="142">
        <v>14845296633070</v>
      </c>
      <c r="B79" t="s">
        <v>680</v>
      </c>
      <c r="C79" t="s">
        <v>20</v>
      </c>
      <c r="D79" t="s">
        <v>101</v>
      </c>
      <c r="E79">
        <v>3</v>
      </c>
      <c r="F79" s="142"/>
      <c r="G79" s="142"/>
      <c r="H79" s="142"/>
      <c r="I79" s="142">
        <v>203</v>
      </c>
      <c r="J79" s="142"/>
      <c r="K79" s="142">
        <v>178</v>
      </c>
      <c r="L79" s="142"/>
      <c r="M79" s="142">
        <v>70</v>
      </c>
      <c r="N79" s="142"/>
      <c r="O79" s="142">
        <v>86</v>
      </c>
      <c r="P79" s="142"/>
      <c r="Q79" s="142">
        <v>0</v>
      </c>
      <c r="R79" s="142">
        <v>537</v>
      </c>
      <c r="S79" s="142"/>
      <c r="T79" s="142">
        <v>83</v>
      </c>
      <c r="U79" s="142"/>
      <c r="V79" s="142">
        <v>98</v>
      </c>
      <c r="W79" s="142"/>
      <c r="X79" s="142">
        <v>13</v>
      </c>
      <c r="Y79" s="142"/>
      <c r="Z79" s="142">
        <v>42</v>
      </c>
      <c r="AA79" s="142"/>
      <c r="AB79" s="142">
        <v>49</v>
      </c>
      <c r="AC79" s="142"/>
      <c r="AD79" s="142">
        <v>10</v>
      </c>
      <c r="AE79" s="142">
        <v>295</v>
      </c>
      <c r="AF79" s="142"/>
      <c r="AG79" s="142"/>
      <c r="AH79" s="142">
        <v>139</v>
      </c>
      <c r="AI79" s="142">
        <v>122</v>
      </c>
      <c r="AJ79" s="142"/>
      <c r="AK79" s="142">
        <v>-129</v>
      </c>
      <c r="AL79" s="142"/>
      <c r="AM79" s="142">
        <v>120</v>
      </c>
      <c r="AN79" s="142"/>
      <c r="AO79" s="142">
        <v>130</v>
      </c>
      <c r="AP79" s="142"/>
      <c r="AQ79" s="142">
        <v>-9</v>
      </c>
      <c r="AR79" s="142">
        <v>373</v>
      </c>
      <c r="AS79" s="19"/>
      <c r="AT79" s="19"/>
      <c r="AU79" s="19"/>
      <c r="AV79" s="19">
        <v>43.04</v>
      </c>
      <c r="AW79" s="19"/>
      <c r="AX79" s="19">
        <v>33.130000000000003</v>
      </c>
      <c r="AY79" s="19"/>
      <c r="AZ79" s="19">
        <v>17.579999999999998</v>
      </c>
      <c r="BA79" s="19"/>
      <c r="BB79" s="19">
        <v>20.57</v>
      </c>
      <c r="BC79" s="19"/>
      <c r="BD79" s="19">
        <v>10.02</v>
      </c>
      <c r="BE79" s="19">
        <v>124.33999999999999</v>
      </c>
      <c r="BF79" s="19"/>
      <c r="BG79" s="19">
        <v>18.440000000000001</v>
      </c>
      <c r="BH79" s="19"/>
      <c r="BI79" s="19">
        <v>22.14</v>
      </c>
      <c r="BJ79" s="19"/>
      <c r="BK79" s="19">
        <v>11.55</v>
      </c>
      <c r="BL79" s="19"/>
      <c r="BM79" s="19">
        <v>14.55</v>
      </c>
      <c r="BN79" s="19"/>
      <c r="BO79" s="19">
        <v>15.53</v>
      </c>
      <c r="BP79" s="19"/>
      <c r="BQ79" s="19">
        <v>12.110000000000001</v>
      </c>
      <c r="BR79" s="19">
        <v>94.32</v>
      </c>
      <c r="BS79" s="19"/>
      <c r="BT79" s="19"/>
      <c r="BU79" s="19">
        <v>24.78</v>
      </c>
      <c r="BV79" s="19">
        <v>27.42</v>
      </c>
      <c r="BW79" s="19"/>
      <c r="BX79" s="19">
        <v>-8.24</v>
      </c>
      <c r="BY79" s="19"/>
      <c r="BZ79" s="19">
        <v>27.6</v>
      </c>
      <c r="CA79" s="19"/>
      <c r="CB79" s="19">
        <v>28.87</v>
      </c>
      <c r="CC79" s="19"/>
      <c r="CD79" s="19">
        <v>8.68</v>
      </c>
      <c r="CE79" s="19">
        <v>109.11000000000001</v>
      </c>
    </row>
    <row r="80" spans="1:83" x14ac:dyDescent="0.45">
      <c r="A80" s="142">
        <v>14846888509393</v>
      </c>
      <c r="B80" t="s">
        <v>5</v>
      </c>
      <c r="C80" t="s">
        <v>6</v>
      </c>
      <c r="D80" t="s">
        <v>101</v>
      </c>
      <c r="E80">
        <v>24</v>
      </c>
      <c r="F80" s="142"/>
      <c r="G80" s="142"/>
      <c r="H80" s="142"/>
      <c r="I80" s="142">
        <v>13175</v>
      </c>
      <c r="J80" s="142"/>
      <c r="K80" s="142">
        <v>5493</v>
      </c>
      <c r="L80" s="142"/>
      <c r="M80" s="142">
        <v>3207</v>
      </c>
      <c r="N80" s="142"/>
      <c r="O80" s="142">
        <v>3935</v>
      </c>
      <c r="P80" s="142"/>
      <c r="Q80" s="142">
        <v>8965</v>
      </c>
      <c r="R80" s="142">
        <v>34775</v>
      </c>
      <c r="S80" s="142"/>
      <c r="T80" s="142">
        <v>7260</v>
      </c>
      <c r="U80" s="142"/>
      <c r="V80" s="142">
        <v>7740</v>
      </c>
      <c r="W80" s="142"/>
      <c r="X80" s="142">
        <v>6517</v>
      </c>
      <c r="Y80" s="142">
        <v>1622</v>
      </c>
      <c r="Z80" s="142">
        <v>1217</v>
      </c>
      <c r="AA80" s="142"/>
      <c r="AB80" s="142">
        <v>7451</v>
      </c>
      <c r="AC80" s="142"/>
      <c r="AD80" s="142">
        <v>9855</v>
      </c>
      <c r="AE80" s="142">
        <v>41662</v>
      </c>
      <c r="AF80" s="142"/>
      <c r="AG80" s="142"/>
      <c r="AH80" s="142">
        <v>3262</v>
      </c>
      <c r="AI80" s="142">
        <v>3669</v>
      </c>
      <c r="AJ80" s="142"/>
      <c r="AK80" s="142">
        <v>7082</v>
      </c>
      <c r="AL80" s="142"/>
      <c r="AM80" s="142">
        <v>2862</v>
      </c>
      <c r="AN80" s="142"/>
      <c r="AO80" s="142">
        <v>5560</v>
      </c>
      <c r="AP80" s="142"/>
      <c r="AQ80" s="142">
        <v>7487</v>
      </c>
      <c r="AR80" s="142">
        <v>29922</v>
      </c>
      <c r="AS80" s="19"/>
      <c r="AT80" s="19"/>
      <c r="AU80" s="19"/>
      <c r="AV80" s="19">
        <v>1821.45</v>
      </c>
      <c r="AW80" s="19"/>
      <c r="AX80" s="19">
        <v>786.23</v>
      </c>
      <c r="AY80" s="19"/>
      <c r="AZ80" s="19">
        <v>487.92</v>
      </c>
      <c r="BA80" s="19"/>
      <c r="BB80" s="19">
        <v>586.27</v>
      </c>
      <c r="BC80" s="19"/>
      <c r="BD80" s="19">
        <v>1232.03</v>
      </c>
      <c r="BE80" s="19">
        <v>4913.9000000000005</v>
      </c>
      <c r="BF80" s="19"/>
      <c r="BG80" s="19">
        <v>1003.88</v>
      </c>
      <c r="BH80" s="19"/>
      <c r="BI80" s="19">
        <v>1080.3499999999999</v>
      </c>
      <c r="BJ80" s="19"/>
      <c r="BK80" s="19">
        <v>942.74</v>
      </c>
      <c r="BL80" s="19">
        <v>244.59</v>
      </c>
      <c r="BM80" s="19">
        <v>234.25</v>
      </c>
      <c r="BN80" s="19"/>
      <c r="BO80" s="19">
        <v>1100.8900000000001</v>
      </c>
      <c r="BP80" s="19"/>
      <c r="BQ80" s="19">
        <v>1454.1000000000001</v>
      </c>
      <c r="BR80" s="19">
        <v>6060.8000000000011</v>
      </c>
      <c r="BS80" s="19"/>
      <c r="BT80" s="19"/>
      <c r="BU80" s="19">
        <v>490.87</v>
      </c>
      <c r="BV80" s="19">
        <v>568.59</v>
      </c>
      <c r="BW80" s="19"/>
      <c r="BX80" s="19">
        <v>1058.67</v>
      </c>
      <c r="BY80" s="19"/>
      <c r="BZ80" s="19">
        <v>448.49</v>
      </c>
      <c r="CA80" s="19"/>
      <c r="CB80" s="19">
        <v>842.23</v>
      </c>
      <c r="CC80" s="19"/>
      <c r="CD80" s="19">
        <v>1117.8900000000001</v>
      </c>
      <c r="CE80" s="19">
        <v>4526.74</v>
      </c>
    </row>
    <row r="81" spans="1:83" x14ac:dyDescent="0.45">
      <c r="A81" s="142">
        <v>14847033269250</v>
      </c>
      <c r="B81" t="s">
        <v>709</v>
      </c>
      <c r="C81" t="s">
        <v>171</v>
      </c>
      <c r="D81" t="s">
        <v>101</v>
      </c>
      <c r="E81">
        <v>18</v>
      </c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>
        <v>-2839</v>
      </c>
      <c r="R81" s="142">
        <v>-2839</v>
      </c>
      <c r="S81" s="142"/>
      <c r="T81" s="142"/>
      <c r="U81" s="142"/>
      <c r="V81" s="142"/>
      <c r="W81" s="142">
        <v>5786</v>
      </c>
      <c r="X81" s="142"/>
      <c r="Y81" s="142"/>
      <c r="Z81" s="142"/>
      <c r="AA81" s="142"/>
      <c r="AB81" s="142">
        <v>372</v>
      </c>
      <c r="AC81" s="142"/>
      <c r="AD81" s="142">
        <v>1771</v>
      </c>
      <c r="AE81" s="142">
        <v>7929</v>
      </c>
      <c r="AF81" s="142"/>
      <c r="AG81" s="142"/>
      <c r="AH81" s="142">
        <v>1005</v>
      </c>
      <c r="AI81" s="142">
        <v>-4006</v>
      </c>
      <c r="AJ81" s="142"/>
      <c r="AK81" s="142">
        <v>441</v>
      </c>
      <c r="AL81" s="142"/>
      <c r="AM81" s="142">
        <v>1015</v>
      </c>
      <c r="AN81" s="142"/>
      <c r="AO81" s="142">
        <v>862</v>
      </c>
      <c r="AP81" s="142"/>
      <c r="AQ81" s="142">
        <v>1000</v>
      </c>
      <c r="AR81" s="142">
        <v>317</v>
      </c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>
        <v>-249.66</v>
      </c>
      <c r="BE81" s="19">
        <v>-249.66</v>
      </c>
      <c r="BF81" s="19"/>
      <c r="BG81" s="19"/>
      <c r="BH81" s="19"/>
      <c r="BI81" s="19"/>
      <c r="BJ81" s="19">
        <v>866.24</v>
      </c>
      <c r="BK81" s="19"/>
      <c r="BL81" s="19"/>
      <c r="BM81" s="19"/>
      <c r="BN81" s="19"/>
      <c r="BO81" s="19">
        <v>110.07</v>
      </c>
      <c r="BP81" s="19"/>
      <c r="BQ81" s="19">
        <v>297.01</v>
      </c>
      <c r="BR81" s="19">
        <v>1273.32</v>
      </c>
      <c r="BS81" s="19"/>
      <c r="BT81" s="19"/>
      <c r="BU81" s="19">
        <v>155.41</v>
      </c>
      <c r="BV81" s="19">
        <v>-546.88</v>
      </c>
      <c r="BW81" s="19"/>
      <c r="BX81" s="19">
        <v>88.78</v>
      </c>
      <c r="BY81" s="19"/>
      <c r="BZ81" s="19">
        <v>171.19</v>
      </c>
      <c r="CA81" s="19"/>
      <c r="CB81" s="19">
        <v>149.33000000000001</v>
      </c>
      <c r="CC81" s="19"/>
      <c r="CD81" s="19">
        <v>168.1</v>
      </c>
      <c r="CE81" s="19">
        <v>185.92999999999995</v>
      </c>
    </row>
    <row r="82" spans="1:83" x14ac:dyDescent="0.45">
      <c r="A82" s="142">
        <v>14847756790250</v>
      </c>
      <c r="B82" t="s">
        <v>58</v>
      </c>
      <c r="C82" t="s">
        <v>59</v>
      </c>
      <c r="D82" t="s">
        <v>101</v>
      </c>
      <c r="E82">
        <v>36</v>
      </c>
      <c r="F82" s="142"/>
      <c r="G82" s="142"/>
      <c r="H82" s="142"/>
      <c r="I82" s="142">
        <v>188</v>
      </c>
      <c r="J82" s="142"/>
      <c r="K82" s="142">
        <v>-188</v>
      </c>
      <c r="L82" s="142"/>
      <c r="M82" s="142"/>
      <c r="N82" s="142">
        <v>63</v>
      </c>
      <c r="O82" s="142">
        <v>84</v>
      </c>
      <c r="P82" s="142"/>
      <c r="Q82" s="142">
        <v>245</v>
      </c>
      <c r="R82" s="142">
        <v>392</v>
      </c>
      <c r="S82" s="142"/>
      <c r="T82" s="142">
        <v>71</v>
      </c>
      <c r="U82" s="142"/>
      <c r="V82" s="142">
        <v>75</v>
      </c>
      <c r="W82" s="142"/>
      <c r="X82" s="142">
        <v>-130</v>
      </c>
      <c r="Y82" s="142"/>
      <c r="Z82" s="142">
        <v>51</v>
      </c>
      <c r="AA82" s="142"/>
      <c r="AB82" s="142">
        <v>59</v>
      </c>
      <c r="AC82" s="142"/>
      <c r="AD82" s="142">
        <v>262</v>
      </c>
      <c r="AE82" s="142">
        <v>388</v>
      </c>
      <c r="AF82" s="142"/>
      <c r="AG82" s="142"/>
      <c r="AH82" s="142">
        <v>2671</v>
      </c>
      <c r="AI82" s="142">
        <v>-2830</v>
      </c>
      <c r="AJ82" s="142"/>
      <c r="AK82" s="142">
        <v>-948</v>
      </c>
      <c r="AL82" s="142"/>
      <c r="AM82" s="142">
        <v>557</v>
      </c>
      <c r="AN82" s="142"/>
      <c r="AO82" s="142">
        <v>38</v>
      </c>
      <c r="AP82" s="142"/>
      <c r="AQ82" s="142">
        <v>57</v>
      </c>
      <c r="AR82" s="142">
        <v>-455</v>
      </c>
      <c r="AS82" s="19"/>
      <c r="AT82" s="19"/>
      <c r="AU82" s="19"/>
      <c r="AV82" s="19">
        <v>222.92</v>
      </c>
      <c r="AW82" s="19"/>
      <c r="AX82" s="19">
        <v>101.73</v>
      </c>
      <c r="AY82" s="19"/>
      <c r="AZ82" s="19"/>
      <c r="BA82" s="19">
        <v>102.52</v>
      </c>
      <c r="BB82" s="19">
        <v>124.03</v>
      </c>
      <c r="BC82" s="19"/>
      <c r="BD82" s="19">
        <v>147.88</v>
      </c>
      <c r="BE82" s="19">
        <v>699.07999999999993</v>
      </c>
      <c r="BF82" s="19"/>
      <c r="BG82" s="19">
        <v>111.43</v>
      </c>
      <c r="BH82" s="19"/>
      <c r="BI82" s="19">
        <v>121.16</v>
      </c>
      <c r="BJ82" s="19"/>
      <c r="BK82" s="19">
        <v>107.82</v>
      </c>
      <c r="BL82" s="19"/>
      <c r="BM82" s="19">
        <v>85.94</v>
      </c>
      <c r="BN82" s="19"/>
      <c r="BO82" s="19">
        <v>47.85</v>
      </c>
      <c r="BP82" s="19"/>
      <c r="BQ82" s="19">
        <v>85.81</v>
      </c>
      <c r="BR82" s="19">
        <v>560.01</v>
      </c>
      <c r="BS82" s="19"/>
      <c r="BT82" s="19"/>
      <c r="BU82" s="19">
        <v>401.64</v>
      </c>
      <c r="BV82" s="19">
        <v>-361.75</v>
      </c>
      <c r="BW82" s="19"/>
      <c r="BX82" s="19">
        <v>-92.6</v>
      </c>
      <c r="BY82" s="19"/>
      <c r="BZ82" s="19">
        <v>127.2</v>
      </c>
      <c r="CA82" s="19"/>
      <c r="CB82" s="19">
        <v>51.22</v>
      </c>
      <c r="CC82" s="19"/>
      <c r="CD82" s="19">
        <v>52.42</v>
      </c>
      <c r="CE82" s="19">
        <v>178.13</v>
      </c>
    </row>
    <row r="83" spans="1:83" x14ac:dyDescent="0.45">
      <c r="A83" s="142">
        <v>14847756816130</v>
      </c>
      <c r="B83" t="s">
        <v>233</v>
      </c>
      <c r="C83" t="s">
        <v>18</v>
      </c>
      <c r="D83" t="s">
        <v>238</v>
      </c>
      <c r="E83">
        <v>18</v>
      </c>
      <c r="F83" s="142"/>
      <c r="G83" s="142">
        <v>9968</v>
      </c>
      <c r="H83" s="142"/>
      <c r="I83" s="142">
        <v>10248</v>
      </c>
      <c r="J83" s="142"/>
      <c r="K83" s="142">
        <v>5416</v>
      </c>
      <c r="L83" s="142"/>
      <c r="M83" s="142">
        <v>1444</v>
      </c>
      <c r="N83" s="142"/>
      <c r="O83" s="142">
        <v>5506</v>
      </c>
      <c r="P83" s="142"/>
      <c r="Q83" s="142">
        <v>14186</v>
      </c>
      <c r="R83" s="142">
        <v>46768</v>
      </c>
      <c r="S83" s="142"/>
      <c r="T83" s="142">
        <v>10412</v>
      </c>
      <c r="U83" s="142"/>
      <c r="V83" s="142">
        <v>11102</v>
      </c>
      <c r="W83" s="142"/>
      <c r="X83" s="142">
        <v>6030</v>
      </c>
      <c r="Y83" s="142"/>
      <c r="Z83" s="142">
        <v>2536</v>
      </c>
      <c r="AA83" s="142"/>
      <c r="AB83" s="142">
        <v>8730</v>
      </c>
      <c r="AC83" s="142"/>
      <c r="AD83" s="142">
        <v>8526</v>
      </c>
      <c r="AE83" s="142">
        <v>47336</v>
      </c>
      <c r="AF83" s="142"/>
      <c r="AG83" s="142">
        <v>4960</v>
      </c>
      <c r="AH83" s="142"/>
      <c r="AI83" s="142">
        <v>4571</v>
      </c>
      <c r="AJ83" s="142"/>
      <c r="AK83" s="142">
        <v>3135</v>
      </c>
      <c r="AL83" s="142"/>
      <c r="AM83" s="142">
        <v>2631</v>
      </c>
      <c r="AN83" s="142"/>
      <c r="AO83" s="142"/>
      <c r="AP83" s="142">
        <v>9916</v>
      </c>
      <c r="AQ83" s="142"/>
      <c r="AR83" s="142">
        <v>25213</v>
      </c>
      <c r="AS83" s="19"/>
      <c r="AT83" s="19">
        <v>1629.52</v>
      </c>
      <c r="AU83" s="19"/>
      <c r="AV83" s="19">
        <v>1772.4</v>
      </c>
      <c r="AW83" s="19"/>
      <c r="AX83" s="19">
        <v>966.58</v>
      </c>
      <c r="AY83" s="19"/>
      <c r="AZ83" s="19">
        <v>805.76</v>
      </c>
      <c r="BA83" s="19"/>
      <c r="BB83" s="19">
        <v>1001.04</v>
      </c>
      <c r="BC83" s="19"/>
      <c r="BD83" s="19">
        <v>2462.3000000000002</v>
      </c>
      <c r="BE83" s="19">
        <v>8637.6</v>
      </c>
      <c r="BF83" s="19"/>
      <c r="BG83" s="19">
        <v>1829.9</v>
      </c>
      <c r="BH83" s="19"/>
      <c r="BI83" s="19">
        <v>1946.4</v>
      </c>
      <c r="BJ83" s="19"/>
      <c r="BK83" s="19">
        <v>1099.2</v>
      </c>
      <c r="BL83" s="19"/>
      <c r="BM83" s="19">
        <v>755.9</v>
      </c>
      <c r="BN83" s="19"/>
      <c r="BO83" s="19">
        <v>1577.94</v>
      </c>
      <c r="BP83" s="19"/>
      <c r="BQ83" s="19">
        <v>1543.74</v>
      </c>
      <c r="BR83" s="19">
        <v>8753.08</v>
      </c>
      <c r="BS83" s="19"/>
      <c r="BT83" s="19">
        <v>854.76</v>
      </c>
      <c r="BU83" s="19"/>
      <c r="BV83" s="19">
        <v>788.09</v>
      </c>
      <c r="BW83" s="19"/>
      <c r="BX83" s="19">
        <v>550.53</v>
      </c>
      <c r="BY83" s="19"/>
      <c r="BZ83" s="19">
        <v>460.94</v>
      </c>
      <c r="CA83" s="19"/>
      <c r="CB83" s="19"/>
      <c r="CC83" s="19">
        <v>1722.17</v>
      </c>
      <c r="CD83" s="19"/>
      <c r="CE83" s="19">
        <v>4376.49</v>
      </c>
    </row>
    <row r="84" spans="1:83" x14ac:dyDescent="0.45">
      <c r="A84" s="142">
        <v>14848046293827</v>
      </c>
      <c r="B84" t="s">
        <v>659</v>
      </c>
      <c r="C84" t="s">
        <v>161</v>
      </c>
      <c r="D84" t="s">
        <v>101</v>
      </c>
      <c r="E84">
        <v>12</v>
      </c>
      <c r="F84" s="142"/>
      <c r="G84" s="142"/>
      <c r="H84" s="142"/>
      <c r="I84" s="142">
        <v>16816</v>
      </c>
      <c r="J84" s="142"/>
      <c r="K84" s="142">
        <v>4606</v>
      </c>
      <c r="L84" s="142"/>
      <c r="M84" s="142">
        <v>4026</v>
      </c>
      <c r="N84" s="142"/>
      <c r="O84" s="142">
        <v>-1142</v>
      </c>
      <c r="P84" s="142"/>
      <c r="Q84" s="142">
        <v>5531</v>
      </c>
      <c r="R84" s="142">
        <v>29837</v>
      </c>
      <c r="S84" s="142"/>
      <c r="T84" s="142">
        <v>5540</v>
      </c>
      <c r="U84" s="142"/>
      <c r="V84" s="142"/>
      <c r="W84" s="142">
        <v>10434</v>
      </c>
      <c r="X84" s="142">
        <v>4264</v>
      </c>
      <c r="Y84" s="142"/>
      <c r="Z84" s="142">
        <v>3919</v>
      </c>
      <c r="AA84" s="142"/>
      <c r="AB84" s="142"/>
      <c r="AC84" s="142"/>
      <c r="AD84" s="142"/>
      <c r="AE84" s="142">
        <v>24157</v>
      </c>
      <c r="AF84" s="142"/>
      <c r="AG84" s="142"/>
      <c r="AH84" s="142">
        <v>668</v>
      </c>
      <c r="AI84" s="142">
        <v>18025</v>
      </c>
      <c r="AJ84" s="142"/>
      <c r="AK84" s="142">
        <v>5764</v>
      </c>
      <c r="AL84" s="142"/>
      <c r="AM84" s="142">
        <v>-2944</v>
      </c>
      <c r="AN84" s="142"/>
      <c r="AO84" s="142">
        <v>1832</v>
      </c>
      <c r="AP84" s="142"/>
      <c r="AQ84" s="142">
        <v>7465</v>
      </c>
      <c r="AR84" s="142">
        <v>30810</v>
      </c>
      <c r="AS84" s="19"/>
      <c r="AT84" s="19"/>
      <c r="AU84" s="19"/>
      <c r="AV84" s="19">
        <v>2267.09</v>
      </c>
      <c r="AW84" s="19"/>
      <c r="AX84" s="19">
        <v>632.03</v>
      </c>
      <c r="AY84" s="19"/>
      <c r="AZ84" s="19">
        <v>557.42999999999995</v>
      </c>
      <c r="BA84" s="19"/>
      <c r="BB84" s="19">
        <v>-128.13</v>
      </c>
      <c r="BC84" s="19"/>
      <c r="BD84" s="19">
        <v>759.63</v>
      </c>
      <c r="BE84" s="19">
        <v>4088.0499999999997</v>
      </c>
      <c r="BF84" s="19"/>
      <c r="BG84" s="19">
        <v>759.27</v>
      </c>
      <c r="BH84" s="19"/>
      <c r="BI84" s="19"/>
      <c r="BJ84" s="19">
        <v>1426.01</v>
      </c>
      <c r="BK84" s="19">
        <v>603.05999999999995</v>
      </c>
      <c r="BL84" s="19"/>
      <c r="BM84" s="19">
        <v>595.87</v>
      </c>
      <c r="BN84" s="19"/>
      <c r="BO84" s="19"/>
      <c r="BP84" s="19"/>
      <c r="BQ84" s="19"/>
      <c r="BR84" s="19">
        <v>3384.2099999999996</v>
      </c>
      <c r="BS84" s="19"/>
      <c r="BT84" s="19"/>
      <c r="BU84" s="19">
        <v>104.49</v>
      </c>
      <c r="BV84" s="19">
        <v>2589.8700000000003</v>
      </c>
      <c r="BW84" s="19"/>
      <c r="BX84" s="19">
        <v>841.86</v>
      </c>
      <c r="BY84" s="19"/>
      <c r="BZ84" s="19">
        <v>-399.75</v>
      </c>
      <c r="CA84" s="19"/>
      <c r="CB84" s="19">
        <v>281.12</v>
      </c>
      <c r="CC84" s="19"/>
      <c r="CD84" s="19">
        <v>1083.28</v>
      </c>
      <c r="CE84" s="19">
        <v>4500.87</v>
      </c>
    </row>
    <row r="85" spans="1:83" x14ac:dyDescent="0.45">
      <c r="A85" s="142">
        <v>14848190969595</v>
      </c>
      <c r="B85" t="s">
        <v>77</v>
      </c>
      <c r="C85" t="s">
        <v>78</v>
      </c>
      <c r="D85" t="s">
        <v>101</v>
      </c>
      <c r="E85">
        <v>36</v>
      </c>
      <c r="F85" s="142"/>
      <c r="G85" s="142"/>
      <c r="H85" s="142"/>
      <c r="I85" s="142">
        <v>13006</v>
      </c>
      <c r="J85" s="142"/>
      <c r="K85" s="142"/>
      <c r="L85" s="142">
        <v>3042</v>
      </c>
      <c r="M85" s="142"/>
      <c r="N85" s="142">
        <v>3001</v>
      </c>
      <c r="O85" s="142"/>
      <c r="P85" s="142">
        <v>7589</v>
      </c>
      <c r="Q85" s="142">
        <v>6353</v>
      </c>
      <c r="R85" s="142">
        <v>32991</v>
      </c>
      <c r="S85" s="142"/>
      <c r="T85" s="142"/>
      <c r="U85" s="142">
        <v>6694</v>
      </c>
      <c r="V85" s="142"/>
      <c r="W85" s="142">
        <v>3146</v>
      </c>
      <c r="X85" s="142"/>
      <c r="Y85" s="142">
        <v>3617</v>
      </c>
      <c r="Z85" s="142"/>
      <c r="AA85" s="142"/>
      <c r="AB85" s="142">
        <v>3382</v>
      </c>
      <c r="AC85" s="142">
        <v>4529</v>
      </c>
      <c r="AD85" s="142">
        <v>5128</v>
      </c>
      <c r="AE85" s="142">
        <v>26496</v>
      </c>
      <c r="AF85" s="142"/>
      <c r="AG85" s="142"/>
      <c r="AH85" s="142">
        <v>1384</v>
      </c>
      <c r="AI85" s="142">
        <v>2354</v>
      </c>
      <c r="AJ85" s="142"/>
      <c r="AK85" s="142">
        <v>3581</v>
      </c>
      <c r="AL85" s="142"/>
      <c r="AM85" s="142">
        <v>3026</v>
      </c>
      <c r="AN85" s="142"/>
      <c r="AO85" s="142">
        <v>3148</v>
      </c>
      <c r="AP85" s="142"/>
      <c r="AQ85" s="142">
        <v>4382</v>
      </c>
      <c r="AR85" s="142">
        <v>17875</v>
      </c>
      <c r="AS85" s="19"/>
      <c r="AT85" s="19"/>
      <c r="AU85" s="19"/>
      <c r="AV85" s="19">
        <v>1860.76</v>
      </c>
      <c r="AW85" s="19"/>
      <c r="AX85" s="19"/>
      <c r="AY85" s="19">
        <v>559.12</v>
      </c>
      <c r="AZ85" s="19"/>
      <c r="BA85" s="19">
        <v>505.15</v>
      </c>
      <c r="BB85" s="19"/>
      <c r="BC85" s="19">
        <v>1090.54</v>
      </c>
      <c r="BD85" s="19">
        <v>920.99</v>
      </c>
      <c r="BE85" s="19">
        <v>4936.5600000000004</v>
      </c>
      <c r="BF85" s="19"/>
      <c r="BG85" s="19"/>
      <c r="BH85" s="19">
        <v>966.35</v>
      </c>
      <c r="BI85" s="19"/>
      <c r="BJ85" s="19">
        <v>529.36</v>
      </c>
      <c r="BK85" s="19"/>
      <c r="BL85" s="19">
        <v>594.13</v>
      </c>
      <c r="BM85" s="19"/>
      <c r="BN85" s="19"/>
      <c r="BO85" s="19">
        <v>576.30999999999995</v>
      </c>
      <c r="BP85" s="19">
        <v>707.29</v>
      </c>
      <c r="BQ85" s="19">
        <v>763.48</v>
      </c>
      <c r="BR85" s="19">
        <v>4136.92</v>
      </c>
      <c r="BS85" s="19"/>
      <c r="BT85" s="19"/>
      <c r="BU85" s="19">
        <v>256.07</v>
      </c>
      <c r="BV85" s="19">
        <v>398.78</v>
      </c>
      <c r="BW85" s="19"/>
      <c r="BX85" s="19">
        <v>574.17999999999995</v>
      </c>
      <c r="BY85" s="19"/>
      <c r="BZ85" s="19">
        <v>497.13</v>
      </c>
      <c r="CA85" s="19"/>
      <c r="CB85" s="19">
        <v>511.35</v>
      </c>
      <c r="CC85" s="19"/>
      <c r="CD85" s="19">
        <v>687.74</v>
      </c>
      <c r="CE85" s="19">
        <v>2925.25</v>
      </c>
    </row>
    <row r="86" spans="1:83" x14ac:dyDescent="0.45">
      <c r="A86" s="142">
        <v>14848335687353</v>
      </c>
      <c r="B86" t="s">
        <v>17</v>
      </c>
      <c r="C86" t="s">
        <v>18</v>
      </c>
      <c r="D86" t="s">
        <v>101</v>
      </c>
      <c r="E86">
        <v>18</v>
      </c>
      <c r="F86" s="142"/>
      <c r="G86" s="142"/>
      <c r="H86" s="142"/>
      <c r="I86" s="142">
        <v>965</v>
      </c>
      <c r="J86" s="142"/>
      <c r="K86" s="142"/>
      <c r="L86" s="142"/>
      <c r="M86" s="142"/>
      <c r="N86" s="142"/>
      <c r="O86" s="142"/>
      <c r="P86" s="142"/>
      <c r="Q86" s="142">
        <v>-750</v>
      </c>
      <c r="R86" s="142">
        <v>215</v>
      </c>
      <c r="S86" s="142"/>
      <c r="T86" s="142"/>
      <c r="U86" s="142"/>
      <c r="V86" s="142"/>
      <c r="W86" s="142"/>
      <c r="X86" s="142"/>
      <c r="Y86" s="142">
        <v>2962</v>
      </c>
      <c r="Z86" s="142">
        <v>455</v>
      </c>
      <c r="AA86" s="142"/>
      <c r="AB86" s="142">
        <v>849</v>
      </c>
      <c r="AC86" s="142"/>
      <c r="AD86" s="142">
        <v>-806</v>
      </c>
      <c r="AE86" s="142">
        <v>3460</v>
      </c>
      <c r="AF86" s="142"/>
      <c r="AG86" s="142"/>
      <c r="AH86" s="142">
        <v>30</v>
      </c>
      <c r="AI86" s="142">
        <v>-484</v>
      </c>
      <c r="AJ86" s="142"/>
      <c r="AK86" s="142">
        <v>83</v>
      </c>
      <c r="AL86" s="142"/>
      <c r="AM86" s="142">
        <v>-1</v>
      </c>
      <c r="AN86" s="142"/>
      <c r="AO86" s="142">
        <v>-1</v>
      </c>
      <c r="AP86" s="142"/>
      <c r="AQ86" s="142">
        <v>12</v>
      </c>
      <c r="AR86" s="142">
        <v>-361</v>
      </c>
      <c r="AS86" s="19"/>
      <c r="AT86" s="19"/>
      <c r="AU86" s="19"/>
      <c r="AV86" s="19">
        <v>185.03</v>
      </c>
      <c r="AW86" s="19"/>
      <c r="AX86" s="19"/>
      <c r="AY86" s="19"/>
      <c r="AZ86" s="19"/>
      <c r="BA86" s="19"/>
      <c r="BB86" s="19"/>
      <c r="BC86" s="19"/>
      <c r="BD86" s="19">
        <v>-35.97</v>
      </c>
      <c r="BE86" s="19">
        <v>149.06</v>
      </c>
      <c r="BF86" s="19"/>
      <c r="BG86" s="19"/>
      <c r="BH86" s="19"/>
      <c r="BI86" s="19"/>
      <c r="BJ86" s="19"/>
      <c r="BK86" s="19"/>
      <c r="BL86" s="19">
        <v>576.41</v>
      </c>
      <c r="BM86" s="19">
        <v>80.709999999999994</v>
      </c>
      <c r="BN86" s="19"/>
      <c r="BO86" s="19">
        <v>142.37</v>
      </c>
      <c r="BP86" s="19"/>
      <c r="BQ86" s="19">
        <v>-85.61</v>
      </c>
      <c r="BR86" s="19">
        <v>713.88</v>
      </c>
      <c r="BS86" s="19"/>
      <c r="BT86" s="19"/>
      <c r="BU86" s="19">
        <v>16.34</v>
      </c>
      <c r="BV86" s="19">
        <v>-44.51</v>
      </c>
      <c r="BW86" s="19"/>
      <c r="BX86" s="19">
        <v>36.76</v>
      </c>
      <c r="BY86" s="19"/>
      <c r="BZ86" s="19">
        <v>27.29</v>
      </c>
      <c r="CA86" s="19"/>
      <c r="CB86" s="19">
        <v>26.32</v>
      </c>
      <c r="CC86" s="19"/>
      <c r="CD86" s="19">
        <v>27.3</v>
      </c>
      <c r="CE86" s="19">
        <v>89.5</v>
      </c>
    </row>
    <row r="87" spans="1:83" x14ac:dyDescent="0.45">
      <c r="A87" s="142">
        <v>14848625122981</v>
      </c>
      <c r="B87" t="s">
        <v>3</v>
      </c>
      <c r="C87" t="s">
        <v>4</v>
      </c>
      <c r="D87" t="s">
        <v>101</v>
      </c>
      <c r="E87">
        <v>6</v>
      </c>
      <c r="F87" s="142">
        <v>0</v>
      </c>
      <c r="G87" s="142">
        <v>0</v>
      </c>
      <c r="H87" s="142">
        <v>0</v>
      </c>
      <c r="I87" s="142">
        <v>685</v>
      </c>
      <c r="J87" s="142">
        <v>0</v>
      </c>
      <c r="K87" s="142">
        <v>0</v>
      </c>
      <c r="L87" s="142">
        <v>0</v>
      </c>
      <c r="M87" s="142">
        <v>0</v>
      </c>
      <c r="N87" s="142">
        <v>-16</v>
      </c>
      <c r="O87" s="142">
        <v>306</v>
      </c>
      <c r="P87" s="142">
        <v>0</v>
      </c>
      <c r="Q87" s="142">
        <v>232</v>
      </c>
      <c r="R87" s="142">
        <v>1207</v>
      </c>
      <c r="S87" s="142">
        <v>0</v>
      </c>
      <c r="T87" s="142">
        <v>224</v>
      </c>
      <c r="U87" s="142">
        <v>-177</v>
      </c>
      <c r="V87" s="142">
        <v>0</v>
      </c>
      <c r="W87" s="142">
        <v>0</v>
      </c>
      <c r="X87" s="142">
        <v>0</v>
      </c>
      <c r="Y87" s="142">
        <v>0</v>
      </c>
      <c r="Z87" s="142">
        <v>0</v>
      </c>
      <c r="AA87" s="142">
        <v>0</v>
      </c>
      <c r="AB87" s="142">
        <v>0</v>
      </c>
      <c r="AC87" s="142">
        <v>0</v>
      </c>
      <c r="AD87" s="142">
        <v>0</v>
      </c>
      <c r="AE87" s="142">
        <v>47</v>
      </c>
      <c r="AF87" s="142">
        <v>0</v>
      </c>
      <c r="AG87" s="142">
        <v>0</v>
      </c>
      <c r="AH87" s="142">
        <v>0</v>
      </c>
      <c r="AI87" s="142">
        <v>0</v>
      </c>
      <c r="AJ87" s="142">
        <v>0</v>
      </c>
      <c r="AK87" s="142">
        <v>0</v>
      </c>
      <c r="AL87" s="142">
        <v>0</v>
      </c>
      <c r="AM87" s="142">
        <v>0</v>
      </c>
      <c r="AN87" s="142">
        <v>0</v>
      </c>
      <c r="AO87" s="142">
        <v>0</v>
      </c>
      <c r="AP87" s="142">
        <v>0</v>
      </c>
      <c r="AQ87" s="142">
        <v>0</v>
      </c>
      <c r="AR87" s="142">
        <v>0</v>
      </c>
      <c r="AS87" s="19">
        <v>0</v>
      </c>
      <c r="AT87" s="19">
        <v>0</v>
      </c>
      <c r="AU87" s="19">
        <v>0</v>
      </c>
      <c r="AV87" s="19">
        <v>109.44</v>
      </c>
      <c r="AW87" s="19">
        <v>0</v>
      </c>
      <c r="AX87" s="19">
        <v>0</v>
      </c>
      <c r="AY87" s="19">
        <v>0</v>
      </c>
      <c r="AZ87" s="19">
        <v>0</v>
      </c>
      <c r="BA87" s="19">
        <v>10.56</v>
      </c>
      <c r="BB87" s="19">
        <v>61.7</v>
      </c>
      <c r="BC87" s="19">
        <v>0</v>
      </c>
      <c r="BD87" s="19">
        <v>43.79</v>
      </c>
      <c r="BE87" s="19">
        <v>225.48999999999998</v>
      </c>
      <c r="BF87" s="19">
        <v>0</v>
      </c>
      <c r="BG87" s="19">
        <v>38.54</v>
      </c>
      <c r="BH87" s="19">
        <v>21.2</v>
      </c>
      <c r="BI87" s="19">
        <v>0</v>
      </c>
      <c r="BJ87" s="19">
        <v>0</v>
      </c>
      <c r="BK87" s="19">
        <v>0</v>
      </c>
      <c r="BL87" s="19">
        <v>0</v>
      </c>
      <c r="BM87" s="19">
        <v>0</v>
      </c>
      <c r="BN87" s="19">
        <v>0</v>
      </c>
      <c r="BO87" s="19">
        <v>0</v>
      </c>
      <c r="BP87" s="19">
        <v>0</v>
      </c>
      <c r="BQ87" s="19">
        <v>0</v>
      </c>
      <c r="BR87" s="19">
        <v>59.739999999999995</v>
      </c>
      <c r="BS87" s="19">
        <v>0</v>
      </c>
      <c r="BT87" s="19">
        <v>0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0</v>
      </c>
      <c r="CC87" s="19">
        <v>0</v>
      </c>
      <c r="CD87" s="19">
        <v>0</v>
      </c>
      <c r="CE87" s="19">
        <v>0</v>
      </c>
    </row>
    <row r="88" spans="1:83" x14ac:dyDescent="0.45">
      <c r="A88" s="142">
        <v>14849059318633</v>
      </c>
      <c r="B88" t="s">
        <v>773</v>
      </c>
      <c r="C88" t="s">
        <v>152</v>
      </c>
      <c r="D88" t="s">
        <v>101</v>
      </c>
      <c r="E88">
        <v>6</v>
      </c>
      <c r="F88" s="142"/>
      <c r="G88" s="142"/>
      <c r="H88" s="142"/>
      <c r="I88" s="142">
        <v>119</v>
      </c>
      <c r="J88" s="142">
        <v>749</v>
      </c>
      <c r="K88" s="142">
        <v>118</v>
      </c>
      <c r="L88" s="142"/>
      <c r="M88" s="142">
        <v>129</v>
      </c>
      <c r="N88" s="142"/>
      <c r="O88" s="142">
        <v>701</v>
      </c>
      <c r="P88" s="142"/>
      <c r="Q88" s="142">
        <v>360</v>
      </c>
      <c r="R88" s="142">
        <v>2176</v>
      </c>
      <c r="S88" s="142"/>
      <c r="T88" s="142">
        <v>361</v>
      </c>
      <c r="U88" s="142"/>
      <c r="V88" s="142">
        <v>807</v>
      </c>
      <c r="W88" s="142"/>
      <c r="X88" s="142">
        <v>375</v>
      </c>
      <c r="Y88" s="142"/>
      <c r="Z88" s="142">
        <v>345</v>
      </c>
      <c r="AA88" s="142"/>
      <c r="AB88" s="142"/>
      <c r="AC88" s="142">
        <v>458</v>
      </c>
      <c r="AD88" s="142">
        <v>397</v>
      </c>
      <c r="AE88" s="142">
        <v>2743</v>
      </c>
      <c r="AF88" s="142"/>
      <c r="AG88" s="142"/>
      <c r="AH88" s="142">
        <v>278</v>
      </c>
      <c r="AI88" s="142">
        <v>245</v>
      </c>
      <c r="AJ88" s="142"/>
      <c r="AK88" s="142">
        <v>-7</v>
      </c>
      <c r="AL88" s="142"/>
      <c r="AM88" s="142">
        <v>159</v>
      </c>
      <c r="AN88" s="142"/>
      <c r="AO88" s="142">
        <v>509</v>
      </c>
      <c r="AP88" s="142"/>
      <c r="AQ88" s="142">
        <v>456</v>
      </c>
      <c r="AR88" s="142">
        <v>1640</v>
      </c>
      <c r="AS88" s="19"/>
      <c r="AT88" s="19"/>
      <c r="AU88" s="19"/>
      <c r="AV88" s="19">
        <v>26.07</v>
      </c>
      <c r="AW88" s="19">
        <v>114.66</v>
      </c>
      <c r="AX88" s="19">
        <v>24.85</v>
      </c>
      <c r="AY88" s="19"/>
      <c r="AZ88" s="19">
        <v>28.45</v>
      </c>
      <c r="BA88" s="19"/>
      <c r="BB88" s="19">
        <v>106.47</v>
      </c>
      <c r="BC88" s="19"/>
      <c r="BD88" s="19">
        <v>60.3</v>
      </c>
      <c r="BE88" s="19">
        <v>360.8</v>
      </c>
      <c r="BF88" s="19"/>
      <c r="BG88" s="19">
        <v>59.68</v>
      </c>
      <c r="BH88" s="19"/>
      <c r="BI88" s="19">
        <v>122.51</v>
      </c>
      <c r="BJ88" s="19"/>
      <c r="BK88" s="19">
        <v>63.09</v>
      </c>
      <c r="BL88" s="19"/>
      <c r="BM88" s="19">
        <v>62.27</v>
      </c>
      <c r="BN88" s="19"/>
      <c r="BO88" s="19"/>
      <c r="BP88" s="19">
        <v>78.900000000000006</v>
      </c>
      <c r="BQ88" s="19">
        <v>66.09</v>
      </c>
      <c r="BR88" s="19">
        <v>452.54000000000008</v>
      </c>
      <c r="BS88" s="19"/>
      <c r="BT88" s="19"/>
      <c r="BU88" s="19">
        <v>46</v>
      </c>
      <c r="BV88" s="19">
        <v>47.84</v>
      </c>
      <c r="BW88" s="19"/>
      <c r="BX88" s="19">
        <v>12.11</v>
      </c>
      <c r="BY88" s="19"/>
      <c r="BZ88" s="19">
        <v>36.56</v>
      </c>
      <c r="CA88" s="19"/>
      <c r="CB88" s="19">
        <v>86.1</v>
      </c>
      <c r="CC88" s="19"/>
      <c r="CD88" s="19">
        <v>78.099999999999994</v>
      </c>
      <c r="CE88" s="19">
        <v>306.70999999999998</v>
      </c>
    </row>
    <row r="89" spans="1:83" x14ac:dyDescent="0.45">
      <c r="A89" s="142">
        <v>14849204036299</v>
      </c>
      <c r="B89" t="s">
        <v>82</v>
      </c>
      <c r="C89" t="s">
        <v>158</v>
      </c>
      <c r="D89" t="s">
        <v>101</v>
      </c>
      <c r="E89">
        <v>6</v>
      </c>
      <c r="F89" s="142"/>
      <c r="G89" s="142"/>
      <c r="H89" s="142"/>
      <c r="I89" s="142">
        <v>893</v>
      </c>
      <c r="J89" s="142"/>
      <c r="K89" s="142">
        <v>-892</v>
      </c>
      <c r="L89" s="142"/>
      <c r="M89" s="142"/>
      <c r="N89" s="142"/>
      <c r="O89" s="142"/>
      <c r="P89" s="142"/>
      <c r="Q89" s="142">
        <v>432</v>
      </c>
      <c r="R89" s="142">
        <v>433</v>
      </c>
      <c r="S89" s="142"/>
      <c r="T89" s="142"/>
      <c r="U89" s="142"/>
      <c r="V89" s="142">
        <v>446</v>
      </c>
      <c r="W89" s="142"/>
      <c r="X89" s="142">
        <v>-876</v>
      </c>
      <c r="Y89" s="142"/>
      <c r="Z89" s="142">
        <v>308</v>
      </c>
      <c r="AA89" s="142"/>
      <c r="AB89" s="142">
        <v>341</v>
      </c>
      <c r="AC89" s="142"/>
      <c r="AD89" s="142">
        <v>-609</v>
      </c>
      <c r="AE89" s="142">
        <v>-390</v>
      </c>
      <c r="AF89" s="142"/>
      <c r="AG89" s="142"/>
      <c r="AH89" s="142">
        <v>278</v>
      </c>
      <c r="AI89" s="142">
        <v>244</v>
      </c>
      <c r="AJ89" s="142"/>
      <c r="AK89" s="142">
        <v>-1142</v>
      </c>
      <c r="AL89" s="142"/>
      <c r="AM89" s="142">
        <v>0</v>
      </c>
      <c r="AN89" s="142"/>
      <c r="AO89" s="142"/>
      <c r="AP89" s="142"/>
      <c r="AQ89" s="142">
        <v>0</v>
      </c>
      <c r="AR89" s="142">
        <v>-620</v>
      </c>
      <c r="AS89" s="19"/>
      <c r="AT89" s="19"/>
      <c r="AU89" s="19"/>
      <c r="AV89" s="19">
        <v>140.66999999999999</v>
      </c>
      <c r="AW89" s="19"/>
      <c r="AX89" s="19">
        <v>-109.29</v>
      </c>
      <c r="AY89" s="19"/>
      <c r="AZ89" s="19"/>
      <c r="BA89" s="19"/>
      <c r="BB89" s="19"/>
      <c r="BC89" s="19"/>
      <c r="BD89" s="19">
        <v>102.67</v>
      </c>
      <c r="BE89" s="19">
        <v>134.04999999999998</v>
      </c>
      <c r="BF89" s="19"/>
      <c r="BG89" s="19"/>
      <c r="BH89" s="19"/>
      <c r="BI89" s="19">
        <v>72.22</v>
      </c>
      <c r="BJ89" s="19"/>
      <c r="BK89" s="19">
        <v>-109.83</v>
      </c>
      <c r="BL89" s="19"/>
      <c r="BM89" s="19">
        <v>56.22</v>
      </c>
      <c r="BN89" s="19"/>
      <c r="BO89" s="19">
        <v>59.51</v>
      </c>
      <c r="BP89" s="19"/>
      <c r="BQ89" s="19">
        <v>-71.709999999999994</v>
      </c>
      <c r="BR89" s="19">
        <v>6.4100000000000108</v>
      </c>
      <c r="BS89" s="19"/>
      <c r="BT89" s="19"/>
      <c r="BU89" s="19">
        <v>46</v>
      </c>
      <c r="BV89" s="19">
        <v>47.7</v>
      </c>
      <c r="BW89" s="19"/>
      <c r="BX89" s="19">
        <v>-149.81</v>
      </c>
      <c r="BY89" s="19"/>
      <c r="BZ89" s="19">
        <v>13.88</v>
      </c>
      <c r="CA89" s="19"/>
      <c r="CB89" s="19"/>
      <c r="CC89" s="19"/>
      <c r="CD89" s="19">
        <v>13.55</v>
      </c>
      <c r="CE89" s="19">
        <v>-28.679999999999996</v>
      </c>
    </row>
    <row r="90" spans="1:83" x14ac:dyDescent="0.45">
      <c r="A90" s="142">
        <v>14849348754024</v>
      </c>
      <c r="B90" t="s">
        <v>87</v>
      </c>
      <c r="C90" t="s">
        <v>183</v>
      </c>
      <c r="D90" t="s">
        <v>101</v>
      </c>
      <c r="E90">
        <v>9</v>
      </c>
      <c r="F90" s="142"/>
      <c r="G90" s="142"/>
      <c r="H90" s="142"/>
      <c r="I90" s="142">
        <v>-155</v>
      </c>
      <c r="J90" s="142"/>
      <c r="K90" s="142">
        <v>142</v>
      </c>
      <c r="L90" s="142"/>
      <c r="M90" s="142">
        <v>124</v>
      </c>
      <c r="N90" s="142"/>
      <c r="O90" s="142">
        <v>33</v>
      </c>
      <c r="P90" s="142"/>
      <c r="Q90" s="142">
        <v>177</v>
      </c>
      <c r="R90" s="142">
        <v>321</v>
      </c>
      <c r="S90" s="142"/>
      <c r="T90" s="142">
        <v>177</v>
      </c>
      <c r="U90" s="142"/>
      <c r="V90" s="142"/>
      <c r="W90" s="142">
        <v>990</v>
      </c>
      <c r="X90" s="142">
        <v>241</v>
      </c>
      <c r="Y90" s="142"/>
      <c r="Z90" s="142">
        <v>221</v>
      </c>
      <c r="AA90" s="142"/>
      <c r="AB90" s="142"/>
      <c r="AC90" s="142"/>
      <c r="AD90" s="142"/>
      <c r="AE90" s="142">
        <v>1629</v>
      </c>
      <c r="AF90" s="142"/>
      <c r="AG90" s="142"/>
      <c r="AH90" s="142">
        <v>417</v>
      </c>
      <c r="AI90" s="142">
        <v>365</v>
      </c>
      <c r="AJ90" s="142"/>
      <c r="AK90" s="142">
        <v>-1382</v>
      </c>
      <c r="AL90" s="142"/>
      <c r="AM90" s="142">
        <v>232</v>
      </c>
      <c r="AN90" s="142"/>
      <c r="AO90" s="142">
        <v>-351</v>
      </c>
      <c r="AP90" s="142"/>
      <c r="AQ90" s="142">
        <v>187</v>
      </c>
      <c r="AR90" s="142">
        <v>-532</v>
      </c>
      <c r="AS90" s="19"/>
      <c r="AT90" s="19"/>
      <c r="AU90" s="19"/>
      <c r="AV90" s="19">
        <v>4.9400000000000004</v>
      </c>
      <c r="AW90" s="19"/>
      <c r="AX90" s="19">
        <v>32.67</v>
      </c>
      <c r="AY90" s="19"/>
      <c r="AZ90" s="19">
        <v>30.14</v>
      </c>
      <c r="BA90" s="19"/>
      <c r="BB90" s="19">
        <v>18.059999999999999</v>
      </c>
      <c r="BC90" s="19"/>
      <c r="BD90" s="19">
        <v>37.86</v>
      </c>
      <c r="BE90" s="19">
        <v>123.67</v>
      </c>
      <c r="BF90" s="19"/>
      <c r="BG90" s="19">
        <v>36.97</v>
      </c>
      <c r="BH90" s="19"/>
      <c r="BI90" s="19"/>
      <c r="BJ90" s="19">
        <v>150.16</v>
      </c>
      <c r="BK90" s="19">
        <v>46.84</v>
      </c>
      <c r="BL90" s="19"/>
      <c r="BM90" s="19">
        <v>47.38</v>
      </c>
      <c r="BN90" s="19"/>
      <c r="BO90" s="19"/>
      <c r="BP90" s="19"/>
      <c r="BQ90" s="19"/>
      <c r="BR90" s="19">
        <v>281.35000000000002</v>
      </c>
      <c r="BS90" s="19"/>
      <c r="BT90" s="19"/>
      <c r="BU90" s="19">
        <v>67.260000000000005</v>
      </c>
      <c r="BV90" s="19">
        <v>67.89</v>
      </c>
      <c r="BW90" s="19"/>
      <c r="BX90" s="19">
        <v>-181.09</v>
      </c>
      <c r="BY90" s="19"/>
      <c r="BZ90" s="19">
        <v>50.38</v>
      </c>
      <c r="CA90" s="19"/>
      <c r="CB90" s="19">
        <v>-33.24</v>
      </c>
      <c r="CC90" s="19"/>
      <c r="CD90" s="19">
        <v>42.87</v>
      </c>
      <c r="CE90" s="19">
        <v>14.07</v>
      </c>
    </row>
    <row r="91" spans="1:83" x14ac:dyDescent="0.45">
      <c r="A91" s="142">
        <v>14849927625240</v>
      </c>
      <c r="B91" t="s">
        <v>90</v>
      </c>
      <c r="C91" t="s">
        <v>158</v>
      </c>
      <c r="D91" t="s">
        <v>101</v>
      </c>
      <c r="E91">
        <v>6</v>
      </c>
      <c r="F91" s="142"/>
      <c r="G91" s="142"/>
      <c r="H91" s="142"/>
      <c r="I91" s="142">
        <v>2272</v>
      </c>
      <c r="J91" s="142"/>
      <c r="K91" s="142">
        <v>1638</v>
      </c>
      <c r="L91" s="142"/>
      <c r="M91" s="142"/>
      <c r="N91" s="142"/>
      <c r="O91" s="142"/>
      <c r="P91" s="142"/>
      <c r="Q91" s="142"/>
      <c r="R91" s="142">
        <v>3910</v>
      </c>
      <c r="S91" s="142"/>
      <c r="T91" s="142">
        <v>4385</v>
      </c>
      <c r="U91" s="142"/>
      <c r="V91" s="142">
        <v>1323</v>
      </c>
      <c r="W91" s="142"/>
      <c r="X91" s="142">
        <v>2319</v>
      </c>
      <c r="Y91" s="142"/>
      <c r="Z91" s="142">
        <v>1046</v>
      </c>
      <c r="AA91" s="142"/>
      <c r="AB91" s="142">
        <v>1157</v>
      </c>
      <c r="AC91" s="142"/>
      <c r="AD91" s="142">
        <v>1027</v>
      </c>
      <c r="AE91" s="142">
        <v>11257</v>
      </c>
      <c r="AF91" s="142"/>
      <c r="AG91" s="142"/>
      <c r="AH91" s="142">
        <v>278</v>
      </c>
      <c r="AI91" s="142">
        <v>4640</v>
      </c>
      <c r="AJ91" s="142"/>
      <c r="AK91" s="142">
        <v>2201</v>
      </c>
      <c r="AL91" s="142"/>
      <c r="AM91" s="142">
        <v>-1335</v>
      </c>
      <c r="AN91" s="142"/>
      <c r="AO91" s="142">
        <v>272</v>
      </c>
      <c r="AP91" s="142"/>
      <c r="AQ91" s="142">
        <v>2713</v>
      </c>
      <c r="AR91" s="142">
        <v>8769</v>
      </c>
      <c r="AS91" s="19"/>
      <c r="AT91" s="19"/>
      <c r="AU91" s="19"/>
      <c r="AV91" s="19">
        <v>327.05</v>
      </c>
      <c r="AW91" s="19"/>
      <c r="AX91" s="19">
        <v>232.65</v>
      </c>
      <c r="AY91" s="19"/>
      <c r="AZ91" s="19"/>
      <c r="BA91" s="19"/>
      <c r="BB91" s="19"/>
      <c r="BC91" s="19"/>
      <c r="BD91" s="19"/>
      <c r="BE91" s="19">
        <v>559.70000000000005</v>
      </c>
      <c r="BF91" s="19"/>
      <c r="BG91" s="19">
        <v>640.04999999999995</v>
      </c>
      <c r="BH91" s="19"/>
      <c r="BI91" s="19">
        <v>192.29</v>
      </c>
      <c r="BJ91" s="19"/>
      <c r="BK91" s="19">
        <v>334.15</v>
      </c>
      <c r="BL91" s="19"/>
      <c r="BM91" s="19">
        <v>163.28</v>
      </c>
      <c r="BN91" s="19"/>
      <c r="BO91" s="19">
        <v>174.57</v>
      </c>
      <c r="BP91" s="19"/>
      <c r="BQ91" s="19">
        <v>158.97</v>
      </c>
      <c r="BR91" s="19">
        <v>1663.3099999999997</v>
      </c>
      <c r="BS91" s="19"/>
      <c r="BT91" s="19"/>
      <c r="BU91" s="19">
        <v>46</v>
      </c>
      <c r="BV91" s="19">
        <v>674.7700000000001</v>
      </c>
      <c r="BW91" s="19"/>
      <c r="BX91" s="19">
        <v>327.39999999999998</v>
      </c>
      <c r="BY91" s="19"/>
      <c r="BZ91" s="19">
        <v>-176.81</v>
      </c>
      <c r="CA91" s="19"/>
      <c r="CB91" s="19">
        <v>52.33</v>
      </c>
      <c r="CC91" s="19"/>
      <c r="CD91" s="19">
        <v>399.78</v>
      </c>
      <c r="CE91" s="19">
        <v>1323.4700000000003</v>
      </c>
    </row>
    <row r="92" spans="1:83" x14ac:dyDescent="0.45">
      <c r="A92" s="142">
        <v>14850361736551</v>
      </c>
      <c r="B92" t="s">
        <v>13</v>
      </c>
      <c r="C92" t="s">
        <v>14</v>
      </c>
      <c r="D92" t="s">
        <v>101</v>
      </c>
      <c r="E92">
        <v>6</v>
      </c>
      <c r="F92" s="142"/>
      <c r="G92" s="142"/>
      <c r="H92" s="142"/>
      <c r="I92" s="142">
        <v>0</v>
      </c>
      <c r="J92" s="142">
        <v>3151</v>
      </c>
      <c r="K92" s="142"/>
      <c r="L92" s="142">
        <v>1793</v>
      </c>
      <c r="M92" s="142">
        <v>935</v>
      </c>
      <c r="N92" s="142"/>
      <c r="O92" s="142"/>
      <c r="P92" s="142"/>
      <c r="Q92" s="142">
        <v>4990</v>
      </c>
      <c r="R92" s="142">
        <v>10869</v>
      </c>
      <c r="S92" s="142"/>
      <c r="T92" s="142"/>
      <c r="U92" s="142"/>
      <c r="V92" s="142">
        <v>78997</v>
      </c>
      <c r="W92" s="142"/>
      <c r="X92" s="142"/>
      <c r="Y92" s="142">
        <v>6764</v>
      </c>
      <c r="Z92" s="142">
        <v>4632</v>
      </c>
      <c r="AA92" s="142"/>
      <c r="AB92" s="142">
        <v>6431</v>
      </c>
      <c r="AC92" s="142"/>
      <c r="AD92" s="142">
        <v>10028</v>
      </c>
      <c r="AE92" s="142">
        <v>106852</v>
      </c>
      <c r="AF92" s="142">
        <v>-73861</v>
      </c>
      <c r="AG92" s="142"/>
      <c r="AH92" s="142">
        <v>278</v>
      </c>
      <c r="AI92" s="142">
        <v>1308</v>
      </c>
      <c r="AJ92" s="142">
        <v>71105</v>
      </c>
      <c r="AK92" s="142"/>
      <c r="AL92" s="142"/>
      <c r="AM92" s="142"/>
      <c r="AN92" s="142"/>
      <c r="AO92" s="142"/>
      <c r="AP92" s="142"/>
      <c r="AQ92" s="142"/>
      <c r="AR92" s="142">
        <v>-1170</v>
      </c>
      <c r="AS92" s="19"/>
      <c r="AT92" s="19"/>
      <c r="AU92" s="19"/>
      <c r="AV92" s="19">
        <v>0</v>
      </c>
      <c r="AW92" s="19">
        <v>445.84</v>
      </c>
      <c r="AX92" s="19"/>
      <c r="AY92" s="19">
        <v>256.14999999999998</v>
      </c>
      <c r="AZ92" s="19">
        <v>135.07</v>
      </c>
      <c r="BA92" s="19"/>
      <c r="BB92" s="19"/>
      <c r="BC92" s="19"/>
      <c r="BD92" s="19">
        <v>711.86</v>
      </c>
      <c r="BE92" s="19">
        <v>1548.92</v>
      </c>
      <c r="BF92" s="19"/>
      <c r="BG92" s="19"/>
      <c r="BH92" s="19"/>
      <c r="BI92" s="19">
        <v>10987.5</v>
      </c>
      <c r="BJ92" s="19"/>
      <c r="BK92" s="19"/>
      <c r="BL92" s="19">
        <v>951.25</v>
      </c>
      <c r="BM92" s="19">
        <v>665.15</v>
      </c>
      <c r="BN92" s="19"/>
      <c r="BO92" s="19">
        <v>918.21</v>
      </c>
      <c r="BP92" s="19"/>
      <c r="BQ92" s="19">
        <v>1428.7</v>
      </c>
      <c r="BR92" s="19">
        <v>14950.810000000001</v>
      </c>
      <c r="BS92" s="19">
        <v>-10382.5</v>
      </c>
      <c r="BT92" s="19"/>
      <c r="BU92" s="19">
        <v>46</v>
      </c>
      <c r="BV92" s="19">
        <v>199.48</v>
      </c>
      <c r="BW92" s="19">
        <v>10134.450000000001</v>
      </c>
      <c r="BX92" s="19"/>
      <c r="BY92" s="19"/>
      <c r="BZ92" s="19"/>
      <c r="CA92" s="19"/>
      <c r="CB92" s="19"/>
      <c r="CC92" s="19"/>
      <c r="CD92" s="19"/>
      <c r="CE92" s="19">
        <v>-2.569999999999709</v>
      </c>
    </row>
    <row r="93" spans="1:83" x14ac:dyDescent="0.45">
      <c r="A93" s="142">
        <v>14850361736887</v>
      </c>
      <c r="B93" t="s">
        <v>716</v>
      </c>
      <c r="C93" t="s">
        <v>150</v>
      </c>
      <c r="D93" t="s">
        <v>101</v>
      </c>
      <c r="E93">
        <v>6</v>
      </c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>
        <v>2446</v>
      </c>
      <c r="R93" s="142">
        <v>2446</v>
      </c>
      <c r="S93" s="142"/>
      <c r="T93" s="142"/>
      <c r="U93" s="142"/>
      <c r="V93" s="142"/>
      <c r="W93" s="142"/>
      <c r="X93" s="142">
        <v>908</v>
      </c>
      <c r="Y93" s="142"/>
      <c r="Z93" s="142"/>
      <c r="AA93" s="142"/>
      <c r="AB93" s="142"/>
      <c r="AC93" s="142">
        <v>599</v>
      </c>
      <c r="AD93" s="142">
        <v>245</v>
      </c>
      <c r="AE93" s="142">
        <v>1752</v>
      </c>
      <c r="AF93" s="142"/>
      <c r="AG93" s="142"/>
      <c r="AH93" s="142">
        <v>166</v>
      </c>
      <c r="AI93" s="142">
        <v>127</v>
      </c>
      <c r="AJ93" s="142"/>
      <c r="AK93" s="142">
        <v>221</v>
      </c>
      <c r="AL93" s="142"/>
      <c r="AM93" s="142">
        <v>259</v>
      </c>
      <c r="AN93" s="142"/>
      <c r="AO93" s="142">
        <v>270</v>
      </c>
      <c r="AP93" s="142"/>
      <c r="AQ93" s="142">
        <v>340</v>
      </c>
      <c r="AR93" s="142">
        <v>1383</v>
      </c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>
        <v>385.72</v>
      </c>
      <c r="BE93" s="19">
        <v>385.72</v>
      </c>
      <c r="BF93" s="19"/>
      <c r="BG93" s="19"/>
      <c r="BH93" s="19"/>
      <c r="BI93" s="19"/>
      <c r="BJ93" s="19"/>
      <c r="BK93" s="19">
        <v>156.91999999999999</v>
      </c>
      <c r="BL93" s="19"/>
      <c r="BM93" s="19"/>
      <c r="BN93" s="19"/>
      <c r="BO93" s="19"/>
      <c r="BP93" s="19">
        <v>109.98</v>
      </c>
      <c r="BQ93" s="19">
        <v>48.019999999999996</v>
      </c>
      <c r="BR93" s="19">
        <v>314.91999999999996</v>
      </c>
      <c r="BS93" s="19"/>
      <c r="BT93" s="19"/>
      <c r="BU93" s="19">
        <v>30.04</v>
      </c>
      <c r="BV93" s="19">
        <v>31.01</v>
      </c>
      <c r="BW93" s="19"/>
      <c r="BX93" s="19">
        <v>44.61</v>
      </c>
      <c r="BY93" s="19"/>
      <c r="BZ93" s="19">
        <v>50.82</v>
      </c>
      <c r="CA93" s="19"/>
      <c r="CB93" s="19">
        <v>52.03</v>
      </c>
      <c r="CC93" s="19"/>
      <c r="CD93" s="19">
        <v>61.56</v>
      </c>
      <c r="CE93" s="19">
        <v>270.07</v>
      </c>
    </row>
    <row r="94" spans="1:83" x14ac:dyDescent="0.45">
      <c r="A94" s="142">
        <v>14851230043318</v>
      </c>
      <c r="B94" t="s">
        <v>1043</v>
      </c>
      <c r="C94" t="s">
        <v>184</v>
      </c>
      <c r="D94" t="s">
        <v>101</v>
      </c>
      <c r="E94">
        <v>18</v>
      </c>
      <c r="F94" s="142"/>
      <c r="G94" s="142"/>
      <c r="H94" s="142"/>
      <c r="I94" s="142">
        <v>18791</v>
      </c>
      <c r="J94" s="142"/>
      <c r="K94" s="142"/>
      <c r="L94" s="142"/>
      <c r="M94" s="142">
        <v>-1842</v>
      </c>
      <c r="N94" s="142"/>
      <c r="O94" s="142"/>
      <c r="P94" s="142"/>
      <c r="Q94" s="142"/>
      <c r="R94" s="142">
        <v>16949</v>
      </c>
      <c r="S94" s="142"/>
      <c r="T94" s="142"/>
      <c r="U94" s="142"/>
      <c r="V94" s="142"/>
      <c r="W94" s="142"/>
      <c r="X94" s="142"/>
      <c r="Y94" s="142">
        <v>6225</v>
      </c>
      <c r="Z94" s="142">
        <v>968</v>
      </c>
      <c r="AA94" s="142"/>
      <c r="AB94" s="142">
        <v>1343</v>
      </c>
      <c r="AC94" s="142"/>
      <c r="AD94" s="142">
        <v>2095</v>
      </c>
      <c r="AE94" s="142">
        <v>10631</v>
      </c>
      <c r="AF94" s="142"/>
      <c r="AG94" s="142"/>
      <c r="AH94" s="142">
        <v>1002</v>
      </c>
      <c r="AI94" s="142">
        <v>-1048</v>
      </c>
      <c r="AJ94" s="142"/>
      <c r="AK94" s="142">
        <v>1191</v>
      </c>
      <c r="AL94" s="142"/>
      <c r="AM94" s="142">
        <v>1560</v>
      </c>
      <c r="AN94" s="142"/>
      <c r="AO94" s="142">
        <v>1707</v>
      </c>
      <c r="AP94" s="142"/>
      <c r="AQ94" s="142">
        <v>1982</v>
      </c>
      <c r="AR94" s="142">
        <v>6394</v>
      </c>
      <c r="AS94" s="19"/>
      <c r="AT94" s="19"/>
      <c r="AU94" s="19"/>
      <c r="AV94" s="19">
        <v>2540.83</v>
      </c>
      <c r="AW94" s="19"/>
      <c r="AX94" s="19"/>
      <c r="AY94" s="19"/>
      <c r="AZ94" s="19">
        <v>-180.48</v>
      </c>
      <c r="BA94" s="19"/>
      <c r="BB94" s="19"/>
      <c r="BC94" s="19"/>
      <c r="BD94" s="19"/>
      <c r="BE94" s="19">
        <v>2360.35</v>
      </c>
      <c r="BF94" s="19"/>
      <c r="BG94" s="19"/>
      <c r="BH94" s="19"/>
      <c r="BI94" s="19"/>
      <c r="BJ94" s="19"/>
      <c r="BK94" s="19"/>
      <c r="BL94" s="19">
        <v>1004.87</v>
      </c>
      <c r="BM94" s="19">
        <v>161.83000000000001</v>
      </c>
      <c r="BN94" s="19"/>
      <c r="BO94" s="19">
        <v>212.03</v>
      </c>
      <c r="BP94" s="19"/>
      <c r="BQ94" s="19">
        <v>324.61</v>
      </c>
      <c r="BR94" s="19">
        <v>1703.3400000000001</v>
      </c>
      <c r="BS94" s="19"/>
      <c r="BT94" s="19"/>
      <c r="BU94" s="19">
        <v>154.99</v>
      </c>
      <c r="BV94" s="19">
        <v>-124.95</v>
      </c>
      <c r="BW94" s="19"/>
      <c r="BX94" s="19">
        <v>194.82</v>
      </c>
      <c r="BY94" s="19"/>
      <c r="BZ94" s="19">
        <v>249.87</v>
      </c>
      <c r="CA94" s="19"/>
      <c r="CB94" s="19">
        <v>269.76</v>
      </c>
      <c r="CC94" s="19"/>
      <c r="CD94" s="19">
        <v>308.08</v>
      </c>
      <c r="CE94" s="19">
        <v>1052.57</v>
      </c>
    </row>
    <row r="95" spans="1:83" x14ac:dyDescent="0.45">
      <c r="A95" s="142">
        <v>14851519478970</v>
      </c>
      <c r="B95" t="s">
        <v>813</v>
      </c>
      <c r="C95" t="s">
        <v>185</v>
      </c>
      <c r="D95" t="s">
        <v>101</v>
      </c>
      <c r="E95">
        <v>3</v>
      </c>
      <c r="F95" s="142"/>
      <c r="G95" s="142"/>
      <c r="H95" s="142"/>
      <c r="I95" s="142">
        <v>63</v>
      </c>
      <c r="J95" s="142"/>
      <c r="K95" s="142">
        <v>-63</v>
      </c>
      <c r="L95" s="142"/>
      <c r="M95" s="142"/>
      <c r="N95" s="142"/>
      <c r="O95" s="142"/>
      <c r="P95" s="142"/>
      <c r="Q95" s="142"/>
      <c r="R95" s="142">
        <v>0</v>
      </c>
      <c r="S95" s="142"/>
      <c r="T95" s="142"/>
      <c r="U95" s="142"/>
      <c r="V95" s="142"/>
      <c r="W95" s="142"/>
      <c r="X95" s="142"/>
      <c r="Y95" s="142">
        <v>47</v>
      </c>
      <c r="Z95" s="142">
        <v>22</v>
      </c>
      <c r="AA95" s="142"/>
      <c r="AB95" s="142">
        <v>26</v>
      </c>
      <c r="AC95" s="142"/>
      <c r="AD95" s="142"/>
      <c r="AE95" s="142">
        <v>95</v>
      </c>
      <c r="AF95" s="142"/>
      <c r="AG95" s="142"/>
      <c r="AH95" s="142">
        <v>13</v>
      </c>
      <c r="AI95" s="142">
        <v>-15</v>
      </c>
      <c r="AJ95" s="142"/>
      <c r="AK95" s="142">
        <v>-1</v>
      </c>
      <c r="AL95" s="142"/>
      <c r="AM95" s="142"/>
      <c r="AN95" s="142"/>
      <c r="AO95" s="142">
        <v>-1</v>
      </c>
      <c r="AP95" s="142"/>
      <c r="AQ95" s="142">
        <v>-2</v>
      </c>
      <c r="AR95" s="142">
        <v>-6</v>
      </c>
      <c r="AS95" s="19"/>
      <c r="AT95" s="19"/>
      <c r="AU95" s="19"/>
      <c r="AV95" s="19">
        <v>24.12</v>
      </c>
      <c r="AW95" s="19"/>
      <c r="AX95" s="19">
        <v>1.26</v>
      </c>
      <c r="AY95" s="19"/>
      <c r="AZ95" s="19"/>
      <c r="BA95" s="19"/>
      <c r="BB95" s="19"/>
      <c r="BC95" s="19"/>
      <c r="BD95" s="19"/>
      <c r="BE95" s="19">
        <v>25.380000000000003</v>
      </c>
      <c r="BF95" s="19"/>
      <c r="BG95" s="19"/>
      <c r="BH95" s="19"/>
      <c r="BI95" s="19"/>
      <c r="BJ95" s="19"/>
      <c r="BK95" s="19"/>
      <c r="BL95" s="19">
        <v>58.32</v>
      </c>
      <c r="BM95" s="19">
        <v>11.28</v>
      </c>
      <c r="BN95" s="19"/>
      <c r="BO95" s="19">
        <v>12.29</v>
      </c>
      <c r="BP95" s="19"/>
      <c r="BQ95" s="19"/>
      <c r="BR95" s="19">
        <v>81.889999999999986</v>
      </c>
      <c r="BS95" s="19"/>
      <c r="BT95" s="19"/>
      <c r="BU95" s="19">
        <v>6.79</v>
      </c>
      <c r="BV95" s="19">
        <v>7.85</v>
      </c>
      <c r="BW95" s="19"/>
      <c r="BX95" s="19">
        <v>10.02</v>
      </c>
      <c r="BY95" s="19"/>
      <c r="BZ95" s="19"/>
      <c r="CA95" s="19"/>
      <c r="CB95" s="19">
        <v>29.04</v>
      </c>
      <c r="CC95" s="19"/>
      <c r="CD95" s="19">
        <v>9.69</v>
      </c>
      <c r="CE95" s="19">
        <v>63.39</v>
      </c>
    </row>
    <row r="96" spans="1:83" x14ac:dyDescent="0.45">
      <c r="A96" s="142">
        <v>14851664196736</v>
      </c>
      <c r="B96" t="s">
        <v>696</v>
      </c>
      <c r="C96" t="s">
        <v>186</v>
      </c>
      <c r="D96" t="s">
        <v>101</v>
      </c>
      <c r="E96">
        <v>24</v>
      </c>
      <c r="F96" s="142"/>
      <c r="G96" s="142"/>
      <c r="H96" s="142"/>
      <c r="I96" s="142"/>
      <c r="J96" s="142"/>
      <c r="K96" s="142"/>
      <c r="L96" s="142"/>
      <c r="M96" s="142">
        <v>52618</v>
      </c>
      <c r="N96" s="142"/>
      <c r="O96" s="142">
        <v>13064</v>
      </c>
      <c r="P96" s="142"/>
      <c r="Q96" s="142"/>
      <c r="R96" s="142">
        <v>65682</v>
      </c>
      <c r="S96" s="142"/>
      <c r="T96" s="142"/>
      <c r="U96" s="142"/>
      <c r="V96" s="142"/>
      <c r="W96" s="142"/>
      <c r="X96" s="142"/>
      <c r="Y96" s="142"/>
      <c r="Z96" s="142"/>
      <c r="AA96" s="142">
        <v>55115</v>
      </c>
      <c r="AB96" s="142">
        <v>11366</v>
      </c>
      <c r="AC96" s="142"/>
      <c r="AD96" s="142"/>
      <c r="AE96" s="142">
        <v>66481</v>
      </c>
      <c r="AF96" s="142"/>
      <c r="AG96" s="142"/>
      <c r="AH96" s="142">
        <v>5472</v>
      </c>
      <c r="AI96" s="142">
        <v>-6028</v>
      </c>
      <c r="AJ96" s="142"/>
      <c r="AK96" s="142">
        <v>-307</v>
      </c>
      <c r="AL96" s="142"/>
      <c r="AM96" s="142">
        <v>102</v>
      </c>
      <c r="AN96" s="142"/>
      <c r="AO96" s="142">
        <v>252</v>
      </c>
      <c r="AP96" s="142"/>
      <c r="AQ96" s="142">
        <v>-1445</v>
      </c>
      <c r="AR96" s="142">
        <v>-1954</v>
      </c>
      <c r="AS96" s="19"/>
      <c r="AT96" s="19"/>
      <c r="AU96" s="19"/>
      <c r="AV96" s="19"/>
      <c r="AW96" s="19"/>
      <c r="AX96" s="19"/>
      <c r="AY96" s="19"/>
      <c r="AZ96" s="19">
        <v>6863.74</v>
      </c>
      <c r="BA96" s="19"/>
      <c r="BB96" s="19">
        <v>1714.98</v>
      </c>
      <c r="BC96" s="19"/>
      <c r="BD96" s="19"/>
      <c r="BE96" s="19">
        <v>8578.7199999999993</v>
      </c>
      <c r="BF96" s="19"/>
      <c r="BG96" s="19"/>
      <c r="BH96" s="19"/>
      <c r="BI96" s="19"/>
      <c r="BJ96" s="19"/>
      <c r="BK96" s="19"/>
      <c r="BL96" s="19"/>
      <c r="BM96" s="19"/>
      <c r="BN96" s="19">
        <v>7358.74</v>
      </c>
      <c r="BO96" s="19">
        <v>1630.88</v>
      </c>
      <c r="BP96" s="19"/>
      <c r="BQ96" s="19"/>
      <c r="BR96" s="19">
        <v>8989.619999999999</v>
      </c>
      <c r="BS96" s="19"/>
      <c r="BT96" s="19"/>
      <c r="BU96" s="19">
        <v>795.47</v>
      </c>
      <c r="BV96" s="19">
        <v>-829.52</v>
      </c>
      <c r="BW96" s="19"/>
      <c r="BX96" s="19">
        <v>-12.98</v>
      </c>
      <c r="BY96" s="19"/>
      <c r="BZ96" s="19">
        <v>48.78</v>
      </c>
      <c r="CA96" s="19"/>
      <c r="CB96" s="19">
        <v>68.83</v>
      </c>
      <c r="CC96" s="19"/>
      <c r="CD96" s="19">
        <v>-174.12</v>
      </c>
      <c r="CE96" s="19">
        <v>-103.53999999999996</v>
      </c>
    </row>
    <row r="97" spans="1:83" x14ac:dyDescent="0.45">
      <c r="A97" s="142">
        <v>14852387785702</v>
      </c>
      <c r="B97" t="s">
        <v>39</v>
      </c>
      <c r="C97" t="s">
        <v>40</v>
      </c>
      <c r="D97" t="s">
        <v>101</v>
      </c>
      <c r="E97">
        <v>12</v>
      </c>
      <c r="F97" s="142"/>
      <c r="G97" s="142"/>
      <c r="H97" s="142"/>
      <c r="I97" s="142">
        <v>1873</v>
      </c>
      <c r="J97" s="142"/>
      <c r="K97" s="142"/>
      <c r="L97" s="142">
        <v>475</v>
      </c>
      <c r="M97" s="142"/>
      <c r="N97" s="142"/>
      <c r="O97" s="142"/>
      <c r="P97" s="142"/>
      <c r="Q97" s="142"/>
      <c r="R97" s="142">
        <v>2348</v>
      </c>
      <c r="S97" s="142"/>
      <c r="T97" s="142"/>
      <c r="U97" s="142"/>
      <c r="V97" s="142"/>
      <c r="W97" s="142"/>
      <c r="X97" s="142"/>
      <c r="Y97" s="142">
        <v>4119</v>
      </c>
      <c r="Z97" s="142">
        <v>524</v>
      </c>
      <c r="AA97" s="142"/>
      <c r="AB97" s="142">
        <v>611</v>
      </c>
      <c r="AC97" s="142"/>
      <c r="AD97" s="142">
        <v>1228</v>
      </c>
      <c r="AE97" s="142">
        <v>6482</v>
      </c>
      <c r="AF97" s="142"/>
      <c r="AG97" s="142"/>
      <c r="AH97" s="142">
        <v>443</v>
      </c>
      <c r="AI97" s="142">
        <v>301</v>
      </c>
      <c r="AJ97" s="142"/>
      <c r="AK97" s="142">
        <v>787</v>
      </c>
      <c r="AL97" s="142"/>
      <c r="AM97" s="142">
        <v>921</v>
      </c>
      <c r="AN97" s="142"/>
      <c r="AO97" s="142">
        <v>914</v>
      </c>
      <c r="AP97" s="142"/>
      <c r="AQ97" s="142">
        <v>987</v>
      </c>
      <c r="AR97" s="142">
        <v>4353</v>
      </c>
      <c r="AS97" s="19"/>
      <c r="AT97" s="19"/>
      <c r="AU97" s="19"/>
      <c r="AV97" s="19">
        <v>289.58999999999997</v>
      </c>
      <c r="AW97" s="19"/>
      <c r="AX97" s="19"/>
      <c r="AY97" s="19">
        <v>91.47</v>
      </c>
      <c r="AZ97" s="19"/>
      <c r="BA97" s="19"/>
      <c r="BB97" s="19"/>
      <c r="BC97" s="19"/>
      <c r="BD97" s="19"/>
      <c r="BE97" s="19">
        <v>381.05999999999995</v>
      </c>
      <c r="BF97" s="19"/>
      <c r="BG97" s="19"/>
      <c r="BH97" s="19"/>
      <c r="BI97" s="19"/>
      <c r="BJ97" s="19"/>
      <c r="BK97" s="19"/>
      <c r="BL97" s="19">
        <v>688.48</v>
      </c>
      <c r="BM97" s="19">
        <v>95.7</v>
      </c>
      <c r="BN97" s="19"/>
      <c r="BO97" s="19">
        <v>103.2</v>
      </c>
      <c r="BP97" s="19"/>
      <c r="BQ97" s="19">
        <v>194.26999999999998</v>
      </c>
      <c r="BR97" s="19">
        <v>1081.6500000000001</v>
      </c>
      <c r="BS97" s="19"/>
      <c r="BT97" s="19"/>
      <c r="BU97" s="19">
        <v>72.41</v>
      </c>
      <c r="BV97" s="19">
        <v>61.65</v>
      </c>
      <c r="BW97" s="19"/>
      <c r="BX97" s="19">
        <v>131.28</v>
      </c>
      <c r="BY97" s="19"/>
      <c r="BZ97" s="19">
        <v>151.97999999999999</v>
      </c>
      <c r="CA97" s="19"/>
      <c r="CB97" s="19">
        <v>121.47</v>
      </c>
      <c r="CC97" s="19"/>
      <c r="CD97" s="19">
        <v>160.02000000000001</v>
      </c>
      <c r="CE97" s="19">
        <v>698.81000000000006</v>
      </c>
    </row>
    <row r="98" spans="1:83" x14ac:dyDescent="0.45">
      <c r="A98" s="142">
        <v>14852821939199</v>
      </c>
      <c r="B98" t="s">
        <v>649</v>
      </c>
      <c r="C98" t="s">
        <v>42</v>
      </c>
      <c r="D98" t="s">
        <v>101</v>
      </c>
      <c r="E98">
        <v>6</v>
      </c>
      <c r="F98" s="142"/>
      <c r="G98" s="142"/>
      <c r="H98" s="142"/>
      <c r="I98" s="142">
        <v>126</v>
      </c>
      <c r="J98" s="142"/>
      <c r="K98" s="142"/>
      <c r="L98" s="142">
        <v>-126</v>
      </c>
      <c r="M98" s="142"/>
      <c r="N98" s="142"/>
      <c r="O98" s="142"/>
      <c r="P98" s="142"/>
      <c r="Q98" s="142">
        <v>92</v>
      </c>
      <c r="R98" s="142">
        <v>92</v>
      </c>
      <c r="S98" s="142"/>
      <c r="T98" s="142"/>
      <c r="U98" s="142"/>
      <c r="V98" s="142">
        <v>14</v>
      </c>
      <c r="W98" s="142"/>
      <c r="X98" s="142">
        <v>-27</v>
      </c>
      <c r="Y98" s="142"/>
      <c r="Z98" s="142">
        <v>9</v>
      </c>
      <c r="AA98" s="142"/>
      <c r="AB98" s="142">
        <v>10</v>
      </c>
      <c r="AC98" s="142"/>
      <c r="AD98" s="142">
        <v>59</v>
      </c>
      <c r="AE98" s="142">
        <v>65</v>
      </c>
      <c r="AF98" s="142"/>
      <c r="AG98" s="142"/>
      <c r="AH98" s="142">
        <v>-1</v>
      </c>
      <c r="AI98" s="142">
        <v>-125</v>
      </c>
      <c r="AJ98" s="142"/>
      <c r="AK98" s="142"/>
      <c r="AL98" s="142">
        <v>0</v>
      </c>
      <c r="AM98" s="142">
        <v>0</v>
      </c>
      <c r="AN98" s="142"/>
      <c r="AO98" s="142"/>
      <c r="AP98" s="142"/>
      <c r="AQ98" s="142">
        <v>0</v>
      </c>
      <c r="AR98" s="142">
        <v>-126</v>
      </c>
      <c r="AS98" s="19"/>
      <c r="AT98" s="19"/>
      <c r="AU98" s="19"/>
      <c r="AV98" s="19">
        <v>37.01</v>
      </c>
      <c r="AW98" s="19"/>
      <c r="AX98" s="19"/>
      <c r="AY98" s="19">
        <v>-3.42</v>
      </c>
      <c r="AZ98" s="19"/>
      <c r="BA98" s="19"/>
      <c r="BB98" s="19"/>
      <c r="BC98" s="19"/>
      <c r="BD98" s="19">
        <v>54.16</v>
      </c>
      <c r="BE98" s="19">
        <v>87.75</v>
      </c>
      <c r="BF98" s="19"/>
      <c r="BG98" s="19"/>
      <c r="BH98" s="19"/>
      <c r="BI98" s="19">
        <v>13.07</v>
      </c>
      <c r="BJ98" s="19"/>
      <c r="BK98" s="19">
        <v>8.68</v>
      </c>
      <c r="BL98" s="19"/>
      <c r="BM98" s="19">
        <v>11.99</v>
      </c>
      <c r="BN98" s="19"/>
      <c r="BO98" s="19">
        <v>12.84</v>
      </c>
      <c r="BP98" s="19"/>
      <c r="BQ98" s="19">
        <v>22.430000000000003</v>
      </c>
      <c r="BR98" s="19">
        <v>69.010000000000005</v>
      </c>
      <c r="BS98" s="19"/>
      <c r="BT98" s="19"/>
      <c r="BU98" s="19">
        <v>6.21</v>
      </c>
      <c r="BV98" s="19">
        <v>-4.9400000000000004</v>
      </c>
      <c r="BW98" s="19"/>
      <c r="BX98" s="19"/>
      <c r="BY98" s="19">
        <v>13.1</v>
      </c>
      <c r="BZ98" s="19">
        <v>13.88</v>
      </c>
      <c r="CA98" s="19"/>
      <c r="CB98" s="19"/>
      <c r="CC98" s="19"/>
      <c r="CD98" s="19">
        <v>13.55</v>
      </c>
      <c r="CE98" s="19">
        <v>41.8</v>
      </c>
    </row>
    <row r="99" spans="1:83" x14ac:dyDescent="0.45">
      <c r="A99" s="142">
        <v>14853111374714</v>
      </c>
      <c r="B99" t="s">
        <v>777</v>
      </c>
      <c r="C99" t="s">
        <v>44</v>
      </c>
      <c r="D99" t="s">
        <v>101</v>
      </c>
      <c r="E99">
        <v>6</v>
      </c>
      <c r="F99" s="142"/>
      <c r="G99" s="142"/>
      <c r="H99" s="142"/>
      <c r="I99" s="142">
        <v>2049</v>
      </c>
      <c r="J99" s="142"/>
      <c r="K99" s="142">
        <v>1361</v>
      </c>
      <c r="L99" s="142"/>
      <c r="M99" s="142"/>
      <c r="N99" s="142"/>
      <c r="O99" s="142"/>
      <c r="P99" s="142"/>
      <c r="Q99" s="142"/>
      <c r="R99" s="142">
        <v>3410</v>
      </c>
      <c r="S99" s="142"/>
      <c r="T99" s="142"/>
      <c r="U99" s="142"/>
      <c r="V99" s="142"/>
      <c r="W99" s="142"/>
      <c r="X99" s="142"/>
      <c r="Y99" s="142">
        <v>3852</v>
      </c>
      <c r="Z99" s="142">
        <v>481</v>
      </c>
      <c r="AA99" s="142"/>
      <c r="AB99" s="142">
        <v>560</v>
      </c>
      <c r="AC99" s="142"/>
      <c r="AD99" s="142">
        <v>-194</v>
      </c>
      <c r="AE99" s="142">
        <v>4699</v>
      </c>
      <c r="AF99" s="142"/>
      <c r="AG99" s="142"/>
      <c r="AH99" s="142">
        <v>278</v>
      </c>
      <c r="AI99" s="142">
        <v>1607</v>
      </c>
      <c r="AJ99" s="142"/>
      <c r="AK99" s="142">
        <v>21</v>
      </c>
      <c r="AL99" s="142"/>
      <c r="AM99" s="142">
        <v>80</v>
      </c>
      <c r="AN99" s="142"/>
      <c r="AO99" s="142">
        <v>157</v>
      </c>
      <c r="AP99" s="142"/>
      <c r="AQ99" s="142">
        <v>895</v>
      </c>
      <c r="AR99" s="142">
        <v>3038</v>
      </c>
      <c r="AS99" s="19"/>
      <c r="AT99" s="19"/>
      <c r="AU99" s="19"/>
      <c r="AV99" s="19">
        <v>296.92</v>
      </c>
      <c r="AW99" s="19"/>
      <c r="AX99" s="19">
        <v>196.46</v>
      </c>
      <c r="AY99" s="19"/>
      <c r="AZ99" s="19"/>
      <c r="BA99" s="19"/>
      <c r="BB99" s="19"/>
      <c r="BC99" s="19"/>
      <c r="BD99" s="19"/>
      <c r="BE99" s="19">
        <v>493.38</v>
      </c>
      <c r="BF99" s="19"/>
      <c r="BG99" s="19"/>
      <c r="BH99" s="19"/>
      <c r="BI99" s="19"/>
      <c r="BJ99" s="19"/>
      <c r="BK99" s="19"/>
      <c r="BL99" s="19">
        <v>593.53</v>
      </c>
      <c r="BM99" s="19">
        <v>80.94</v>
      </c>
      <c r="BN99" s="19"/>
      <c r="BO99" s="19">
        <v>90.4</v>
      </c>
      <c r="BP99" s="19"/>
      <c r="BQ99" s="19">
        <v>-13.190000000000001</v>
      </c>
      <c r="BR99" s="19">
        <v>751.68</v>
      </c>
      <c r="BS99" s="19"/>
      <c r="BT99" s="19"/>
      <c r="BU99" s="19">
        <v>46</v>
      </c>
      <c r="BV99" s="19">
        <v>242.14</v>
      </c>
      <c r="BW99" s="19"/>
      <c r="BX99" s="19">
        <v>16.09</v>
      </c>
      <c r="BY99" s="19"/>
      <c r="BZ99" s="19">
        <v>25.27</v>
      </c>
      <c r="CA99" s="19"/>
      <c r="CB99" s="19">
        <v>35.92</v>
      </c>
      <c r="CC99" s="19"/>
      <c r="CD99" s="19">
        <v>140.66999999999999</v>
      </c>
      <c r="CE99" s="19">
        <v>506.08999999999992</v>
      </c>
    </row>
    <row r="100" spans="1:83" x14ac:dyDescent="0.45">
      <c r="A100" s="142">
        <v>14853545552699</v>
      </c>
      <c r="B100" t="s">
        <v>731</v>
      </c>
      <c r="C100" t="s">
        <v>149</v>
      </c>
      <c r="D100" t="s">
        <v>101</v>
      </c>
      <c r="E100">
        <v>6</v>
      </c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>
        <v>1317</v>
      </c>
      <c r="R100" s="142">
        <v>1317</v>
      </c>
      <c r="S100" s="142"/>
      <c r="T100" s="142"/>
      <c r="U100" s="142"/>
      <c r="V100" s="142"/>
      <c r="W100" s="142">
        <v>1214</v>
      </c>
      <c r="X100" s="142"/>
      <c r="Y100" s="142"/>
      <c r="Z100" s="142"/>
      <c r="AA100" s="142"/>
      <c r="AB100" s="142"/>
      <c r="AC100" s="142">
        <v>935</v>
      </c>
      <c r="AD100" s="142">
        <v>373</v>
      </c>
      <c r="AE100" s="142">
        <v>2522</v>
      </c>
      <c r="AF100" s="142"/>
      <c r="AG100" s="142"/>
      <c r="AH100" s="142">
        <v>181</v>
      </c>
      <c r="AI100" s="142">
        <v>182</v>
      </c>
      <c r="AJ100" s="142"/>
      <c r="AK100" s="142">
        <v>359</v>
      </c>
      <c r="AL100" s="142"/>
      <c r="AM100" s="142">
        <v>377</v>
      </c>
      <c r="AN100" s="142"/>
      <c r="AO100" s="142">
        <v>365</v>
      </c>
      <c r="AP100" s="142"/>
      <c r="AQ100" s="142">
        <v>416</v>
      </c>
      <c r="AR100" s="142">
        <v>1880</v>
      </c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>
        <v>224.22</v>
      </c>
      <c r="BE100" s="19">
        <v>224.22</v>
      </c>
      <c r="BF100" s="19"/>
      <c r="BG100" s="19"/>
      <c r="BH100" s="19"/>
      <c r="BI100" s="19"/>
      <c r="BJ100" s="19">
        <v>198.92</v>
      </c>
      <c r="BK100" s="19"/>
      <c r="BL100" s="19"/>
      <c r="BM100" s="19"/>
      <c r="BN100" s="19"/>
      <c r="BO100" s="19"/>
      <c r="BP100" s="19">
        <v>161.9</v>
      </c>
      <c r="BQ100" s="19">
        <v>62.87</v>
      </c>
      <c r="BR100" s="19">
        <v>423.69</v>
      </c>
      <c r="BS100" s="19"/>
      <c r="BT100" s="19"/>
      <c r="BU100" s="19">
        <v>32.15</v>
      </c>
      <c r="BV100" s="19">
        <v>38.869999999999997</v>
      </c>
      <c r="BW100" s="19"/>
      <c r="BX100" s="19">
        <v>64.319999999999993</v>
      </c>
      <c r="BY100" s="19"/>
      <c r="BZ100" s="19">
        <v>67.63</v>
      </c>
      <c r="CA100" s="19"/>
      <c r="CB100" s="19">
        <v>65.58</v>
      </c>
      <c r="CC100" s="19"/>
      <c r="CD100" s="19">
        <v>72.39</v>
      </c>
      <c r="CE100" s="19">
        <v>340.93999999999994</v>
      </c>
    </row>
    <row r="101" spans="1:83" x14ac:dyDescent="0.45">
      <c r="A101" s="142">
        <v>14853834963765</v>
      </c>
      <c r="B101" t="s">
        <v>628</v>
      </c>
      <c r="C101" t="s">
        <v>34</v>
      </c>
      <c r="D101" t="s">
        <v>101</v>
      </c>
      <c r="E101">
        <v>12</v>
      </c>
      <c r="F101" s="142"/>
      <c r="G101" s="142"/>
      <c r="H101" s="142"/>
      <c r="I101" s="142">
        <v>1560</v>
      </c>
      <c r="J101" s="142"/>
      <c r="K101" s="142">
        <v>-257</v>
      </c>
      <c r="L101" s="142"/>
      <c r="M101" s="142"/>
      <c r="N101" s="142"/>
      <c r="O101" s="142"/>
      <c r="P101" s="142"/>
      <c r="Q101" s="142"/>
      <c r="R101" s="142">
        <v>1303</v>
      </c>
      <c r="S101" s="142"/>
      <c r="T101" s="142"/>
      <c r="U101" s="142"/>
      <c r="V101" s="142"/>
      <c r="W101" s="142"/>
      <c r="X101" s="142"/>
      <c r="Y101" s="142">
        <v>5144</v>
      </c>
      <c r="Z101" s="142">
        <v>644</v>
      </c>
      <c r="AA101" s="142"/>
      <c r="AB101" s="142">
        <v>750</v>
      </c>
      <c r="AC101" s="142"/>
      <c r="AD101" s="142">
        <v>906</v>
      </c>
      <c r="AE101" s="142">
        <v>7444</v>
      </c>
      <c r="AF101" s="142"/>
      <c r="AG101" s="142"/>
      <c r="AH101" s="142">
        <v>210</v>
      </c>
      <c r="AI101" s="142">
        <v>-13</v>
      </c>
      <c r="AJ101" s="142"/>
      <c r="AK101" s="142">
        <v>337</v>
      </c>
      <c r="AL101" s="142"/>
      <c r="AM101" s="142">
        <v>392</v>
      </c>
      <c r="AN101" s="142"/>
      <c r="AO101" s="142">
        <v>485</v>
      </c>
      <c r="AP101" s="142"/>
      <c r="AQ101" s="142">
        <v>408</v>
      </c>
      <c r="AR101" s="142">
        <v>1819</v>
      </c>
      <c r="AS101" s="19"/>
      <c r="AT101" s="19"/>
      <c r="AU101" s="19"/>
      <c r="AV101" s="19">
        <v>248.24</v>
      </c>
      <c r="AW101" s="19"/>
      <c r="AX101" s="19">
        <v>-7.58</v>
      </c>
      <c r="AY101" s="19"/>
      <c r="AZ101" s="19"/>
      <c r="BA101" s="19"/>
      <c r="BB101" s="19"/>
      <c r="BC101" s="19"/>
      <c r="BD101" s="19"/>
      <c r="BE101" s="19">
        <v>240.66</v>
      </c>
      <c r="BF101" s="19"/>
      <c r="BG101" s="19"/>
      <c r="BH101" s="19"/>
      <c r="BI101" s="19"/>
      <c r="BJ101" s="19"/>
      <c r="BK101" s="19"/>
      <c r="BL101" s="19">
        <v>828.6</v>
      </c>
      <c r="BM101" s="19">
        <v>112.44</v>
      </c>
      <c r="BN101" s="19"/>
      <c r="BO101" s="19">
        <v>122.81</v>
      </c>
      <c r="BP101" s="19"/>
      <c r="BQ101" s="19">
        <v>148.85000000000002</v>
      </c>
      <c r="BR101" s="19">
        <v>1212.6999999999998</v>
      </c>
      <c r="BS101" s="19"/>
      <c r="BT101" s="19"/>
      <c r="BU101" s="19">
        <v>39.17</v>
      </c>
      <c r="BV101" s="19">
        <v>16.86</v>
      </c>
      <c r="BW101" s="19"/>
      <c r="BX101" s="19">
        <v>67.09</v>
      </c>
      <c r="BY101" s="19"/>
      <c r="BZ101" s="19">
        <v>76.540000000000006</v>
      </c>
      <c r="CA101" s="19"/>
      <c r="CB101" s="19">
        <v>89.13</v>
      </c>
      <c r="CC101" s="19"/>
      <c r="CD101" s="19">
        <v>77.47</v>
      </c>
      <c r="CE101" s="19">
        <v>366.26</v>
      </c>
    </row>
    <row r="102" spans="1:83" x14ac:dyDescent="0.45">
      <c r="A102" s="142">
        <v>14854124423820</v>
      </c>
      <c r="B102" t="s">
        <v>140</v>
      </c>
      <c r="C102" t="s">
        <v>149</v>
      </c>
      <c r="D102" t="s">
        <v>101</v>
      </c>
      <c r="E102">
        <v>6</v>
      </c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>
        <v>0</v>
      </c>
      <c r="Q102" s="142"/>
      <c r="R102" s="142">
        <v>0</v>
      </c>
      <c r="S102" s="142"/>
      <c r="T102" s="142"/>
      <c r="U102" s="142"/>
      <c r="V102" s="142"/>
      <c r="W102" s="142">
        <v>1638</v>
      </c>
      <c r="X102" s="142"/>
      <c r="Y102" s="142">
        <v>370</v>
      </c>
      <c r="Z102" s="142"/>
      <c r="AA102" s="142">
        <v>894</v>
      </c>
      <c r="AB102" s="142"/>
      <c r="AC102" s="142">
        <v>598</v>
      </c>
      <c r="AD102" s="142">
        <v>559</v>
      </c>
      <c r="AE102" s="142">
        <v>4059</v>
      </c>
      <c r="AF102" s="142"/>
      <c r="AG102" s="142"/>
      <c r="AH102" s="142">
        <v>259</v>
      </c>
      <c r="AI102" s="142">
        <v>319</v>
      </c>
      <c r="AJ102" s="142"/>
      <c r="AK102" s="142">
        <v>497</v>
      </c>
      <c r="AL102" s="142"/>
      <c r="AM102" s="142">
        <v>622</v>
      </c>
      <c r="AN102" s="142"/>
      <c r="AO102" s="142">
        <v>616</v>
      </c>
      <c r="AP102" s="142"/>
      <c r="AQ102" s="142">
        <v>675</v>
      </c>
      <c r="AR102" s="142">
        <v>2988</v>
      </c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>
        <v>16.82</v>
      </c>
      <c r="BD102" s="19"/>
      <c r="BE102" s="19">
        <v>16.82</v>
      </c>
      <c r="BF102" s="19"/>
      <c r="BG102" s="19"/>
      <c r="BH102" s="19"/>
      <c r="BI102" s="19"/>
      <c r="BJ102" s="19">
        <v>282.8</v>
      </c>
      <c r="BK102" s="19"/>
      <c r="BL102" s="19">
        <v>62.03</v>
      </c>
      <c r="BM102" s="19"/>
      <c r="BN102" s="19">
        <v>134.1</v>
      </c>
      <c r="BO102" s="19"/>
      <c r="BP102" s="19">
        <v>93.39</v>
      </c>
      <c r="BQ102" s="19">
        <v>89.1</v>
      </c>
      <c r="BR102" s="19">
        <v>661.42000000000007</v>
      </c>
      <c r="BS102" s="19"/>
      <c r="BT102" s="19"/>
      <c r="BU102" s="19">
        <v>43.31</v>
      </c>
      <c r="BV102" s="19">
        <v>58.42</v>
      </c>
      <c r="BW102" s="19"/>
      <c r="BX102" s="19">
        <v>83.98</v>
      </c>
      <c r="BY102" s="19"/>
      <c r="BZ102" s="19">
        <v>102.56</v>
      </c>
      <c r="CA102" s="19"/>
      <c r="CB102" s="19">
        <v>101.35</v>
      </c>
      <c r="CC102" s="19"/>
      <c r="CD102" s="19">
        <v>109.33</v>
      </c>
      <c r="CE102" s="19">
        <v>498.95</v>
      </c>
    </row>
    <row r="103" spans="1:83" x14ac:dyDescent="0.45">
      <c r="A103" s="142">
        <v>14855426859571</v>
      </c>
      <c r="B103" t="s">
        <v>759</v>
      </c>
      <c r="C103" t="s">
        <v>162</v>
      </c>
      <c r="D103" t="s">
        <v>101</v>
      </c>
      <c r="E103">
        <v>9</v>
      </c>
      <c r="F103" s="142"/>
      <c r="G103" s="142"/>
      <c r="H103" s="142"/>
      <c r="I103" s="142">
        <v>40</v>
      </c>
      <c r="J103" s="142"/>
      <c r="K103" s="142">
        <v>117</v>
      </c>
      <c r="L103" s="142"/>
      <c r="M103" s="142">
        <v>27</v>
      </c>
      <c r="N103" s="142"/>
      <c r="O103" s="142">
        <v>37</v>
      </c>
      <c r="P103" s="142"/>
      <c r="Q103" s="142">
        <v>-64</v>
      </c>
      <c r="R103" s="142">
        <v>157</v>
      </c>
      <c r="S103" s="142"/>
      <c r="T103" s="142">
        <v>21</v>
      </c>
      <c r="U103" s="142"/>
      <c r="V103" s="142">
        <v>27</v>
      </c>
      <c r="W103" s="142"/>
      <c r="X103" s="142">
        <v>76</v>
      </c>
      <c r="Y103" s="142"/>
      <c r="Z103" s="142">
        <v>18</v>
      </c>
      <c r="AA103" s="142"/>
      <c r="AB103" s="142">
        <v>21</v>
      </c>
      <c r="AC103" s="142"/>
      <c r="AD103" s="142">
        <v>113</v>
      </c>
      <c r="AE103" s="142">
        <v>276</v>
      </c>
      <c r="AF103" s="142"/>
      <c r="AG103" s="142"/>
      <c r="AH103" s="142">
        <v>-795</v>
      </c>
      <c r="AI103" s="142">
        <v>-37</v>
      </c>
      <c r="AJ103" s="142"/>
      <c r="AK103" s="142">
        <v>70</v>
      </c>
      <c r="AL103" s="142"/>
      <c r="AM103" s="142">
        <v>70</v>
      </c>
      <c r="AN103" s="142"/>
      <c r="AO103" s="142">
        <v>62</v>
      </c>
      <c r="AP103" s="142"/>
      <c r="AQ103" s="142">
        <v>101</v>
      </c>
      <c r="AR103" s="142">
        <v>-529</v>
      </c>
      <c r="AS103" s="19"/>
      <c r="AT103" s="19"/>
      <c r="AU103" s="19"/>
      <c r="AV103" s="19">
        <v>29.73</v>
      </c>
      <c r="AW103" s="19"/>
      <c r="AX103" s="19">
        <v>31.06</v>
      </c>
      <c r="AY103" s="19"/>
      <c r="AZ103" s="19">
        <v>15.17</v>
      </c>
      <c r="BA103" s="19"/>
      <c r="BB103" s="19">
        <v>18.829999999999998</v>
      </c>
      <c r="BC103" s="19"/>
      <c r="BD103" s="19">
        <v>8.2100000000000009</v>
      </c>
      <c r="BE103" s="19">
        <v>103</v>
      </c>
      <c r="BF103" s="19"/>
      <c r="BG103" s="19">
        <v>12.66</v>
      </c>
      <c r="BH103" s="19"/>
      <c r="BI103" s="19">
        <v>17.27</v>
      </c>
      <c r="BJ103" s="19"/>
      <c r="BK103" s="19">
        <v>25.71</v>
      </c>
      <c r="BL103" s="19"/>
      <c r="BM103" s="19">
        <v>15.72</v>
      </c>
      <c r="BN103" s="19"/>
      <c r="BO103" s="19">
        <v>17.18</v>
      </c>
      <c r="BP103" s="19"/>
      <c r="BQ103" s="19">
        <v>33.58</v>
      </c>
      <c r="BR103" s="19">
        <v>122.11999999999999</v>
      </c>
      <c r="BS103" s="19"/>
      <c r="BT103" s="19"/>
      <c r="BU103" s="19">
        <v>-105.61</v>
      </c>
      <c r="BV103" s="19">
        <v>10.53</v>
      </c>
      <c r="BW103" s="19"/>
      <c r="BX103" s="19">
        <v>26.06</v>
      </c>
      <c r="BY103" s="19"/>
      <c r="BZ103" s="19">
        <v>27.25</v>
      </c>
      <c r="CA103" s="19"/>
      <c r="CB103" s="19">
        <v>25.65</v>
      </c>
      <c r="CC103" s="19"/>
      <c r="CD103" s="19">
        <v>30.61</v>
      </c>
      <c r="CE103" s="19">
        <v>14.490000000000002</v>
      </c>
    </row>
    <row r="104" spans="1:83" x14ac:dyDescent="0.45">
      <c r="A104" s="142">
        <v>14855716295106</v>
      </c>
      <c r="B104" t="s">
        <v>98</v>
      </c>
      <c r="C104" t="s">
        <v>187</v>
      </c>
      <c r="D104" t="s">
        <v>101</v>
      </c>
      <c r="E104">
        <v>6</v>
      </c>
      <c r="F104" s="142"/>
      <c r="G104" s="142"/>
      <c r="H104" s="142"/>
      <c r="I104" s="142">
        <v>877</v>
      </c>
      <c r="J104" s="142"/>
      <c r="K104" s="142"/>
      <c r="L104" s="142">
        <v>-877</v>
      </c>
      <c r="M104" s="142">
        <v>235</v>
      </c>
      <c r="N104" s="142"/>
      <c r="O104" s="142">
        <v>359</v>
      </c>
      <c r="P104" s="142"/>
      <c r="Q104" s="142">
        <v>-594</v>
      </c>
      <c r="R104" s="142">
        <v>0</v>
      </c>
      <c r="S104" s="142"/>
      <c r="T104" s="142">
        <v>423</v>
      </c>
      <c r="U104" s="142"/>
      <c r="V104" s="142">
        <v>446</v>
      </c>
      <c r="W104" s="142"/>
      <c r="X104" s="142">
        <v>-869</v>
      </c>
      <c r="Y104" s="142"/>
      <c r="Z104" s="142">
        <v>293</v>
      </c>
      <c r="AA104" s="142"/>
      <c r="AB104" s="142">
        <v>341</v>
      </c>
      <c r="AC104" s="142"/>
      <c r="AD104" s="142">
        <v>-598</v>
      </c>
      <c r="AE104" s="142">
        <v>36</v>
      </c>
      <c r="AF104" s="142"/>
      <c r="AG104" s="142"/>
      <c r="AH104" s="142">
        <v>278</v>
      </c>
      <c r="AI104" s="142">
        <v>-861</v>
      </c>
      <c r="AJ104" s="142"/>
      <c r="AK104" s="142">
        <v>16</v>
      </c>
      <c r="AL104" s="142"/>
      <c r="AM104" s="142">
        <v>-17</v>
      </c>
      <c r="AN104" s="142"/>
      <c r="AO104" s="142"/>
      <c r="AP104" s="142"/>
      <c r="AQ104" s="142">
        <v>0</v>
      </c>
      <c r="AR104" s="142">
        <v>-584</v>
      </c>
      <c r="AS104" s="19"/>
      <c r="AT104" s="19"/>
      <c r="AU104" s="19"/>
      <c r="AV104" s="19">
        <v>138.49</v>
      </c>
      <c r="AW104" s="19"/>
      <c r="AX104" s="19"/>
      <c r="AY104" s="19">
        <v>-104.9</v>
      </c>
      <c r="AZ104" s="19">
        <v>40.270000000000003</v>
      </c>
      <c r="BA104" s="19"/>
      <c r="BB104" s="19">
        <v>60.17</v>
      </c>
      <c r="BC104" s="19"/>
      <c r="BD104" s="19">
        <v>-69.069999999999993</v>
      </c>
      <c r="BE104" s="19">
        <v>64.960000000000036</v>
      </c>
      <c r="BF104" s="19"/>
      <c r="BG104" s="19">
        <v>67.77</v>
      </c>
      <c r="BH104" s="19"/>
      <c r="BI104" s="19">
        <v>72.22</v>
      </c>
      <c r="BJ104" s="19"/>
      <c r="BK104" s="19">
        <v>-108.33</v>
      </c>
      <c r="BL104" s="19"/>
      <c r="BM104" s="19">
        <v>53.61</v>
      </c>
      <c r="BN104" s="19"/>
      <c r="BO104" s="19">
        <v>59.51</v>
      </c>
      <c r="BP104" s="19"/>
      <c r="BQ104" s="19">
        <v>-70.17</v>
      </c>
      <c r="BR104" s="19">
        <v>74.61</v>
      </c>
      <c r="BS104" s="19"/>
      <c r="BT104" s="19"/>
      <c r="BU104" s="19">
        <v>46</v>
      </c>
      <c r="BV104" s="19">
        <v>-109.89999999999999</v>
      </c>
      <c r="BW104" s="19"/>
      <c r="BX104" s="19">
        <v>15.72</v>
      </c>
      <c r="BY104" s="19"/>
      <c r="BZ104" s="19">
        <v>11.13</v>
      </c>
      <c r="CA104" s="19"/>
      <c r="CB104" s="19"/>
      <c r="CC104" s="19"/>
      <c r="CD104" s="19">
        <v>13.55</v>
      </c>
      <c r="CE104" s="19">
        <v>-23.499999999999989</v>
      </c>
    </row>
    <row r="105" spans="1:83" x14ac:dyDescent="0.45">
      <c r="A105" s="142">
        <v>14856005730720</v>
      </c>
      <c r="B105" t="s">
        <v>636</v>
      </c>
      <c r="C105" t="s">
        <v>47</v>
      </c>
      <c r="D105" t="s">
        <v>101</v>
      </c>
      <c r="E105">
        <v>9</v>
      </c>
      <c r="F105" s="142"/>
      <c r="G105" s="142"/>
      <c r="H105" s="142"/>
      <c r="I105" s="142">
        <v>4558</v>
      </c>
      <c r="J105" s="142"/>
      <c r="K105" s="142"/>
      <c r="L105" s="142">
        <v>2273</v>
      </c>
      <c r="M105" s="142">
        <v>1185</v>
      </c>
      <c r="N105" s="142"/>
      <c r="O105" s="142">
        <v>1848</v>
      </c>
      <c r="P105" s="142"/>
      <c r="Q105" s="142"/>
      <c r="R105" s="142">
        <v>9864</v>
      </c>
      <c r="S105" s="142"/>
      <c r="T105" s="142"/>
      <c r="U105" s="142"/>
      <c r="V105" s="142"/>
      <c r="W105" s="142"/>
      <c r="X105" s="142"/>
      <c r="Y105" s="142"/>
      <c r="Z105" s="142"/>
      <c r="AA105" s="142">
        <v>10340</v>
      </c>
      <c r="AB105" s="142">
        <v>1757</v>
      </c>
      <c r="AC105" s="142"/>
      <c r="AD105" s="142"/>
      <c r="AE105" s="142">
        <v>12097</v>
      </c>
      <c r="AF105" s="142"/>
      <c r="AG105" s="142"/>
      <c r="AH105" s="142">
        <v>-1825</v>
      </c>
      <c r="AI105" s="142">
        <v>672</v>
      </c>
      <c r="AJ105" s="142"/>
      <c r="AK105" s="142">
        <v>1861</v>
      </c>
      <c r="AL105" s="142"/>
      <c r="AM105" s="142">
        <v>1424</v>
      </c>
      <c r="AN105" s="142"/>
      <c r="AO105" s="142">
        <v>1106</v>
      </c>
      <c r="AP105" s="142"/>
      <c r="AQ105" s="142">
        <v>387</v>
      </c>
      <c r="AR105" s="142">
        <v>3625</v>
      </c>
      <c r="AS105" s="19"/>
      <c r="AT105" s="19"/>
      <c r="AU105" s="19"/>
      <c r="AV105" s="19">
        <v>640.37</v>
      </c>
      <c r="AW105" s="19"/>
      <c r="AX105" s="19"/>
      <c r="AY105" s="19">
        <v>324.02999999999997</v>
      </c>
      <c r="AZ105" s="19">
        <v>170.78</v>
      </c>
      <c r="BA105" s="19"/>
      <c r="BB105" s="19">
        <v>265.07</v>
      </c>
      <c r="BC105" s="19"/>
      <c r="BD105" s="19"/>
      <c r="BE105" s="19">
        <v>1400.25</v>
      </c>
      <c r="BF105" s="19"/>
      <c r="BG105" s="19"/>
      <c r="BH105" s="19"/>
      <c r="BI105" s="19"/>
      <c r="BJ105" s="19"/>
      <c r="BK105" s="19"/>
      <c r="BL105" s="19"/>
      <c r="BM105" s="19"/>
      <c r="BN105" s="19">
        <v>1488.52</v>
      </c>
      <c r="BO105" s="19">
        <v>261.95999999999998</v>
      </c>
      <c r="BP105" s="19"/>
      <c r="BQ105" s="19"/>
      <c r="BR105" s="19">
        <v>1750.48</v>
      </c>
      <c r="BS105" s="19"/>
      <c r="BT105" s="19"/>
      <c r="BU105" s="19">
        <v>-252.51</v>
      </c>
      <c r="BV105" s="19">
        <v>111.67</v>
      </c>
      <c r="BW105" s="19"/>
      <c r="BX105" s="19">
        <v>281.51</v>
      </c>
      <c r="BY105" s="19"/>
      <c r="BZ105" s="19">
        <v>220.32</v>
      </c>
      <c r="CA105" s="19"/>
      <c r="CB105" s="19">
        <v>174.43</v>
      </c>
      <c r="CC105" s="19"/>
      <c r="CD105" s="19">
        <v>71.37</v>
      </c>
      <c r="CE105" s="19">
        <v>606.79000000000008</v>
      </c>
    </row>
    <row r="106" spans="1:83" x14ac:dyDescent="0.45">
      <c r="A106" s="142">
        <v>14856729330593</v>
      </c>
      <c r="B106" t="s">
        <v>737</v>
      </c>
      <c r="C106" t="s">
        <v>151</v>
      </c>
      <c r="D106" t="s">
        <v>101</v>
      </c>
      <c r="E106">
        <v>6</v>
      </c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>
        <v>812</v>
      </c>
      <c r="R106" s="142">
        <v>812</v>
      </c>
      <c r="S106" s="142"/>
      <c r="T106" s="142"/>
      <c r="U106" s="142"/>
      <c r="V106" s="142"/>
      <c r="W106" s="142">
        <v>603</v>
      </c>
      <c r="X106" s="142"/>
      <c r="Y106" s="142">
        <v>210</v>
      </c>
      <c r="Z106" s="142"/>
      <c r="AA106" s="142"/>
      <c r="AB106" s="142"/>
      <c r="AC106" s="142">
        <v>369</v>
      </c>
      <c r="AD106" s="142">
        <v>165</v>
      </c>
      <c r="AE106" s="142">
        <v>1347</v>
      </c>
      <c r="AF106" s="142"/>
      <c r="AG106" s="142"/>
      <c r="AH106" s="142">
        <v>120</v>
      </c>
      <c r="AI106" s="142">
        <v>61</v>
      </c>
      <c r="AJ106" s="142"/>
      <c r="AK106" s="142">
        <v>185</v>
      </c>
      <c r="AL106" s="142"/>
      <c r="AM106" s="142">
        <v>204</v>
      </c>
      <c r="AN106" s="142"/>
      <c r="AO106" s="142">
        <v>209</v>
      </c>
      <c r="AP106" s="142"/>
      <c r="AQ106" s="142">
        <v>216</v>
      </c>
      <c r="AR106" s="142">
        <v>995</v>
      </c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>
        <v>182.45</v>
      </c>
      <c r="BE106" s="19">
        <v>182.45</v>
      </c>
      <c r="BF106" s="19"/>
      <c r="BG106" s="19"/>
      <c r="BH106" s="19"/>
      <c r="BI106" s="19"/>
      <c r="BJ106" s="19">
        <v>115.45</v>
      </c>
      <c r="BK106" s="19"/>
      <c r="BL106" s="19">
        <v>40.799999999999997</v>
      </c>
      <c r="BM106" s="19"/>
      <c r="BN106" s="19"/>
      <c r="BO106" s="19"/>
      <c r="BP106" s="19">
        <v>75.55</v>
      </c>
      <c r="BQ106" s="19">
        <v>32.01</v>
      </c>
      <c r="BR106" s="19">
        <v>263.81</v>
      </c>
      <c r="BS106" s="19"/>
      <c r="BT106" s="19"/>
      <c r="BU106" s="19">
        <v>23.46</v>
      </c>
      <c r="BV106" s="19">
        <v>21.6</v>
      </c>
      <c r="BW106" s="19"/>
      <c r="BX106" s="19">
        <v>39.5</v>
      </c>
      <c r="BY106" s="19"/>
      <c r="BZ106" s="19">
        <v>42.94</v>
      </c>
      <c r="CA106" s="19"/>
      <c r="CB106" s="19">
        <v>43.33</v>
      </c>
      <c r="CC106" s="19"/>
      <c r="CD106" s="19">
        <v>43.89</v>
      </c>
      <c r="CE106" s="19">
        <v>214.71999999999997</v>
      </c>
    </row>
    <row r="107" spans="1:83" x14ac:dyDescent="0.45">
      <c r="A107" s="142">
        <v>14857018736288</v>
      </c>
      <c r="B107" t="s">
        <v>642</v>
      </c>
      <c r="C107" t="s">
        <v>148</v>
      </c>
      <c r="D107" t="s">
        <v>101</v>
      </c>
      <c r="E107">
        <v>36</v>
      </c>
      <c r="F107" s="142"/>
      <c r="G107" s="142"/>
      <c r="H107" s="142"/>
      <c r="I107" s="142">
        <v>15722</v>
      </c>
      <c r="J107" s="142"/>
      <c r="K107" s="142"/>
      <c r="L107" s="142"/>
      <c r="M107" s="142"/>
      <c r="N107" s="142">
        <v>6610</v>
      </c>
      <c r="O107" s="142"/>
      <c r="P107" s="142">
        <v>3791</v>
      </c>
      <c r="Q107" s="142">
        <v>6097</v>
      </c>
      <c r="R107" s="142">
        <v>32220</v>
      </c>
      <c r="S107" s="142"/>
      <c r="T107" s="142"/>
      <c r="U107" s="142">
        <v>14660</v>
      </c>
      <c r="V107" s="142"/>
      <c r="W107" s="142">
        <v>5106</v>
      </c>
      <c r="X107" s="142"/>
      <c r="Y107" s="142">
        <v>3695</v>
      </c>
      <c r="Z107" s="142"/>
      <c r="AA107" s="142">
        <v>-4423</v>
      </c>
      <c r="AB107" s="142"/>
      <c r="AC107" s="142">
        <v>4181</v>
      </c>
      <c r="AD107" s="142">
        <v>4261</v>
      </c>
      <c r="AE107" s="142">
        <v>27480</v>
      </c>
      <c r="AF107" s="142"/>
      <c r="AG107" s="142"/>
      <c r="AH107" s="142">
        <v>14532</v>
      </c>
      <c r="AI107" s="142">
        <v>2176</v>
      </c>
      <c r="AJ107" s="142"/>
      <c r="AK107" s="142">
        <v>1181</v>
      </c>
      <c r="AL107" s="142"/>
      <c r="AM107" s="142">
        <v>806</v>
      </c>
      <c r="AN107" s="142"/>
      <c r="AO107" s="142">
        <v>1221</v>
      </c>
      <c r="AP107" s="142"/>
      <c r="AQ107" s="142">
        <v>6823</v>
      </c>
      <c r="AR107" s="142">
        <v>26739</v>
      </c>
      <c r="AS107" s="19"/>
      <c r="AT107" s="19"/>
      <c r="AU107" s="19"/>
      <c r="AV107" s="19">
        <v>2108.37</v>
      </c>
      <c r="AW107" s="19"/>
      <c r="AX107" s="19"/>
      <c r="AY107" s="19"/>
      <c r="AZ107" s="19"/>
      <c r="BA107" s="19">
        <v>1176.24</v>
      </c>
      <c r="BB107" s="19"/>
      <c r="BC107" s="19">
        <v>589.24</v>
      </c>
      <c r="BD107" s="19">
        <v>880.14</v>
      </c>
      <c r="BE107" s="19">
        <v>4753.99</v>
      </c>
      <c r="BF107" s="19"/>
      <c r="BG107" s="19"/>
      <c r="BH107" s="19">
        <v>1968.05</v>
      </c>
      <c r="BI107" s="19"/>
      <c r="BJ107" s="19">
        <v>769.91</v>
      </c>
      <c r="BK107" s="19"/>
      <c r="BL107" s="19">
        <v>594.77</v>
      </c>
      <c r="BM107" s="19"/>
      <c r="BN107" s="19">
        <v>-474.36</v>
      </c>
      <c r="BO107" s="19"/>
      <c r="BP107" s="19">
        <v>637.92999999999995</v>
      </c>
      <c r="BQ107" s="19">
        <v>628.96</v>
      </c>
      <c r="BR107" s="19">
        <v>4125.26</v>
      </c>
      <c r="BS107" s="19"/>
      <c r="BT107" s="19"/>
      <c r="BU107" s="19">
        <v>2050.4899999999998</v>
      </c>
      <c r="BV107" s="19">
        <v>365.06</v>
      </c>
      <c r="BW107" s="19"/>
      <c r="BX107" s="19">
        <v>230.06</v>
      </c>
      <c r="BY107" s="19"/>
      <c r="BZ107" s="19">
        <v>180.5</v>
      </c>
      <c r="CA107" s="19"/>
      <c r="CB107" s="19">
        <v>237.13</v>
      </c>
      <c r="CC107" s="19"/>
      <c r="CD107" s="19">
        <v>1017.28</v>
      </c>
      <c r="CE107" s="19">
        <v>4080.5199999999995</v>
      </c>
    </row>
    <row r="108" spans="1:83" x14ac:dyDescent="0.45">
      <c r="A108" s="142">
        <v>14858465933343</v>
      </c>
      <c r="B108" t="s">
        <v>48</v>
      </c>
      <c r="C108" t="s">
        <v>49</v>
      </c>
      <c r="D108" t="s">
        <v>101</v>
      </c>
      <c r="E108">
        <v>36</v>
      </c>
      <c r="F108" s="142"/>
      <c r="G108" s="142"/>
      <c r="H108" s="142"/>
      <c r="I108" s="142">
        <v>0</v>
      </c>
      <c r="J108" s="142"/>
      <c r="K108" s="142">
        <v>6531</v>
      </c>
      <c r="L108" s="142"/>
      <c r="M108" s="142"/>
      <c r="N108" s="142">
        <v>1690</v>
      </c>
      <c r="O108" s="142">
        <v>2275</v>
      </c>
      <c r="P108" s="142"/>
      <c r="Q108" s="142">
        <v>3947</v>
      </c>
      <c r="R108" s="142">
        <v>14443</v>
      </c>
      <c r="S108" s="142"/>
      <c r="T108" s="142">
        <v>2674</v>
      </c>
      <c r="U108" s="142"/>
      <c r="V108" s="142">
        <v>2814</v>
      </c>
      <c r="W108" s="142"/>
      <c r="X108" s="142">
        <v>1897</v>
      </c>
      <c r="Y108" s="142"/>
      <c r="Z108" s="142">
        <v>1913</v>
      </c>
      <c r="AA108" s="142"/>
      <c r="AB108" s="142">
        <v>1702</v>
      </c>
      <c r="AC108" s="142"/>
      <c r="AD108" s="142">
        <v>3266</v>
      </c>
      <c r="AE108" s="142">
        <v>14266</v>
      </c>
      <c r="AF108" s="142"/>
      <c r="AG108" s="142"/>
      <c r="AH108" s="142">
        <v>359</v>
      </c>
      <c r="AI108" s="142">
        <v>403</v>
      </c>
      <c r="AJ108" s="142"/>
      <c r="AK108" s="142">
        <v>4549</v>
      </c>
      <c r="AL108" s="142"/>
      <c r="AM108" s="142">
        <v>4106</v>
      </c>
      <c r="AN108" s="142"/>
      <c r="AO108" s="142">
        <v>2052</v>
      </c>
      <c r="AP108" s="142"/>
      <c r="AQ108" s="142">
        <v>3483</v>
      </c>
      <c r="AR108" s="142">
        <v>14952</v>
      </c>
      <c r="AS108" s="19"/>
      <c r="AT108" s="19"/>
      <c r="AU108" s="19"/>
      <c r="AV108" s="19">
        <v>0</v>
      </c>
      <c r="AW108" s="19"/>
      <c r="AX108" s="19">
        <v>1138.3900000000001</v>
      </c>
      <c r="AY108" s="19"/>
      <c r="AZ108" s="19"/>
      <c r="BA108" s="19">
        <v>305.99</v>
      </c>
      <c r="BB108" s="19">
        <v>398.57</v>
      </c>
      <c r="BC108" s="19"/>
      <c r="BD108" s="19">
        <v>611.74</v>
      </c>
      <c r="BE108" s="19">
        <v>2454.69</v>
      </c>
      <c r="BF108" s="19"/>
      <c r="BG108" s="19">
        <v>437.59</v>
      </c>
      <c r="BH108" s="19"/>
      <c r="BI108" s="19">
        <v>466.89</v>
      </c>
      <c r="BJ108" s="19"/>
      <c r="BK108" s="19">
        <v>367.84</v>
      </c>
      <c r="BL108" s="19"/>
      <c r="BM108" s="19">
        <v>346.18</v>
      </c>
      <c r="BN108" s="19"/>
      <c r="BO108" s="19">
        <v>277.47000000000003</v>
      </c>
      <c r="BP108" s="19"/>
      <c r="BQ108" s="19">
        <v>511.4</v>
      </c>
      <c r="BR108" s="19">
        <v>2407.37</v>
      </c>
      <c r="BS108" s="19"/>
      <c r="BT108" s="19"/>
      <c r="BU108" s="19">
        <v>71.849999999999994</v>
      </c>
      <c r="BV108" s="19">
        <v>99.42</v>
      </c>
      <c r="BW108" s="19"/>
      <c r="BX108" s="19">
        <v>691.51</v>
      </c>
      <c r="BY108" s="19"/>
      <c r="BZ108" s="19">
        <v>633.24</v>
      </c>
      <c r="CA108" s="19"/>
      <c r="CB108" s="19">
        <v>338.27</v>
      </c>
      <c r="CC108" s="19"/>
      <c r="CD108" s="19">
        <v>540.72</v>
      </c>
      <c r="CE108" s="19">
        <v>2375.0100000000002</v>
      </c>
    </row>
    <row r="109" spans="1:83" x14ac:dyDescent="0.45">
      <c r="A109" s="142">
        <v>14860347264787</v>
      </c>
      <c r="B109" t="s">
        <v>690</v>
      </c>
      <c r="C109" t="s">
        <v>50</v>
      </c>
      <c r="D109" t="s">
        <v>101</v>
      </c>
      <c r="E109">
        <v>36</v>
      </c>
      <c r="F109" s="142"/>
      <c r="G109" s="142"/>
      <c r="H109" s="142"/>
      <c r="I109" s="142">
        <v>8494</v>
      </c>
      <c r="J109" s="142"/>
      <c r="K109" s="142">
        <v>3800</v>
      </c>
      <c r="L109" s="142"/>
      <c r="M109" s="142"/>
      <c r="N109" s="142">
        <v>2816</v>
      </c>
      <c r="O109" s="142">
        <v>3451</v>
      </c>
      <c r="P109" s="142"/>
      <c r="Q109" s="142">
        <v>4359</v>
      </c>
      <c r="R109" s="142">
        <v>22920</v>
      </c>
      <c r="S109" s="142"/>
      <c r="T109" s="142">
        <v>3596</v>
      </c>
      <c r="U109" s="142"/>
      <c r="V109" s="142">
        <v>4258</v>
      </c>
      <c r="W109" s="142"/>
      <c r="X109" s="142">
        <v>4247</v>
      </c>
      <c r="Y109" s="142"/>
      <c r="Z109" s="142">
        <v>2804</v>
      </c>
      <c r="AA109" s="142"/>
      <c r="AB109" s="142">
        <v>3268</v>
      </c>
      <c r="AC109" s="142"/>
      <c r="AD109" s="142">
        <v>4733</v>
      </c>
      <c r="AE109" s="142">
        <v>22906</v>
      </c>
      <c r="AF109" s="142"/>
      <c r="AG109" s="142"/>
      <c r="AH109" s="142">
        <v>2672</v>
      </c>
      <c r="AI109" s="142">
        <v>2342</v>
      </c>
      <c r="AJ109" s="142"/>
      <c r="AK109" s="142">
        <v>1351</v>
      </c>
      <c r="AL109" s="142"/>
      <c r="AM109" s="142">
        <v>3323</v>
      </c>
      <c r="AN109" s="142"/>
      <c r="AO109" s="142">
        <v>2004</v>
      </c>
      <c r="AP109" s="142"/>
      <c r="AQ109" s="142">
        <v>4421</v>
      </c>
      <c r="AR109" s="142">
        <v>16113</v>
      </c>
      <c r="AS109" s="19"/>
      <c r="AT109" s="19"/>
      <c r="AU109" s="19"/>
      <c r="AV109" s="19">
        <v>1257.8399999999999</v>
      </c>
      <c r="AW109" s="19"/>
      <c r="AX109" s="19">
        <v>589.53</v>
      </c>
      <c r="AY109" s="19"/>
      <c r="AZ109" s="19"/>
      <c r="BA109" s="19">
        <v>455.87</v>
      </c>
      <c r="BB109" s="19">
        <v>545.91</v>
      </c>
      <c r="BC109" s="19"/>
      <c r="BD109" s="19">
        <v>674.35</v>
      </c>
      <c r="BE109" s="19">
        <v>3523.4999999999995</v>
      </c>
      <c r="BF109" s="19"/>
      <c r="BG109" s="19">
        <v>542.12</v>
      </c>
      <c r="BH109" s="19"/>
      <c r="BI109" s="19">
        <v>649.15</v>
      </c>
      <c r="BJ109" s="19"/>
      <c r="BK109" s="19">
        <v>669.3</v>
      </c>
      <c r="BL109" s="19"/>
      <c r="BM109" s="19">
        <v>471.33</v>
      </c>
      <c r="BN109" s="19"/>
      <c r="BO109" s="19">
        <v>500.3</v>
      </c>
      <c r="BP109" s="19"/>
      <c r="BQ109" s="19">
        <v>716.25</v>
      </c>
      <c r="BR109" s="19">
        <v>3548.4500000000003</v>
      </c>
      <c r="BS109" s="19"/>
      <c r="BT109" s="19"/>
      <c r="BU109" s="19">
        <v>401.77</v>
      </c>
      <c r="BV109" s="19">
        <v>376.02</v>
      </c>
      <c r="BW109" s="19"/>
      <c r="BX109" s="19">
        <v>235.33</v>
      </c>
      <c r="BY109" s="19"/>
      <c r="BZ109" s="19">
        <v>521.59</v>
      </c>
      <c r="CA109" s="19"/>
      <c r="CB109" s="19">
        <v>331.43</v>
      </c>
      <c r="CC109" s="19"/>
      <c r="CD109" s="19">
        <v>674.4</v>
      </c>
      <c r="CE109" s="19">
        <v>2540.54</v>
      </c>
    </row>
    <row r="110" spans="1:83" x14ac:dyDescent="0.45">
      <c r="A110" s="142">
        <v>14860636700389</v>
      </c>
      <c r="B110" t="s">
        <v>689</v>
      </c>
      <c r="C110" t="s">
        <v>20</v>
      </c>
      <c r="D110" t="s">
        <v>101</v>
      </c>
      <c r="E110">
        <v>18</v>
      </c>
      <c r="F110" s="142"/>
      <c r="G110" s="142"/>
      <c r="H110" s="142"/>
      <c r="I110" s="142">
        <v>6445</v>
      </c>
      <c r="J110" s="142"/>
      <c r="K110" s="142">
        <v>4928</v>
      </c>
      <c r="L110" s="142"/>
      <c r="M110" s="142">
        <v>1985</v>
      </c>
      <c r="N110" s="142"/>
      <c r="O110" s="142">
        <v>2432</v>
      </c>
      <c r="P110" s="142"/>
      <c r="Q110" s="142">
        <v>4214</v>
      </c>
      <c r="R110" s="142">
        <v>20004</v>
      </c>
      <c r="S110" s="142"/>
      <c r="T110" s="142">
        <v>3139</v>
      </c>
      <c r="U110" s="142"/>
      <c r="V110" s="142">
        <v>3717</v>
      </c>
      <c r="W110" s="142"/>
      <c r="X110" s="142">
        <v>4117</v>
      </c>
      <c r="Y110" s="142"/>
      <c r="Z110" s="142">
        <v>2419</v>
      </c>
      <c r="AA110" s="142"/>
      <c r="AB110" s="142">
        <v>2819</v>
      </c>
      <c r="AC110" s="142"/>
      <c r="AD110" s="142">
        <v>3378</v>
      </c>
      <c r="AE110" s="142">
        <v>19589</v>
      </c>
      <c r="AF110" s="142"/>
      <c r="AG110" s="142"/>
      <c r="AH110" s="142">
        <v>1002</v>
      </c>
      <c r="AI110" s="142">
        <v>878</v>
      </c>
      <c r="AJ110" s="142"/>
      <c r="AK110" s="142">
        <v>6442</v>
      </c>
      <c r="AL110" s="142"/>
      <c r="AM110" s="142">
        <v>2847</v>
      </c>
      <c r="AN110" s="142"/>
      <c r="AO110" s="142">
        <v>-211</v>
      </c>
      <c r="AP110" s="142"/>
      <c r="AQ110" s="142">
        <v>4756</v>
      </c>
      <c r="AR110" s="142">
        <v>15714</v>
      </c>
      <c r="AS110" s="19"/>
      <c r="AT110" s="19"/>
      <c r="AU110" s="19"/>
      <c r="AV110" s="19">
        <v>909.24</v>
      </c>
      <c r="AW110" s="19"/>
      <c r="AX110" s="19">
        <v>684.7</v>
      </c>
      <c r="AY110" s="19"/>
      <c r="AZ110" s="19">
        <v>293.27</v>
      </c>
      <c r="BA110" s="19"/>
      <c r="BB110" s="19">
        <v>356.37</v>
      </c>
      <c r="BC110" s="19"/>
      <c r="BD110" s="19">
        <v>597.61</v>
      </c>
      <c r="BE110" s="19">
        <v>2841.19</v>
      </c>
      <c r="BF110" s="19"/>
      <c r="BG110" s="19">
        <v>444.02</v>
      </c>
      <c r="BH110" s="19"/>
      <c r="BI110" s="19">
        <v>530.16999999999996</v>
      </c>
      <c r="BJ110" s="19"/>
      <c r="BK110" s="19">
        <v>595.91999999999996</v>
      </c>
      <c r="BL110" s="19"/>
      <c r="BM110" s="19">
        <v>377.3</v>
      </c>
      <c r="BN110" s="19"/>
      <c r="BO110" s="19">
        <v>420.14</v>
      </c>
      <c r="BP110" s="19"/>
      <c r="BQ110" s="19">
        <v>504.31</v>
      </c>
      <c r="BR110" s="19">
        <v>2871.8599999999997</v>
      </c>
      <c r="BS110" s="19"/>
      <c r="BT110" s="19"/>
      <c r="BU110" s="19">
        <v>154.99</v>
      </c>
      <c r="BV110" s="19">
        <v>149.77000000000001</v>
      </c>
      <c r="BW110" s="19"/>
      <c r="BX110" s="19">
        <v>943.84</v>
      </c>
      <c r="BY110" s="19"/>
      <c r="BZ110" s="19">
        <v>433.37</v>
      </c>
      <c r="CA110" s="19"/>
      <c r="CB110" s="19">
        <v>-3.64</v>
      </c>
      <c r="CC110" s="19"/>
      <c r="CD110" s="19">
        <v>703.42</v>
      </c>
      <c r="CE110" s="19">
        <v>2381.7499999999995</v>
      </c>
    </row>
    <row r="111" spans="1:83" x14ac:dyDescent="0.45">
      <c r="A111" s="142">
        <v>14860926084261</v>
      </c>
      <c r="B111" t="s">
        <v>803</v>
      </c>
      <c r="C111" t="s">
        <v>22</v>
      </c>
      <c r="D111" t="s">
        <v>101</v>
      </c>
      <c r="E111">
        <v>6</v>
      </c>
      <c r="F111" s="142"/>
      <c r="G111" s="142"/>
      <c r="H111" s="142"/>
      <c r="I111" s="142">
        <v>551</v>
      </c>
      <c r="J111" s="142"/>
      <c r="K111" s="142">
        <v>442</v>
      </c>
      <c r="L111" s="142"/>
      <c r="M111" s="142">
        <v>215</v>
      </c>
      <c r="N111" s="142"/>
      <c r="O111" s="142">
        <v>254</v>
      </c>
      <c r="P111" s="142"/>
      <c r="Q111" s="142">
        <v>185</v>
      </c>
      <c r="R111" s="142">
        <v>1647</v>
      </c>
      <c r="S111" s="142"/>
      <c r="T111" s="142">
        <v>296</v>
      </c>
      <c r="U111" s="142"/>
      <c r="V111" s="142">
        <v>311</v>
      </c>
      <c r="W111" s="142"/>
      <c r="X111" s="142">
        <v>350</v>
      </c>
      <c r="Y111" s="142"/>
      <c r="Z111" s="142">
        <v>209</v>
      </c>
      <c r="AA111" s="142"/>
      <c r="AB111" s="142">
        <v>231</v>
      </c>
      <c r="AC111" s="142">
        <v>-162</v>
      </c>
      <c r="AD111" s="142">
        <v>709</v>
      </c>
      <c r="AE111" s="142">
        <v>1944</v>
      </c>
      <c r="AF111" s="142"/>
      <c r="AG111" s="142"/>
      <c r="AH111" s="142">
        <v>95</v>
      </c>
      <c r="AI111" s="142">
        <v>1255</v>
      </c>
      <c r="AJ111" s="142"/>
      <c r="AK111" s="142">
        <v>134</v>
      </c>
      <c r="AL111" s="142"/>
      <c r="AM111" s="142">
        <v>104</v>
      </c>
      <c r="AN111" s="142"/>
      <c r="AO111" s="142">
        <v>127</v>
      </c>
      <c r="AP111" s="142"/>
      <c r="AQ111" s="142">
        <v>201</v>
      </c>
      <c r="AR111" s="142">
        <v>1916</v>
      </c>
      <c r="AS111" s="19"/>
      <c r="AT111" s="19"/>
      <c r="AU111" s="19"/>
      <c r="AV111" s="19">
        <v>94.44</v>
      </c>
      <c r="AW111" s="19"/>
      <c r="AX111" s="19">
        <v>71.010000000000005</v>
      </c>
      <c r="AY111" s="19"/>
      <c r="AZ111" s="19">
        <v>39.89</v>
      </c>
      <c r="BA111" s="19"/>
      <c r="BB111" s="19">
        <v>45.89</v>
      </c>
      <c r="BC111" s="19"/>
      <c r="BD111" s="19">
        <v>36.869999999999997</v>
      </c>
      <c r="BE111" s="19">
        <v>288.09999999999997</v>
      </c>
      <c r="BF111" s="19"/>
      <c r="BG111" s="19">
        <v>50.5</v>
      </c>
      <c r="BH111" s="19"/>
      <c r="BI111" s="19">
        <v>53.73</v>
      </c>
      <c r="BJ111" s="19"/>
      <c r="BK111" s="19">
        <v>60.54</v>
      </c>
      <c r="BL111" s="19"/>
      <c r="BM111" s="19">
        <v>41.8</v>
      </c>
      <c r="BN111" s="19"/>
      <c r="BO111" s="19">
        <v>44.01</v>
      </c>
      <c r="BP111" s="19">
        <v>-21.89</v>
      </c>
      <c r="BQ111" s="19">
        <v>113.33000000000001</v>
      </c>
      <c r="BR111" s="19">
        <v>342.02</v>
      </c>
      <c r="BS111" s="19"/>
      <c r="BT111" s="19"/>
      <c r="BU111" s="19">
        <v>19.920000000000002</v>
      </c>
      <c r="BV111" s="19">
        <v>191.93</v>
      </c>
      <c r="BW111" s="19"/>
      <c r="BX111" s="19">
        <v>32.22</v>
      </c>
      <c r="BY111" s="19"/>
      <c r="BZ111" s="19">
        <v>28.71</v>
      </c>
      <c r="CA111" s="19"/>
      <c r="CB111" s="19">
        <v>31.65</v>
      </c>
      <c r="CC111" s="19"/>
      <c r="CD111" s="19">
        <v>41.74</v>
      </c>
      <c r="CE111" s="19">
        <v>346.17</v>
      </c>
    </row>
    <row r="112" spans="1:83" x14ac:dyDescent="0.45">
      <c r="A112" s="142">
        <v>14861070802041</v>
      </c>
      <c r="B112" t="s">
        <v>651</v>
      </c>
      <c r="C112" t="s">
        <v>1</v>
      </c>
      <c r="D112" t="s">
        <v>101</v>
      </c>
      <c r="E112">
        <v>3</v>
      </c>
      <c r="F112" s="142"/>
      <c r="G112" s="142"/>
      <c r="H112" s="142"/>
      <c r="I112" s="142">
        <v>782</v>
      </c>
      <c r="J112" s="142">
        <v>224</v>
      </c>
      <c r="K112" s="142"/>
      <c r="L112" s="142">
        <v>202</v>
      </c>
      <c r="M112" s="142"/>
      <c r="N112" s="142"/>
      <c r="O112" s="142">
        <v>-31</v>
      </c>
      <c r="P112" s="142">
        <v>202</v>
      </c>
      <c r="Q112" s="142">
        <v>242</v>
      </c>
      <c r="R112" s="142">
        <v>1621</v>
      </c>
      <c r="S112" s="142"/>
      <c r="T112" s="142"/>
      <c r="U112" s="142"/>
      <c r="V112" s="142">
        <v>1165</v>
      </c>
      <c r="W112" s="142">
        <v>314</v>
      </c>
      <c r="X112" s="142"/>
      <c r="Y112" s="142">
        <v>297</v>
      </c>
      <c r="Z112" s="142"/>
      <c r="AA112" s="142"/>
      <c r="AB112" s="142">
        <v>-374</v>
      </c>
      <c r="AC112" s="142">
        <v>267</v>
      </c>
      <c r="AD112" s="142">
        <v>190</v>
      </c>
      <c r="AE112" s="142">
        <v>1859</v>
      </c>
      <c r="AF112" s="142"/>
      <c r="AG112" s="142"/>
      <c r="AH112" s="142">
        <v>30</v>
      </c>
      <c r="AI112" s="142">
        <v>29</v>
      </c>
      <c r="AJ112" s="142"/>
      <c r="AK112" s="142">
        <v>937</v>
      </c>
      <c r="AL112" s="142"/>
      <c r="AM112" s="142">
        <v>61</v>
      </c>
      <c r="AN112" s="142"/>
      <c r="AO112" s="142">
        <v>96</v>
      </c>
      <c r="AP112" s="142"/>
      <c r="AQ112" s="142">
        <v>322</v>
      </c>
      <c r="AR112" s="142">
        <v>1475</v>
      </c>
      <c r="AS112" s="19"/>
      <c r="AT112" s="19"/>
      <c r="AU112" s="19"/>
      <c r="AV112" s="19">
        <v>118.61</v>
      </c>
      <c r="AW112" s="19">
        <v>38.9</v>
      </c>
      <c r="AX112" s="19"/>
      <c r="AY112" s="19">
        <v>36.04</v>
      </c>
      <c r="AZ112" s="19"/>
      <c r="BA112" s="19"/>
      <c r="BB112" s="19">
        <v>5.23</v>
      </c>
      <c r="BC112" s="19">
        <v>35.51</v>
      </c>
      <c r="BD112" s="19">
        <v>41.79</v>
      </c>
      <c r="BE112" s="19">
        <v>276.08</v>
      </c>
      <c r="BF112" s="19"/>
      <c r="BG112" s="19"/>
      <c r="BH112" s="19"/>
      <c r="BI112" s="19">
        <v>167.52</v>
      </c>
      <c r="BJ112" s="19">
        <v>51.94</v>
      </c>
      <c r="BK112" s="19"/>
      <c r="BL112" s="19">
        <v>50.01</v>
      </c>
      <c r="BM112" s="19"/>
      <c r="BN112" s="19"/>
      <c r="BO112" s="19">
        <v>-38.75</v>
      </c>
      <c r="BP112" s="19">
        <v>45.51</v>
      </c>
      <c r="BQ112" s="19">
        <v>30.86</v>
      </c>
      <c r="BR112" s="19">
        <v>307.09000000000003</v>
      </c>
      <c r="BS112" s="19"/>
      <c r="BT112" s="19"/>
      <c r="BU112" s="19">
        <v>9.2200000000000006</v>
      </c>
      <c r="BV112" s="19">
        <v>14.15</v>
      </c>
      <c r="BW112" s="19"/>
      <c r="BX112" s="19">
        <v>143.82</v>
      </c>
      <c r="BY112" s="19"/>
      <c r="BZ112" s="19">
        <v>19.18</v>
      </c>
      <c r="CA112" s="19"/>
      <c r="CB112" s="19">
        <v>24</v>
      </c>
      <c r="CC112" s="19"/>
      <c r="CD112" s="19">
        <v>55.89</v>
      </c>
      <c r="CE112" s="19">
        <v>266.26</v>
      </c>
    </row>
    <row r="113" spans="1:83" x14ac:dyDescent="0.45">
      <c r="A113" s="142">
        <v>14861215571523</v>
      </c>
      <c r="B113" t="s">
        <v>692</v>
      </c>
      <c r="C113" t="s">
        <v>38</v>
      </c>
      <c r="D113" t="s">
        <v>101</v>
      </c>
      <c r="E113">
        <v>9</v>
      </c>
      <c r="F113" s="142"/>
      <c r="G113" s="142"/>
      <c r="H113" s="142"/>
      <c r="I113" s="142">
        <v>2803</v>
      </c>
      <c r="J113" s="142"/>
      <c r="K113" s="142">
        <v>1617</v>
      </c>
      <c r="L113" s="142"/>
      <c r="M113" s="142">
        <v>936</v>
      </c>
      <c r="N113" s="142"/>
      <c r="O113" s="142">
        <v>1147</v>
      </c>
      <c r="P113" s="142"/>
      <c r="Q113" s="142">
        <v>1140</v>
      </c>
      <c r="R113" s="142">
        <v>7643</v>
      </c>
      <c r="S113" s="142"/>
      <c r="T113" s="142">
        <v>1198</v>
      </c>
      <c r="U113" s="142"/>
      <c r="V113" s="142">
        <v>1419</v>
      </c>
      <c r="W113" s="142"/>
      <c r="X113" s="142">
        <v>1623</v>
      </c>
      <c r="Y113" s="142"/>
      <c r="Z113" s="142">
        <v>920</v>
      </c>
      <c r="AA113" s="142"/>
      <c r="AB113" s="142">
        <v>1072</v>
      </c>
      <c r="AC113" s="142"/>
      <c r="AD113" s="142">
        <v>1450</v>
      </c>
      <c r="AE113" s="142">
        <v>7682</v>
      </c>
      <c r="AF113" s="142"/>
      <c r="AG113" s="142"/>
      <c r="AH113" s="142">
        <v>418</v>
      </c>
      <c r="AI113" s="142">
        <v>366</v>
      </c>
      <c r="AJ113" s="142"/>
      <c r="AK113" s="142">
        <v>1971</v>
      </c>
      <c r="AL113" s="142"/>
      <c r="AM113" s="142">
        <v>994</v>
      </c>
      <c r="AN113" s="142"/>
      <c r="AO113" s="142">
        <v>284</v>
      </c>
      <c r="AP113" s="142"/>
      <c r="AQ113" s="142">
        <v>1012</v>
      </c>
      <c r="AR113" s="142">
        <v>5045</v>
      </c>
      <c r="AS113" s="19"/>
      <c r="AT113" s="19"/>
      <c r="AU113" s="19"/>
      <c r="AV113" s="19">
        <v>403.17</v>
      </c>
      <c r="AW113" s="19"/>
      <c r="AX113" s="19">
        <v>232.7</v>
      </c>
      <c r="AY113" s="19"/>
      <c r="AZ113" s="19">
        <v>139.59</v>
      </c>
      <c r="BA113" s="19"/>
      <c r="BB113" s="19">
        <v>169.77</v>
      </c>
      <c r="BC113" s="19"/>
      <c r="BD113" s="19">
        <v>170.59</v>
      </c>
      <c r="BE113" s="19">
        <v>1115.82</v>
      </c>
      <c r="BF113" s="19"/>
      <c r="BG113" s="19">
        <v>174.03</v>
      </c>
      <c r="BH113" s="19"/>
      <c r="BI113" s="19">
        <v>207.86</v>
      </c>
      <c r="BJ113" s="19"/>
      <c r="BK113" s="19">
        <v>240.69</v>
      </c>
      <c r="BL113" s="19"/>
      <c r="BM113" s="19">
        <v>148.02000000000001</v>
      </c>
      <c r="BN113" s="19"/>
      <c r="BO113" s="19">
        <v>165.37</v>
      </c>
      <c r="BP113" s="19"/>
      <c r="BQ113" s="19">
        <v>222.1</v>
      </c>
      <c r="BR113" s="19">
        <v>1158.07</v>
      </c>
      <c r="BS113" s="19"/>
      <c r="BT113" s="19"/>
      <c r="BU113" s="19">
        <v>67.42</v>
      </c>
      <c r="BV113" s="19">
        <v>68.02</v>
      </c>
      <c r="BW113" s="19"/>
      <c r="BX113" s="19">
        <v>297.20999999999998</v>
      </c>
      <c r="BY113" s="19"/>
      <c r="BZ113" s="19">
        <v>159.01</v>
      </c>
      <c r="CA113" s="19"/>
      <c r="CB113" s="19">
        <v>57.29</v>
      </c>
      <c r="CC113" s="19"/>
      <c r="CD113" s="19">
        <v>160.46</v>
      </c>
      <c r="CE113" s="19">
        <v>809.41</v>
      </c>
    </row>
    <row r="114" spans="1:83" x14ac:dyDescent="0.45">
      <c r="A114" s="142">
        <v>14861794442726</v>
      </c>
      <c r="B114" t="s">
        <v>234</v>
      </c>
      <c r="C114" t="s">
        <v>235</v>
      </c>
      <c r="D114" t="s">
        <v>238</v>
      </c>
      <c r="E114">
        <v>30</v>
      </c>
      <c r="F114" s="142"/>
      <c r="G114" s="142">
        <v>5854</v>
      </c>
      <c r="H114" s="142"/>
      <c r="I114" s="142">
        <v>7920</v>
      </c>
      <c r="J114" s="142"/>
      <c r="K114" s="142">
        <v>0</v>
      </c>
      <c r="L114" s="142"/>
      <c r="M114" s="142">
        <v>1872</v>
      </c>
      <c r="N114" s="142"/>
      <c r="O114" s="142">
        <v>6346</v>
      </c>
      <c r="P114" s="142"/>
      <c r="Q114" s="142">
        <v>0</v>
      </c>
      <c r="R114" s="142">
        <v>21992</v>
      </c>
      <c r="S114" s="142"/>
      <c r="T114" s="142">
        <v>15080</v>
      </c>
      <c r="U114" s="142"/>
      <c r="V114" s="142">
        <v>7738</v>
      </c>
      <c r="W114" s="142"/>
      <c r="X114" s="142"/>
      <c r="Y114" s="142"/>
      <c r="Z114" s="142">
        <v>10072</v>
      </c>
      <c r="AA114" s="142"/>
      <c r="AB114" s="142">
        <v>5922</v>
      </c>
      <c r="AC114" s="142"/>
      <c r="AD114" s="142">
        <v>3675</v>
      </c>
      <c r="AE114" s="142">
        <v>42487</v>
      </c>
      <c r="AF114" s="142">
        <v>4618</v>
      </c>
      <c r="AG114" s="142">
        <v>3064</v>
      </c>
      <c r="AH114" s="142"/>
      <c r="AI114" s="142">
        <v>3744</v>
      </c>
      <c r="AJ114" s="142"/>
      <c r="AK114" s="142"/>
      <c r="AL114" s="142">
        <v>3830</v>
      </c>
      <c r="AM114" s="142">
        <v>2179</v>
      </c>
      <c r="AN114" s="142"/>
      <c r="AO114" s="142">
        <v>8835</v>
      </c>
      <c r="AP114" s="142"/>
      <c r="AQ114" s="142">
        <v>4701</v>
      </c>
      <c r="AR114" s="142">
        <v>30971</v>
      </c>
      <c r="AS114" s="19"/>
      <c r="AT114" s="19">
        <v>1141.26</v>
      </c>
      <c r="AU114" s="19"/>
      <c r="AV114" s="19">
        <v>1445.78</v>
      </c>
      <c r="AW114" s="19"/>
      <c r="AX114" s="19">
        <v>184.8</v>
      </c>
      <c r="AY114" s="19"/>
      <c r="AZ114" s="19">
        <v>2086.1999999999998</v>
      </c>
      <c r="BA114" s="19"/>
      <c r="BB114" s="19">
        <v>1200.7</v>
      </c>
      <c r="BC114" s="19"/>
      <c r="BD114" s="19">
        <v>188.02</v>
      </c>
      <c r="BE114" s="19">
        <v>6246.76</v>
      </c>
      <c r="BF114" s="19"/>
      <c r="BG114" s="19">
        <v>2594.46</v>
      </c>
      <c r="BH114" s="19"/>
      <c r="BI114" s="19">
        <v>1422.82</v>
      </c>
      <c r="BJ114" s="19"/>
      <c r="BK114" s="19"/>
      <c r="BL114" s="19"/>
      <c r="BM114" s="19">
        <v>2320.2800000000002</v>
      </c>
      <c r="BN114" s="19"/>
      <c r="BO114" s="19">
        <v>1090.18</v>
      </c>
      <c r="BP114" s="19"/>
      <c r="BQ114" s="19">
        <v>673.54</v>
      </c>
      <c r="BR114" s="19">
        <v>8101.28</v>
      </c>
      <c r="BS114" s="19">
        <v>822.73</v>
      </c>
      <c r="BT114" s="19">
        <v>538</v>
      </c>
      <c r="BU114" s="19"/>
      <c r="BV114" s="19">
        <v>649.64</v>
      </c>
      <c r="BW114" s="19"/>
      <c r="BX114" s="19"/>
      <c r="BY114" s="19">
        <v>663.74</v>
      </c>
      <c r="BZ114" s="19">
        <v>394.42</v>
      </c>
      <c r="CA114" s="19"/>
      <c r="CB114" s="19">
        <v>1521.02</v>
      </c>
      <c r="CC114" s="19"/>
      <c r="CD114" s="19">
        <v>839.93</v>
      </c>
      <c r="CE114" s="19">
        <v>5429.48</v>
      </c>
    </row>
    <row r="115" spans="1:83" x14ac:dyDescent="0.45">
      <c r="A115" s="142">
        <v>14861939155961</v>
      </c>
      <c r="B115" t="s">
        <v>757</v>
      </c>
      <c r="C115" t="s">
        <v>142</v>
      </c>
      <c r="D115" t="s">
        <v>101</v>
      </c>
      <c r="E115">
        <v>6</v>
      </c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>
        <v>352</v>
      </c>
      <c r="W115" s="142"/>
      <c r="X115" s="142"/>
      <c r="Y115" s="142"/>
      <c r="Z115" s="142"/>
      <c r="AA115" s="142"/>
      <c r="AB115" s="142"/>
      <c r="AC115" s="142"/>
      <c r="AD115" s="142"/>
      <c r="AE115" s="142">
        <v>352</v>
      </c>
      <c r="AF115" s="142"/>
      <c r="AG115" s="142"/>
      <c r="AH115" s="142">
        <v>462</v>
      </c>
      <c r="AI115" s="142">
        <v>-507</v>
      </c>
      <c r="AJ115" s="142"/>
      <c r="AK115" s="142">
        <v>530</v>
      </c>
      <c r="AL115" s="142"/>
      <c r="AM115" s="142">
        <v>735</v>
      </c>
      <c r="AN115" s="142"/>
      <c r="AO115" s="142">
        <v>754</v>
      </c>
      <c r="AP115" s="142"/>
      <c r="AQ115" s="142">
        <v>785</v>
      </c>
      <c r="AR115" s="142">
        <v>2759</v>
      </c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>
        <v>66.540000000000006</v>
      </c>
      <c r="BJ115" s="19"/>
      <c r="BK115" s="19"/>
      <c r="BL115" s="19"/>
      <c r="BM115" s="19"/>
      <c r="BN115" s="19"/>
      <c r="BO115" s="19"/>
      <c r="BP115" s="19"/>
      <c r="BQ115" s="19"/>
      <c r="BR115" s="19">
        <v>66.540000000000006</v>
      </c>
      <c r="BS115" s="19"/>
      <c r="BT115" s="19"/>
      <c r="BU115" s="19">
        <v>72.28</v>
      </c>
      <c r="BV115" s="19">
        <v>-59.410000000000004</v>
      </c>
      <c r="BW115" s="19"/>
      <c r="BX115" s="19">
        <v>89.05</v>
      </c>
      <c r="BY115" s="19"/>
      <c r="BZ115" s="19">
        <v>118.36</v>
      </c>
      <c r="CA115" s="19"/>
      <c r="CB115" s="19">
        <v>121.02</v>
      </c>
      <c r="CC115" s="19"/>
      <c r="CD115" s="19">
        <v>124.99</v>
      </c>
      <c r="CE115" s="19">
        <v>466.28999999999996</v>
      </c>
    </row>
    <row r="116" spans="1:83" x14ac:dyDescent="0.45">
      <c r="A116" s="142">
        <v>14864978218038</v>
      </c>
      <c r="B116" t="s">
        <v>614</v>
      </c>
      <c r="C116" t="s">
        <v>166</v>
      </c>
      <c r="D116" t="s">
        <v>101</v>
      </c>
      <c r="E116">
        <v>6</v>
      </c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>
        <v>3137</v>
      </c>
      <c r="R116" s="142">
        <v>3137</v>
      </c>
      <c r="S116" s="142"/>
      <c r="T116" s="142"/>
      <c r="U116" s="142"/>
      <c r="V116" s="142"/>
      <c r="W116" s="142"/>
      <c r="X116" s="142"/>
      <c r="Y116" s="142">
        <v>1303</v>
      </c>
      <c r="Z116" s="142"/>
      <c r="AA116" s="142"/>
      <c r="AB116" s="142"/>
      <c r="AC116" s="142"/>
      <c r="AD116" s="142">
        <v>1586</v>
      </c>
      <c r="AE116" s="142">
        <v>2889</v>
      </c>
      <c r="AF116" s="142"/>
      <c r="AG116" s="142"/>
      <c r="AH116" s="142">
        <v>108</v>
      </c>
      <c r="AI116" s="142">
        <v>287</v>
      </c>
      <c r="AJ116" s="142">
        <v>476</v>
      </c>
      <c r="AK116" s="142">
        <v>217</v>
      </c>
      <c r="AL116" s="142">
        <v>214</v>
      </c>
      <c r="AM116" s="142">
        <v>264</v>
      </c>
      <c r="AN116" s="142">
        <v>224</v>
      </c>
      <c r="AO116" s="142">
        <v>271</v>
      </c>
      <c r="AP116" s="142">
        <v>261</v>
      </c>
      <c r="AQ116" s="142">
        <v>290</v>
      </c>
      <c r="AR116" s="142">
        <v>2612</v>
      </c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>
        <v>478.39</v>
      </c>
      <c r="BE116" s="19">
        <v>478.39</v>
      </c>
      <c r="BF116" s="19"/>
      <c r="BG116" s="19"/>
      <c r="BH116" s="19"/>
      <c r="BI116" s="19"/>
      <c r="BJ116" s="19"/>
      <c r="BK116" s="19"/>
      <c r="BL116" s="19">
        <v>214.49</v>
      </c>
      <c r="BM116" s="19"/>
      <c r="BN116" s="19"/>
      <c r="BO116" s="19"/>
      <c r="BP116" s="19"/>
      <c r="BQ116" s="19">
        <v>258.94</v>
      </c>
      <c r="BR116" s="19">
        <v>473.43</v>
      </c>
      <c r="BS116" s="19"/>
      <c r="BT116" s="19"/>
      <c r="BU116" s="19">
        <v>24.49</v>
      </c>
      <c r="BV116" s="19">
        <v>47.48</v>
      </c>
      <c r="BW116" s="19">
        <v>80.599999999999994</v>
      </c>
      <c r="BX116" s="19">
        <v>37.5</v>
      </c>
      <c r="BY116" s="19">
        <v>37.42</v>
      </c>
      <c r="BZ116" s="19">
        <v>44.3</v>
      </c>
      <c r="CA116" s="19">
        <v>38.81</v>
      </c>
      <c r="CB116" s="19">
        <v>45.31</v>
      </c>
      <c r="CC116" s="19">
        <v>44.08</v>
      </c>
      <c r="CD116" s="19">
        <v>48.23</v>
      </c>
      <c r="CE116" s="19">
        <v>448.22</v>
      </c>
    </row>
    <row r="117" spans="1:83" x14ac:dyDescent="0.45">
      <c r="A117" s="142">
        <v>14865846549820</v>
      </c>
      <c r="B117" t="s">
        <v>15</v>
      </c>
      <c r="C117" t="s">
        <v>16</v>
      </c>
      <c r="D117" t="s">
        <v>101</v>
      </c>
      <c r="E117">
        <v>12</v>
      </c>
      <c r="F117" s="142"/>
      <c r="G117" s="142"/>
      <c r="H117" s="142"/>
      <c r="I117" s="142">
        <v>1773</v>
      </c>
      <c r="J117" s="142"/>
      <c r="K117" s="142"/>
      <c r="L117" s="142"/>
      <c r="M117" s="142"/>
      <c r="N117" s="142"/>
      <c r="O117" s="142"/>
      <c r="P117" s="142"/>
      <c r="Q117" s="142"/>
      <c r="R117" s="142">
        <v>1773</v>
      </c>
      <c r="S117" s="142"/>
      <c r="T117" s="142"/>
      <c r="U117" s="142"/>
      <c r="V117" s="142">
        <v>1941</v>
      </c>
      <c r="W117" s="142"/>
      <c r="X117" s="142"/>
      <c r="Y117" s="142"/>
      <c r="Z117" s="142"/>
      <c r="AA117" s="142"/>
      <c r="AB117" s="142">
        <v>0</v>
      </c>
      <c r="AC117" s="142"/>
      <c r="AD117" s="142"/>
      <c r="AE117" s="142">
        <v>1941</v>
      </c>
      <c r="AF117" s="142"/>
      <c r="AG117" s="142"/>
      <c r="AH117" s="142"/>
      <c r="AI117" s="142"/>
      <c r="AJ117" s="142"/>
      <c r="AK117" s="142"/>
      <c r="AL117" s="142"/>
      <c r="AM117" s="142"/>
      <c r="AN117" s="142"/>
      <c r="AO117" s="142"/>
      <c r="AP117" s="142"/>
      <c r="AQ117" s="142"/>
      <c r="AR117" s="142"/>
      <c r="AS117" s="19"/>
      <c r="AT117" s="19"/>
      <c r="AU117" s="19"/>
      <c r="AV117" s="19">
        <v>258.02</v>
      </c>
      <c r="AW117" s="19"/>
      <c r="AX117" s="19"/>
      <c r="AY117" s="19"/>
      <c r="AZ117" s="19"/>
      <c r="BA117" s="19"/>
      <c r="BB117" s="19"/>
      <c r="BC117" s="19"/>
      <c r="BD117" s="19"/>
      <c r="BE117" s="19">
        <v>258.02</v>
      </c>
      <c r="BF117" s="19"/>
      <c r="BG117" s="19"/>
      <c r="BH117" s="19"/>
      <c r="BI117" s="19">
        <v>304.60000000000002</v>
      </c>
      <c r="BJ117" s="19"/>
      <c r="BK117" s="19"/>
      <c r="BL117" s="19"/>
      <c r="BM117" s="19"/>
      <c r="BN117" s="19"/>
      <c r="BO117" s="19">
        <v>-1119.98</v>
      </c>
      <c r="BP117" s="19"/>
      <c r="BQ117" s="19"/>
      <c r="BR117" s="19">
        <v>-815.38</v>
      </c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</row>
    <row r="118" spans="1:83" x14ac:dyDescent="0.45">
      <c r="A118" s="142">
        <v>14867438380528</v>
      </c>
      <c r="B118" t="s">
        <v>647</v>
      </c>
      <c r="C118" t="s">
        <v>1048</v>
      </c>
      <c r="D118" t="s">
        <v>101</v>
      </c>
      <c r="E118">
        <v>36</v>
      </c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2">
        <v>2670</v>
      </c>
      <c r="AI118" s="142">
        <v>2352</v>
      </c>
      <c r="AJ118" s="142"/>
      <c r="AK118" s="142">
        <v>-23923</v>
      </c>
      <c r="AL118" s="142"/>
      <c r="AM118" s="142">
        <v>292</v>
      </c>
      <c r="AN118" s="142"/>
      <c r="AO118" s="142">
        <v>318</v>
      </c>
      <c r="AP118" s="142"/>
      <c r="AQ118" s="142">
        <v>370</v>
      </c>
      <c r="AR118" s="142">
        <v>-17921</v>
      </c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>
        <v>401.5</v>
      </c>
      <c r="BV118" s="19">
        <v>377.46</v>
      </c>
      <c r="BW118" s="19"/>
      <c r="BX118" s="19">
        <v>-3369.86</v>
      </c>
      <c r="BY118" s="19"/>
      <c r="BZ118" s="19">
        <v>89.41</v>
      </c>
      <c r="CA118" s="19"/>
      <c r="CB118" s="19">
        <v>91.13</v>
      </c>
      <c r="CC118" s="19"/>
      <c r="CD118" s="19">
        <v>97.04</v>
      </c>
      <c r="CE118" s="19">
        <v>-2313.3200000000002</v>
      </c>
    </row>
    <row r="119" spans="1:83" x14ac:dyDescent="0.45">
      <c r="A119" s="142">
        <v>14868451447631</v>
      </c>
      <c r="B119" t="s">
        <v>236</v>
      </c>
      <c r="C119" t="s">
        <v>237</v>
      </c>
      <c r="D119" t="s">
        <v>238</v>
      </c>
      <c r="E119">
        <v>30</v>
      </c>
      <c r="F119" s="142">
        <v>0</v>
      </c>
      <c r="G119" s="142">
        <v>-1784</v>
      </c>
      <c r="H119" s="142">
        <v>0</v>
      </c>
      <c r="I119" s="142">
        <v>9064</v>
      </c>
      <c r="J119" s="142">
        <v>0</v>
      </c>
      <c r="K119" s="142">
        <v>5770</v>
      </c>
      <c r="L119" s="142">
        <v>0</v>
      </c>
      <c r="M119" s="142">
        <v>1412</v>
      </c>
      <c r="N119" s="142">
        <v>0</v>
      </c>
      <c r="O119" s="142">
        <v>3022</v>
      </c>
      <c r="P119" s="142">
        <v>0</v>
      </c>
      <c r="Q119" s="142">
        <v>7234</v>
      </c>
      <c r="R119" s="142">
        <v>24718</v>
      </c>
      <c r="S119" s="142">
        <v>0</v>
      </c>
      <c r="T119" s="142">
        <v>9658</v>
      </c>
      <c r="U119" s="142">
        <v>0</v>
      </c>
      <c r="V119" s="142">
        <v>6004</v>
      </c>
      <c r="W119" s="142">
        <v>0</v>
      </c>
      <c r="X119" s="142">
        <v>4900</v>
      </c>
      <c r="Y119" s="142">
        <v>0</v>
      </c>
      <c r="Z119" s="142">
        <v>3674</v>
      </c>
      <c r="AA119" s="142">
        <v>0</v>
      </c>
      <c r="AB119" s="142">
        <v>2950</v>
      </c>
      <c r="AC119" s="142">
        <v>0</v>
      </c>
      <c r="AD119" s="142">
        <v>3675</v>
      </c>
      <c r="AE119" s="142">
        <v>30861</v>
      </c>
      <c r="AF119" s="142">
        <v>0</v>
      </c>
      <c r="AG119" s="142">
        <v>4829</v>
      </c>
      <c r="AH119" s="142">
        <v>0</v>
      </c>
      <c r="AI119" s="142">
        <v>0</v>
      </c>
      <c r="AJ119" s="142">
        <v>0</v>
      </c>
      <c r="AK119" s="142">
        <v>5461</v>
      </c>
      <c r="AL119" s="142">
        <v>0</v>
      </c>
      <c r="AM119" s="142">
        <v>2706</v>
      </c>
      <c r="AN119" s="142">
        <v>0</v>
      </c>
      <c r="AO119" s="142">
        <v>1440</v>
      </c>
      <c r="AP119" s="142">
        <v>0</v>
      </c>
      <c r="AQ119" s="142">
        <v>8564</v>
      </c>
      <c r="AR119" s="142">
        <v>23000</v>
      </c>
      <c r="AS119" s="19">
        <v>0</v>
      </c>
      <c r="AT119" s="19">
        <v>37.82</v>
      </c>
      <c r="AU119" s="19">
        <v>0</v>
      </c>
      <c r="AV119" s="19">
        <v>1627.9</v>
      </c>
      <c r="AW119" s="19">
        <v>0</v>
      </c>
      <c r="AX119" s="19">
        <v>1103.48</v>
      </c>
      <c r="AY119" s="19">
        <v>0</v>
      </c>
      <c r="AZ119" s="19">
        <v>1188.42</v>
      </c>
      <c r="BA119" s="19">
        <v>0</v>
      </c>
      <c r="BB119" s="19">
        <v>682.98</v>
      </c>
      <c r="BC119" s="19">
        <v>0</v>
      </c>
      <c r="BD119" s="19">
        <v>1354.36</v>
      </c>
      <c r="BE119" s="19">
        <v>5994.96</v>
      </c>
      <c r="BF119" s="19">
        <v>0</v>
      </c>
      <c r="BG119" s="19">
        <v>1741.72</v>
      </c>
      <c r="BH119" s="19">
        <v>0</v>
      </c>
      <c r="BI119" s="19">
        <v>1158.74</v>
      </c>
      <c r="BJ119" s="19">
        <v>0</v>
      </c>
      <c r="BK119" s="19">
        <v>982.66</v>
      </c>
      <c r="BL119" s="19">
        <v>0</v>
      </c>
      <c r="BM119" s="19">
        <v>1020.26</v>
      </c>
      <c r="BN119" s="19">
        <v>0</v>
      </c>
      <c r="BO119" s="19">
        <v>602.72</v>
      </c>
      <c r="BP119" s="19">
        <v>0</v>
      </c>
      <c r="BQ119" s="19">
        <v>673.54</v>
      </c>
      <c r="BR119" s="19">
        <v>6179.64</v>
      </c>
      <c r="BS119" s="19">
        <v>0</v>
      </c>
      <c r="BT119" s="19">
        <v>866.38</v>
      </c>
      <c r="BU119" s="19">
        <v>0</v>
      </c>
      <c r="BV119" s="19">
        <v>0</v>
      </c>
      <c r="BW119" s="19">
        <v>0</v>
      </c>
      <c r="BX119" s="19">
        <v>942.11</v>
      </c>
      <c r="BY119" s="19">
        <v>0</v>
      </c>
      <c r="BZ119" s="19">
        <v>488.53</v>
      </c>
      <c r="CA119" s="19">
        <v>0</v>
      </c>
      <c r="CB119" s="19">
        <v>286.7</v>
      </c>
      <c r="CC119" s="19">
        <v>0</v>
      </c>
      <c r="CD119" s="19">
        <v>1516.6</v>
      </c>
      <c r="CE119" s="19">
        <v>4100.32</v>
      </c>
    </row>
    <row r="120" spans="1:83" x14ac:dyDescent="0.45">
      <c r="A120" s="142">
        <v>14871345758977</v>
      </c>
      <c r="B120" t="s">
        <v>767</v>
      </c>
      <c r="C120" t="s">
        <v>1051</v>
      </c>
      <c r="D120" t="s">
        <v>101</v>
      </c>
      <c r="E120">
        <v>18</v>
      </c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  <c r="AH120" s="142">
        <v>1000</v>
      </c>
      <c r="AI120" s="142">
        <v>880</v>
      </c>
      <c r="AJ120" s="142"/>
      <c r="AK120" s="142">
        <v>4261</v>
      </c>
      <c r="AL120" s="142"/>
      <c r="AM120" s="142">
        <v>2243</v>
      </c>
      <c r="AN120" s="142"/>
      <c r="AO120" s="142">
        <v>2456</v>
      </c>
      <c r="AP120" s="142"/>
      <c r="AQ120" s="142">
        <v>2856</v>
      </c>
      <c r="AR120" s="142">
        <v>13696</v>
      </c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>
        <v>156.91</v>
      </c>
      <c r="BV120" s="19">
        <v>157.75</v>
      </c>
      <c r="BW120" s="19"/>
      <c r="BX120" s="19">
        <v>650.73</v>
      </c>
      <c r="BY120" s="19"/>
      <c r="BZ120" s="19">
        <v>355.61</v>
      </c>
      <c r="CA120" s="19"/>
      <c r="CB120" s="19">
        <v>385.02</v>
      </c>
      <c r="CC120" s="19"/>
      <c r="CD120" s="19">
        <v>440.65</v>
      </c>
      <c r="CE120" s="19">
        <v>2146.67</v>
      </c>
    </row>
    <row r="121" spans="1:83" x14ac:dyDescent="0.45">
      <c r="A121" s="142">
        <v>14874240113686</v>
      </c>
      <c r="B121" t="s">
        <v>674</v>
      </c>
      <c r="C121" t="s">
        <v>1050</v>
      </c>
      <c r="D121" t="s">
        <v>101</v>
      </c>
      <c r="E121">
        <v>9</v>
      </c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>
        <v>852</v>
      </c>
      <c r="AI121" s="142">
        <v>922</v>
      </c>
      <c r="AJ121" s="142"/>
      <c r="AK121" s="142">
        <v>1656</v>
      </c>
      <c r="AL121" s="142"/>
      <c r="AM121" s="142">
        <v>1369</v>
      </c>
      <c r="AN121" s="142"/>
      <c r="AO121" s="142">
        <v>1805</v>
      </c>
      <c r="AP121" s="142"/>
      <c r="AQ121" s="142">
        <v>1920</v>
      </c>
      <c r="AR121" s="142">
        <v>8524</v>
      </c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>
        <v>129.34</v>
      </c>
      <c r="BV121" s="19">
        <v>147.34</v>
      </c>
      <c r="BW121" s="19"/>
      <c r="BX121" s="19">
        <v>252.29</v>
      </c>
      <c r="BY121" s="19"/>
      <c r="BZ121" s="19">
        <v>212.47</v>
      </c>
      <c r="CA121" s="19"/>
      <c r="CB121" s="19">
        <v>274.06</v>
      </c>
      <c r="CC121" s="19"/>
      <c r="CD121" s="19">
        <v>289.87</v>
      </c>
      <c r="CE121" s="19">
        <v>1305.3699999999999</v>
      </c>
    </row>
    <row r="122" spans="1:83" x14ac:dyDescent="0.45">
      <c r="A122" s="142">
        <v>14874384875813</v>
      </c>
      <c r="B122" t="s">
        <v>815</v>
      </c>
      <c r="C122" t="s">
        <v>167</v>
      </c>
      <c r="D122" t="s">
        <v>101</v>
      </c>
      <c r="E122">
        <v>6</v>
      </c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>
        <v>2106</v>
      </c>
      <c r="R122" s="142">
        <v>2106</v>
      </c>
      <c r="S122" s="142"/>
      <c r="T122" s="142"/>
      <c r="U122" s="142"/>
      <c r="V122" s="142"/>
      <c r="W122" s="142"/>
      <c r="X122" s="142"/>
      <c r="Y122" s="142">
        <v>846</v>
      </c>
      <c r="Z122" s="142"/>
      <c r="AA122" s="142"/>
      <c r="AB122" s="142"/>
      <c r="AC122" s="142"/>
      <c r="AD122" s="142">
        <v>1055</v>
      </c>
      <c r="AE122" s="142">
        <v>1901</v>
      </c>
      <c r="AF122" s="142"/>
      <c r="AG122" s="142"/>
      <c r="AH122" s="142">
        <v>117</v>
      </c>
      <c r="AI122" s="142">
        <v>164</v>
      </c>
      <c r="AJ122" s="142">
        <v>434</v>
      </c>
      <c r="AK122" s="142">
        <v>186</v>
      </c>
      <c r="AL122" s="142">
        <v>174</v>
      </c>
      <c r="AM122" s="142">
        <v>31</v>
      </c>
      <c r="AN122" s="142">
        <v>196</v>
      </c>
      <c r="AO122" s="142">
        <v>142</v>
      </c>
      <c r="AP122" s="142">
        <v>278</v>
      </c>
      <c r="AQ122" s="142">
        <v>325</v>
      </c>
      <c r="AR122" s="142">
        <v>2047</v>
      </c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>
        <v>338.42</v>
      </c>
      <c r="BE122" s="19">
        <v>338.42</v>
      </c>
      <c r="BF122" s="19"/>
      <c r="BG122" s="19"/>
      <c r="BH122" s="19"/>
      <c r="BI122" s="19"/>
      <c r="BJ122" s="19"/>
      <c r="BK122" s="19"/>
      <c r="BL122" s="19">
        <v>152.34</v>
      </c>
      <c r="BM122" s="19"/>
      <c r="BN122" s="19"/>
      <c r="BO122" s="19"/>
      <c r="BP122" s="19"/>
      <c r="BQ122" s="19">
        <v>184.19</v>
      </c>
      <c r="BR122" s="19">
        <v>336.53</v>
      </c>
      <c r="BS122" s="19"/>
      <c r="BT122" s="19"/>
      <c r="BU122" s="19">
        <v>25.77</v>
      </c>
      <c r="BV122" s="19">
        <v>29.94</v>
      </c>
      <c r="BW122" s="19">
        <v>74.599999999999994</v>
      </c>
      <c r="BX122" s="19">
        <v>33.11</v>
      </c>
      <c r="BY122" s="19">
        <v>31.72</v>
      </c>
      <c r="BZ122" s="19">
        <v>11.1</v>
      </c>
      <c r="CA122" s="19">
        <v>34.83</v>
      </c>
      <c r="CB122" s="19">
        <v>26.94</v>
      </c>
      <c r="CC122" s="19">
        <v>46.5</v>
      </c>
      <c r="CD122" s="19">
        <v>53.21</v>
      </c>
      <c r="CE122" s="19">
        <v>367.71999999999997</v>
      </c>
    </row>
    <row r="123" spans="1:83" x14ac:dyDescent="0.45">
      <c r="A123" s="142">
        <v>14876266172942</v>
      </c>
      <c r="B123" t="s">
        <v>733</v>
      </c>
      <c r="C123" t="s">
        <v>157</v>
      </c>
      <c r="D123" t="s">
        <v>101</v>
      </c>
      <c r="E123">
        <v>6</v>
      </c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>
        <v>369</v>
      </c>
      <c r="R123" s="142">
        <v>369</v>
      </c>
      <c r="S123" s="142"/>
      <c r="T123" s="142"/>
      <c r="U123" s="142"/>
      <c r="V123" s="142">
        <v>686</v>
      </c>
      <c r="W123" s="142"/>
      <c r="X123" s="142"/>
      <c r="Y123" s="142"/>
      <c r="Z123" s="142"/>
      <c r="AA123" s="142"/>
      <c r="AB123" s="142">
        <v>603</v>
      </c>
      <c r="AC123" s="142"/>
      <c r="AD123" s="142">
        <v>322</v>
      </c>
      <c r="AE123" s="142">
        <v>1611</v>
      </c>
      <c r="AF123" s="142"/>
      <c r="AG123" s="142"/>
      <c r="AH123" s="142">
        <v>120</v>
      </c>
      <c r="AI123" s="142">
        <v>399</v>
      </c>
      <c r="AJ123" s="142"/>
      <c r="AK123" s="142">
        <v>268</v>
      </c>
      <c r="AL123" s="142"/>
      <c r="AM123" s="142">
        <v>256</v>
      </c>
      <c r="AN123" s="142"/>
      <c r="AO123" s="142">
        <v>175</v>
      </c>
      <c r="AP123" s="142"/>
      <c r="AQ123" s="142">
        <v>308</v>
      </c>
      <c r="AR123" s="142">
        <v>1526</v>
      </c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>
        <v>90.59</v>
      </c>
      <c r="BE123" s="19">
        <v>90.59</v>
      </c>
      <c r="BF123" s="19"/>
      <c r="BG123" s="19"/>
      <c r="BH123" s="19"/>
      <c r="BI123" s="19">
        <v>125.65</v>
      </c>
      <c r="BJ123" s="19"/>
      <c r="BK123" s="19"/>
      <c r="BL123" s="19"/>
      <c r="BM123" s="19"/>
      <c r="BN123" s="19"/>
      <c r="BO123" s="19">
        <v>117.37</v>
      </c>
      <c r="BP123" s="19"/>
      <c r="BQ123" s="19">
        <v>61.68</v>
      </c>
      <c r="BR123" s="19">
        <v>304.7</v>
      </c>
      <c r="BS123" s="19"/>
      <c r="BT123" s="19"/>
      <c r="BU123" s="19">
        <v>23.46</v>
      </c>
      <c r="BV123" s="19">
        <v>69.83</v>
      </c>
      <c r="BW123" s="19"/>
      <c r="BX123" s="19">
        <v>51.32</v>
      </c>
      <c r="BY123" s="19"/>
      <c r="BZ123" s="19">
        <v>50.37</v>
      </c>
      <c r="CA123" s="19"/>
      <c r="CB123" s="19">
        <v>38.51</v>
      </c>
      <c r="CC123" s="19"/>
      <c r="CD123" s="19">
        <v>57</v>
      </c>
      <c r="CE123" s="19">
        <v>290.49</v>
      </c>
    </row>
    <row r="124" spans="1:83" x14ac:dyDescent="0.45">
      <c r="A124" s="142">
        <v>14876410890702</v>
      </c>
      <c r="B124" t="s">
        <v>725</v>
      </c>
      <c r="C124" t="s">
        <v>157</v>
      </c>
      <c r="D124" t="s">
        <v>101</v>
      </c>
      <c r="E124">
        <v>6</v>
      </c>
      <c r="F124" s="142"/>
      <c r="G124" s="142"/>
      <c r="H124" s="142"/>
      <c r="I124" s="142"/>
      <c r="J124" s="142"/>
      <c r="K124" s="142">
        <v>446</v>
      </c>
      <c r="L124" s="142"/>
      <c r="M124" s="142">
        <v>146</v>
      </c>
      <c r="N124" s="142"/>
      <c r="O124" s="142">
        <v>239</v>
      </c>
      <c r="P124" s="142"/>
      <c r="Q124" s="142">
        <v>412</v>
      </c>
      <c r="R124" s="142">
        <v>1243</v>
      </c>
      <c r="S124" s="142"/>
      <c r="T124" s="142"/>
      <c r="U124" s="142"/>
      <c r="V124" s="142">
        <v>107</v>
      </c>
      <c r="W124" s="142"/>
      <c r="X124" s="142">
        <v>161</v>
      </c>
      <c r="Y124" s="142">
        <v>134</v>
      </c>
      <c r="Z124" s="142"/>
      <c r="AA124" s="142"/>
      <c r="AB124" s="142">
        <v>164</v>
      </c>
      <c r="AC124" s="142"/>
      <c r="AD124" s="142">
        <v>243</v>
      </c>
      <c r="AE124" s="142">
        <v>809</v>
      </c>
      <c r="AF124" s="142"/>
      <c r="AG124" s="142"/>
      <c r="AH124" s="142">
        <v>91</v>
      </c>
      <c r="AI124" s="142">
        <v>185</v>
      </c>
      <c r="AJ124" s="142"/>
      <c r="AK124" s="142">
        <v>174</v>
      </c>
      <c r="AL124" s="142"/>
      <c r="AM124" s="142">
        <v>167</v>
      </c>
      <c r="AN124" s="142"/>
      <c r="AO124" s="142">
        <v>-28</v>
      </c>
      <c r="AP124" s="142"/>
      <c r="AQ124" s="142">
        <v>176</v>
      </c>
      <c r="AR124" s="142">
        <v>765</v>
      </c>
      <c r="AS124" s="19"/>
      <c r="AT124" s="19"/>
      <c r="AU124" s="19"/>
      <c r="AV124" s="19"/>
      <c r="AW124" s="19"/>
      <c r="AX124" s="19">
        <v>88.21</v>
      </c>
      <c r="AY124" s="19"/>
      <c r="AZ124" s="19">
        <v>30.86</v>
      </c>
      <c r="BA124" s="19"/>
      <c r="BB124" s="19">
        <v>44.95</v>
      </c>
      <c r="BC124" s="19"/>
      <c r="BD124" s="19">
        <v>77.23</v>
      </c>
      <c r="BE124" s="19">
        <v>241.25</v>
      </c>
      <c r="BF124" s="19"/>
      <c r="BG124" s="19"/>
      <c r="BH124" s="19"/>
      <c r="BI124" s="19">
        <v>25.73</v>
      </c>
      <c r="BJ124" s="19"/>
      <c r="BK124" s="19">
        <v>33.72</v>
      </c>
      <c r="BL124" s="19">
        <v>29.28</v>
      </c>
      <c r="BM124" s="19"/>
      <c r="BN124" s="19"/>
      <c r="BO124" s="19">
        <v>36.78</v>
      </c>
      <c r="BP124" s="19"/>
      <c r="BQ124" s="19">
        <v>50.56</v>
      </c>
      <c r="BR124" s="19">
        <v>176.07</v>
      </c>
      <c r="BS124" s="19"/>
      <c r="BT124" s="19"/>
      <c r="BU124" s="19">
        <v>19.32</v>
      </c>
      <c r="BV124" s="19">
        <v>39.299999999999997</v>
      </c>
      <c r="BW124" s="19"/>
      <c r="BX124" s="19">
        <v>37.93</v>
      </c>
      <c r="BY124" s="19"/>
      <c r="BZ124" s="19">
        <v>37.69</v>
      </c>
      <c r="CA124" s="19"/>
      <c r="CB124" s="19">
        <v>9.58</v>
      </c>
      <c r="CC124" s="19"/>
      <c r="CD124" s="19">
        <v>38.18</v>
      </c>
      <c r="CE124" s="19">
        <v>182.00000000000003</v>
      </c>
    </row>
    <row r="125" spans="1:83" x14ac:dyDescent="0.45">
      <c r="A125" s="142">
        <v>14881331282858</v>
      </c>
      <c r="B125" t="s">
        <v>796</v>
      </c>
      <c r="C125" t="s">
        <v>188</v>
      </c>
      <c r="D125" t="s">
        <v>101</v>
      </c>
      <c r="E125">
        <v>6</v>
      </c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>
        <v>32</v>
      </c>
      <c r="R125" s="142">
        <v>32</v>
      </c>
      <c r="S125" s="142"/>
      <c r="T125" s="142"/>
      <c r="U125" s="142"/>
      <c r="V125" s="142">
        <v>901</v>
      </c>
      <c r="W125" s="142"/>
      <c r="X125" s="142">
        <v>37</v>
      </c>
      <c r="Y125" s="142"/>
      <c r="Z125" s="142">
        <v>324</v>
      </c>
      <c r="AA125" s="142"/>
      <c r="AB125" s="142">
        <v>341</v>
      </c>
      <c r="AC125" s="142"/>
      <c r="AD125" s="142">
        <v>163</v>
      </c>
      <c r="AE125" s="142">
        <v>1766</v>
      </c>
      <c r="AF125" s="142"/>
      <c r="AG125" s="142"/>
      <c r="AH125" s="142">
        <v>278</v>
      </c>
      <c r="AI125" s="142">
        <v>245</v>
      </c>
      <c r="AJ125" s="142"/>
      <c r="AK125" s="142">
        <v>495</v>
      </c>
      <c r="AL125" s="142"/>
      <c r="AM125" s="142">
        <v>441</v>
      </c>
      <c r="AN125" s="142"/>
      <c r="AO125" s="142">
        <v>483</v>
      </c>
      <c r="AP125" s="142"/>
      <c r="AQ125" s="142">
        <v>793</v>
      </c>
      <c r="AR125" s="142">
        <v>2735</v>
      </c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>
        <v>20.63</v>
      </c>
      <c r="BE125" s="19">
        <v>20.63</v>
      </c>
      <c r="BF125" s="19"/>
      <c r="BG125" s="19"/>
      <c r="BH125" s="19"/>
      <c r="BI125" s="19">
        <v>193.34</v>
      </c>
      <c r="BJ125" s="19"/>
      <c r="BK125" s="19">
        <v>16.38</v>
      </c>
      <c r="BL125" s="19"/>
      <c r="BM125" s="19">
        <v>56.03</v>
      </c>
      <c r="BN125" s="19"/>
      <c r="BO125" s="19">
        <v>58.49</v>
      </c>
      <c r="BP125" s="19"/>
      <c r="BQ125" s="19">
        <v>41.62</v>
      </c>
      <c r="BR125" s="19">
        <v>365.86</v>
      </c>
      <c r="BS125" s="19"/>
      <c r="BT125" s="19"/>
      <c r="BU125" s="19">
        <v>46</v>
      </c>
      <c r="BV125" s="19">
        <v>47.84</v>
      </c>
      <c r="BW125" s="19"/>
      <c r="BX125" s="19">
        <v>83.72</v>
      </c>
      <c r="BY125" s="19"/>
      <c r="BZ125" s="19">
        <v>76.75</v>
      </c>
      <c r="CA125" s="19"/>
      <c r="CB125" s="19">
        <v>82.39</v>
      </c>
      <c r="CC125" s="19"/>
      <c r="CD125" s="19">
        <v>126.12</v>
      </c>
      <c r="CE125" s="19">
        <v>462.82</v>
      </c>
    </row>
    <row r="126" spans="1:83" x14ac:dyDescent="0.45">
      <c r="A126" s="142">
        <v>14881910155540</v>
      </c>
      <c r="B126" t="s">
        <v>788</v>
      </c>
      <c r="C126" t="s">
        <v>889</v>
      </c>
      <c r="D126" t="s">
        <v>101</v>
      </c>
      <c r="E126">
        <v>9</v>
      </c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>
        <v>964</v>
      </c>
      <c r="AI126" s="142">
        <v>-3311</v>
      </c>
      <c r="AJ126" s="142"/>
      <c r="AK126" s="142">
        <v>33</v>
      </c>
      <c r="AL126" s="142"/>
      <c r="AM126" s="142">
        <v>36</v>
      </c>
      <c r="AN126" s="142"/>
      <c r="AO126" s="142">
        <v>39</v>
      </c>
      <c r="AP126" s="142"/>
      <c r="AQ126" s="142">
        <v>34</v>
      </c>
      <c r="AR126" s="142">
        <v>-2205</v>
      </c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>
        <v>145.35</v>
      </c>
      <c r="BV126" s="19">
        <v>-456.49</v>
      </c>
      <c r="BW126" s="19"/>
      <c r="BX126" s="19">
        <v>20.8</v>
      </c>
      <c r="BY126" s="19"/>
      <c r="BZ126" s="19">
        <v>22.36</v>
      </c>
      <c r="CA126" s="19"/>
      <c r="CB126" s="19">
        <v>22.26</v>
      </c>
      <c r="CC126" s="19"/>
      <c r="CD126" s="19">
        <v>21.1</v>
      </c>
      <c r="CE126" s="19">
        <v>-224.61999999999998</v>
      </c>
    </row>
    <row r="127" spans="1:83" x14ac:dyDescent="0.45">
      <c r="A127" s="142">
        <v>14883936261510</v>
      </c>
      <c r="B127" t="s">
        <v>670</v>
      </c>
      <c r="C127" t="s">
        <v>1049</v>
      </c>
      <c r="D127" t="s">
        <v>101</v>
      </c>
      <c r="E127">
        <v>3</v>
      </c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42"/>
      <c r="AH127" s="142">
        <v>112</v>
      </c>
      <c r="AI127" s="142">
        <v>73</v>
      </c>
      <c r="AJ127" s="142"/>
      <c r="AK127" s="142">
        <v>156</v>
      </c>
      <c r="AL127" s="142"/>
      <c r="AM127" s="142">
        <v>183</v>
      </c>
      <c r="AN127" s="142"/>
      <c r="AO127" s="142">
        <v>147</v>
      </c>
      <c r="AP127" s="142"/>
      <c r="AQ127" s="142">
        <v>239</v>
      </c>
      <c r="AR127" s="142">
        <v>910</v>
      </c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>
        <v>20.92</v>
      </c>
      <c r="BV127" s="19">
        <v>20.43</v>
      </c>
      <c r="BW127" s="19"/>
      <c r="BX127" s="19">
        <v>32.43</v>
      </c>
      <c r="BY127" s="19"/>
      <c r="BZ127" s="19">
        <v>36.590000000000003</v>
      </c>
      <c r="CA127" s="19"/>
      <c r="CB127" s="19">
        <v>62.41</v>
      </c>
      <c r="CC127" s="19"/>
      <c r="CD127" s="19">
        <v>44.05</v>
      </c>
      <c r="CE127" s="19">
        <v>216.82999999999998</v>
      </c>
    </row>
    <row r="128" spans="1:83" x14ac:dyDescent="0.45">
      <c r="A128" s="142">
        <v>14884081026425</v>
      </c>
      <c r="B128" t="s">
        <v>625</v>
      </c>
      <c r="C128" t="s">
        <v>172</v>
      </c>
      <c r="D128" t="s">
        <v>101</v>
      </c>
      <c r="E128">
        <v>6</v>
      </c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>
        <v>3467</v>
      </c>
      <c r="U128" s="142"/>
      <c r="V128" s="142">
        <v>2393</v>
      </c>
      <c r="W128" s="142"/>
      <c r="X128" s="142"/>
      <c r="Y128" s="142"/>
      <c r="Z128" s="142"/>
      <c r="AA128" s="142"/>
      <c r="AB128" s="142">
        <v>1326</v>
      </c>
      <c r="AC128" s="142"/>
      <c r="AD128" s="142">
        <v>830</v>
      </c>
      <c r="AE128" s="142">
        <v>8016</v>
      </c>
      <c r="AF128" s="142"/>
      <c r="AG128" s="142"/>
      <c r="AH128" s="142">
        <v>278</v>
      </c>
      <c r="AI128" s="142">
        <v>128</v>
      </c>
      <c r="AJ128" s="142"/>
      <c r="AK128" s="142">
        <v>376</v>
      </c>
      <c r="AL128" s="142"/>
      <c r="AM128" s="142">
        <v>114</v>
      </c>
      <c r="AN128" s="142"/>
      <c r="AO128" s="142">
        <v>15</v>
      </c>
      <c r="AP128" s="142"/>
      <c r="AQ128" s="142">
        <v>862</v>
      </c>
      <c r="AR128" s="142">
        <v>1773</v>
      </c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>
        <v>505.65</v>
      </c>
      <c r="BH128" s="19"/>
      <c r="BI128" s="19">
        <v>351.52</v>
      </c>
      <c r="BJ128" s="19"/>
      <c r="BK128" s="19"/>
      <c r="BL128" s="19"/>
      <c r="BM128" s="19"/>
      <c r="BN128" s="19"/>
      <c r="BO128" s="19">
        <v>213.91</v>
      </c>
      <c r="BP128" s="19"/>
      <c r="BQ128" s="19">
        <v>133.12</v>
      </c>
      <c r="BR128" s="19">
        <v>1204.1999999999998</v>
      </c>
      <c r="BS128" s="19"/>
      <c r="BT128" s="19"/>
      <c r="BU128" s="19">
        <v>46.9</v>
      </c>
      <c r="BV128" s="19">
        <v>25.36</v>
      </c>
      <c r="BW128" s="19"/>
      <c r="BX128" s="19">
        <v>66.91</v>
      </c>
      <c r="BY128" s="19"/>
      <c r="BZ128" s="19">
        <v>32.32</v>
      </c>
      <c r="CA128" s="19"/>
      <c r="CB128" s="19">
        <v>18.89</v>
      </c>
      <c r="CC128" s="19"/>
      <c r="CD128" s="19">
        <v>136.28</v>
      </c>
      <c r="CE128" s="19">
        <v>326.65999999999997</v>
      </c>
    </row>
    <row r="129" spans="1:83" x14ac:dyDescent="0.45">
      <c r="A129" s="142">
        <v>14885962254436</v>
      </c>
      <c r="B129" t="s">
        <v>791</v>
      </c>
      <c r="C129" t="s">
        <v>890</v>
      </c>
      <c r="D129" t="s">
        <v>101</v>
      </c>
      <c r="E129">
        <v>9</v>
      </c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>
        <v>417</v>
      </c>
      <c r="AI129" s="142">
        <v>-487</v>
      </c>
      <c r="AJ129" s="142"/>
      <c r="AK129" s="142">
        <v>-101</v>
      </c>
      <c r="AL129" s="142"/>
      <c r="AM129" s="142">
        <v>65</v>
      </c>
      <c r="AN129" s="142"/>
      <c r="AO129" s="142">
        <v>62</v>
      </c>
      <c r="AP129" s="142"/>
      <c r="AQ129" s="142">
        <v>63</v>
      </c>
      <c r="AR129" s="142">
        <v>19</v>
      </c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>
        <v>67.260000000000005</v>
      </c>
      <c r="BV129" s="19">
        <v>-53.67</v>
      </c>
      <c r="BW129" s="19"/>
      <c r="BX129" s="19">
        <v>1.66</v>
      </c>
      <c r="BY129" s="19"/>
      <c r="BZ129" s="19">
        <v>26.54</v>
      </c>
      <c r="CA129" s="19"/>
      <c r="CB129" s="19">
        <v>25.65</v>
      </c>
      <c r="CC129" s="19"/>
      <c r="CD129" s="19">
        <v>25.21</v>
      </c>
      <c r="CE129" s="19">
        <v>92.65</v>
      </c>
    </row>
    <row r="130" spans="1:83" x14ac:dyDescent="0.45">
      <c r="A130" s="142">
        <v>14888422540020</v>
      </c>
      <c r="B130" t="s">
        <v>755</v>
      </c>
      <c r="C130" t="s">
        <v>129</v>
      </c>
      <c r="D130" t="s">
        <v>101</v>
      </c>
      <c r="E130">
        <v>6</v>
      </c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>
        <v>2021</v>
      </c>
      <c r="R130" s="142">
        <v>2021</v>
      </c>
      <c r="S130" s="142"/>
      <c r="T130" s="142"/>
      <c r="U130" s="142"/>
      <c r="V130" s="142"/>
      <c r="W130" s="142"/>
      <c r="X130" s="142">
        <v>1690</v>
      </c>
      <c r="Y130" s="142"/>
      <c r="Z130" s="142"/>
      <c r="AA130" s="142"/>
      <c r="AB130" s="142"/>
      <c r="AC130" s="142"/>
      <c r="AD130" s="142">
        <v>1756</v>
      </c>
      <c r="AE130" s="142">
        <v>3446</v>
      </c>
      <c r="AF130" s="142"/>
      <c r="AG130" s="142"/>
      <c r="AH130" s="142">
        <v>299</v>
      </c>
      <c r="AI130" s="142">
        <v>263</v>
      </c>
      <c r="AJ130" s="142"/>
      <c r="AK130" s="142">
        <v>-1324</v>
      </c>
      <c r="AL130" s="142"/>
      <c r="AM130" s="142">
        <v>0</v>
      </c>
      <c r="AN130" s="142"/>
      <c r="AO130" s="142">
        <v>-5</v>
      </c>
      <c r="AP130" s="142"/>
      <c r="AQ130" s="142"/>
      <c r="AR130" s="142">
        <v>-767</v>
      </c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>
        <v>325.26</v>
      </c>
      <c r="BE130" s="19">
        <v>325.26</v>
      </c>
      <c r="BF130" s="19"/>
      <c r="BG130" s="19"/>
      <c r="BH130" s="19"/>
      <c r="BI130" s="19"/>
      <c r="BJ130" s="19"/>
      <c r="BK130" s="19">
        <v>262.91000000000003</v>
      </c>
      <c r="BL130" s="19"/>
      <c r="BM130" s="19"/>
      <c r="BN130" s="19"/>
      <c r="BO130" s="19"/>
      <c r="BP130" s="19"/>
      <c r="BQ130" s="19">
        <v>282.15999999999997</v>
      </c>
      <c r="BR130" s="19">
        <v>545.06999999999994</v>
      </c>
      <c r="BS130" s="19"/>
      <c r="BT130" s="19"/>
      <c r="BU130" s="19">
        <v>49</v>
      </c>
      <c r="BV130" s="19">
        <v>50.41</v>
      </c>
      <c r="BW130" s="19"/>
      <c r="BX130" s="19">
        <v>-175.76</v>
      </c>
      <c r="BY130" s="19"/>
      <c r="BZ130" s="19">
        <v>13.88</v>
      </c>
      <c r="CA130" s="19"/>
      <c r="CB130" s="19">
        <v>12.84</v>
      </c>
      <c r="CC130" s="19"/>
      <c r="CD130" s="19"/>
      <c r="CE130" s="19">
        <v>-49.629999999999995</v>
      </c>
    </row>
    <row r="131" spans="1:83" x14ac:dyDescent="0.45">
      <c r="A131" s="142">
        <v>14890014442703</v>
      </c>
      <c r="B131" t="s">
        <v>718</v>
      </c>
      <c r="C131" t="s">
        <v>128</v>
      </c>
      <c r="D131" t="s">
        <v>101</v>
      </c>
      <c r="E131">
        <v>6</v>
      </c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>
        <v>910</v>
      </c>
      <c r="R131" s="142">
        <v>910</v>
      </c>
      <c r="S131" s="142"/>
      <c r="T131" s="142"/>
      <c r="U131" s="142">
        <v>670</v>
      </c>
      <c r="V131" s="142"/>
      <c r="W131" s="142"/>
      <c r="X131" s="142"/>
      <c r="Y131" s="142"/>
      <c r="Z131" s="142"/>
      <c r="AA131" s="142">
        <v>1347</v>
      </c>
      <c r="AB131" s="142"/>
      <c r="AC131" s="142"/>
      <c r="AD131" s="142">
        <v>511</v>
      </c>
      <c r="AE131" s="142">
        <v>2528</v>
      </c>
      <c r="AF131" s="142">
        <v>3598</v>
      </c>
      <c r="AG131" s="142">
        <v>-3607</v>
      </c>
      <c r="AH131" s="142">
        <v>267</v>
      </c>
      <c r="AI131" s="142">
        <v>6637</v>
      </c>
      <c r="AJ131" s="142"/>
      <c r="AK131" s="142">
        <v>428</v>
      </c>
      <c r="AL131" s="142"/>
      <c r="AM131" s="142">
        <v>194</v>
      </c>
      <c r="AN131" s="142"/>
      <c r="AO131" s="142">
        <v>682</v>
      </c>
      <c r="AP131" s="142"/>
      <c r="AQ131" s="142">
        <v>2571</v>
      </c>
      <c r="AR131" s="142">
        <v>10770</v>
      </c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>
        <v>163.06</v>
      </c>
      <c r="BE131" s="19">
        <v>163.06</v>
      </c>
      <c r="BF131" s="19"/>
      <c r="BG131" s="19"/>
      <c r="BH131" s="19">
        <v>123.3</v>
      </c>
      <c r="BI131" s="19"/>
      <c r="BJ131" s="19"/>
      <c r="BK131" s="19"/>
      <c r="BL131" s="19"/>
      <c r="BM131" s="19"/>
      <c r="BN131" s="19">
        <v>220.03</v>
      </c>
      <c r="BO131" s="19"/>
      <c r="BP131" s="19"/>
      <c r="BQ131" s="19">
        <v>89.46</v>
      </c>
      <c r="BR131" s="19">
        <v>432.78999999999996</v>
      </c>
      <c r="BS131" s="19">
        <v>513.22</v>
      </c>
      <c r="BT131" s="19">
        <v>-514.54</v>
      </c>
      <c r="BU131" s="19">
        <v>44.43</v>
      </c>
      <c r="BV131" s="19">
        <v>959.62</v>
      </c>
      <c r="BW131" s="19"/>
      <c r="BX131" s="19">
        <v>74.48</v>
      </c>
      <c r="BY131" s="19"/>
      <c r="BZ131" s="19">
        <v>41.21</v>
      </c>
      <c r="CA131" s="19"/>
      <c r="CB131" s="19">
        <v>110.76</v>
      </c>
      <c r="CC131" s="19"/>
      <c r="CD131" s="19">
        <v>379.53</v>
      </c>
      <c r="CE131" s="19">
        <v>1608.71</v>
      </c>
    </row>
    <row r="132" spans="1:83" x14ac:dyDescent="0.45">
      <c r="A132" s="142">
        <v>14890593252047</v>
      </c>
      <c r="B132" t="s">
        <v>105</v>
      </c>
      <c r="C132" t="s">
        <v>189</v>
      </c>
      <c r="D132" t="s">
        <v>101</v>
      </c>
      <c r="E132">
        <v>12</v>
      </c>
      <c r="F132" s="142"/>
      <c r="G132" s="142"/>
      <c r="H132" s="142"/>
      <c r="I132" s="142"/>
      <c r="J132" s="142"/>
      <c r="K132" s="142"/>
      <c r="L132" s="142"/>
      <c r="M132" s="142">
        <v>-117</v>
      </c>
      <c r="N132" s="142"/>
      <c r="O132" s="142">
        <v>263</v>
      </c>
      <c r="P132" s="142"/>
      <c r="Q132" s="142">
        <v>286</v>
      </c>
      <c r="R132" s="142">
        <v>432</v>
      </c>
      <c r="S132" s="142"/>
      <c r="T132" s="142">
        <v>329</v>
      </c>
      <c r="U132" s="142"/>
      <c r="V132" s="142">
        <v>209</v>
      </c>
      <c r="W132" s="142"/>
      <c r="X132" s="142">
        <v>235</v>
      </c>
      <c r="Y132" s="142"/>
      <c r="Z132" s="142">
        <v>206</v>
      </c>
      <c r="AA132" s="142"/>
      <c r="AB132" s="142">
        <v>275</v>
      </c>
      <c r="AC132" s="142"/>
      <c r="AD132" s="142">
        <v>371</v>
      </c>
      <c r="AE132" s="142">
        <v>1625</v>
      </c>
      <c r="AF132" s="142"/>
      <c r="AG132" s="142"/>
      <c r="AH132" s="142">
        <v>119</v>
      </c>
      <c r="AI132" s="142">
        <v>-18</v>
      </c>
      <c r="AJ132" s="142"/>
      <c r="AK132" s="142">
        <v>236</v>
      </c>
      <c r="AL132" s="142"/>
      <c r="AM132" s="142">
        <v>253</v>
      </c>
      <c r="AN132" s="142"/>
      <c r="AO132" s="142">
        <v>257</v>
      </c>
      <c r="AP132" s="142"/>
      <c r="AQ132" s="142">
        <v>271</v>
      </c>
      <c r="AR132" s="142">
        <v>1118</v>
      </c>
      <c r="AS132" s="19"/>
      <c r="AT132" s="19"/>
      <c r="AU132" s="19"/>
      <c r="AV132" s="19"/>
      <c r="AW132" s="19"/>
      <c r="AX132" s="19"/>
      <c r="AY132" s="19"/>
      <c r="AZ132" s="19">
        <v>69.13</v>
      </c>
      <c r="BA132" s="19"/>
      <c r="BB132" s="19">
        <v>59.88</v>
      </c>
      <c r="BC132" s="19"/>
      <c r="BD132" s="19">
        <v>60.61</v>
      </c>
      <c r="BE132" s="19">
        <v>189.62</v>
      </c>
      <c r="BF132" s="19"/>
      <c r="BG132" s="19">
        <v>67.88</v>
      </c>
      <c r="BH132" s="19"/>
      <c r="BI132" s="19">
        <v>52.42</v>
      </c>
      <c r="BJ132" s="19"/>
      <c r="BK132" s="19">
        <v>55.3</v>
      </c>
      <c r="BL132" s="19"/>
      <c r="BM132" s="19">
        <v>51.27</v>
      </c>
      <c r="BN132" s="19"/>
      <c r="BO132" s="19">
        <v>56.96</v>
      </c>
      <c r="BP132" s="19"/>
      <c r="BQ132" s="19">
        <v>75.699999999999989</v>
      </c>
      <c r="BR132" s="19">
        <v>359.53</v>
      </c>
      <c r="BS132" s="19"/>
      <c r="BT132" s="19"/>
      <c r="BU132" s="19">
        <v>26.2</v>
      </c>
      <c r="BV132" s="19">
        <v>16.149999999999999</v>
      </c>
      <c r="BW132" s="19"/>
      <c r="BX132" s="19">
        <v>52.69</v>
      </c>
      <c r="BY132" s="19"/>
      <c r="BZ132" s="19">
        <v>56.72</v>
      </c>
      <c r="CA132" s="19"/>
      <c r="CB132" s="19">
        <v>56.63</v>
      </c>
      <c r="CC132" s="19"/>
      <c r="CD132" s="19">
        <v>57.97</v>
      </c>
      <c r="CE132" s="19">
        <v>266.36</v>
      </c>
    </row>
    <row r="133" spans="1:83" x14ac:dyDescent="0.45">
      <c r="A133" s="142">
        <v>14895513628967</v>
      </c>
      <c r="B133" t="s">
        <v>678</v>
      </c>
      <c r="C133" t="s">
        <v>841</v>
      </c>
      <c r="D133" t="s">
        <v>101</v>
      </c>
      <c r="E133">
        <v>36</v>
      </c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  <c r="AH133" s="142">
        <v>1643</v>
      </c>
      <c r="AI133" s="142">
        <v>2335</v>
      </c>
      <c r="AJ133" s="142"/>
      <c r="AK133" s="142">
        <v>2562</v>
      </c>
      <c r="AL133" s="142"/>
      <c r="AM133" s="142">
        <v>2872</v>
      </c>
      <c r="AN133" s="142"/>
      <c r="AO133" s="142">
        <v>1770</v>
      </c>
      <c r="AP133" s="142"/>
      <c r="AQ133" s="142">
        <v>3371</v>
      </c>
      <c r="AR133" s="142">
        <v>14553</v>
      </c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>
        <v>263.66000000000003</v>
      </c>
      <c r="BV133" s="19">
        <v>392.4</v>
      </c>
      <c r="BW133" s="19"/>
      <c r="BX133" s="19">
        <v>425.06</v>
      </c>
      <c r="BY133" s="19"/>
      <c r="BZ133" s="19">
        <v>472.46</v>
      </c>
      <c r="CA133" s="19"/>
      <c r="CB133" s="19">
        <v>313.75</v>
      </c>
      <c r="CC133" s="19"/>
      <c r="CD133" s="19">
        <v>538.09</v>
      </c>
      <c r="CE133" s="19">
        <v>2405.42</v>
      </c>
    </row>
    <row r="134" spans="1:83" x14ac:dyDescent="0.45">
      <c r="A134" s="142">
        <v>14895658461352</v>
      </c>
      <c r="B134" t="s">
        <v>727</v>
      </c>
      <c r="C134" t="s">
        <v>29</v>
      </c>
      <c r="D134" t="s">
        <v>101</v>
      </c>
      <c r="E134">
        <v>3</v>
      </c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>
        <v>975</v>
      </c>
      <c r="R134" s="142">
        <v>975</v>
      </c>
      <c r="S134" s="142"/>
      <c r="T134" s="142"/>
      <c r="U134" s="142"/>
      <c r="V134" s="142"/>
      <c r="W134" s="142">
        <v>616</v>
      </c>
      <c r="X134" s="142"/>
      <c r="Y134" s="142"/>
      <c r="Z134" s="142"/>
      <c r="AA134" s="142"/>
      <c r="AB134" s="142"/>
      <c r="AC134" s="142">
        <v>201</v>
      </c>
      <c r="AD134" s="142">
        <v>80</v>
      </c>
      <c r="AE134" s="142">
        <v>897</v>
      </c>
      <c r="AF134" s="142"/>
      <c r="AG134" s="142"/>
      <c r="AH134" s="142">
        <v>40</v>
      </c>
      <c r="AI134" s="142">
        <v>35</v>
      </c>
      <c r="AJ134" s="142"/>
      <c r="AK134" s="142">
        <v>421</v>
      </c>
      <c r="AL134" s="142"/>
      <c r="AM134" s="142">
        <v>145</v>
      </c>
      <c r="AN134" s="142"/>
      <c r="AO134" s="142">
        <v>159</v>
      </c>
      <c r="AP134" s="142"/>
      <c r="AQ134" s="142">
        <v>-129</v>
      </c>
      <c r="AR134" s="142">
        <v>671</v>
      </c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>
        <v>171.12</v>
      </c>
      <c r="BE134" s="19">
        <v>171.12</v>
      </c>
      <c r="BF134" s="19"/>
      <c r="BG134" s="19"/>
      <c r="BH134" s="19"/>
      <c r="BI134" s="19"/>
      <c r="BJ134" s="19">
        <v>109.85</v>
      </c>
      <c r="BK134" s="19"/>
      <c r="BL134" s="19"/>
      <c r="BM134" s="19"/>
      <c r="BN134" s="19"/>
      <c r="BO134" s="19"/>
      <c r="BP134" s="19">
        <v>53.96</v>
      </c>
      <c r="BQ134" s="19">
        <v>16.100000000000001</v>
      </c>
      <c r="BR134" s="19">
        <v>179.91</v>
      </c>
      <c r="BS134" s="19"/>
      <c r="BT134" s="19"/>
      <c r="BU134" s="19">
        <v>10.65</v>
      </c>
      <c r="BV134" s="19">
        <v>15</v>
      </c>
      <c r="BW134" s="19"/>
      <c r="BX134" s="19">
        <v>70.209999999999994</v>
      </c>
      <c r="BY134" s="19"/>
      <c r="BZ134" s="19">
        <v>31.17</v>
      </c>
      <c r="CA134" s="19"/>
      <c r="CB134" s="19">
        <v>33</v>
      </c>
      <c r="CC134" s="19"/>
      <c r="CD134" s="19">
        <v>-8.4</v>
      </c>
      <c r="CE134" s="19">
        <v>151.62999999999997</v>
      </c>
    </row>
    <row r="135" spans="1:83" x14ac:dyDescent="0.45">
      <c r="A135" s="142">
        <v>14896960824806</v>
      </c>
      <c r="B135" t="s">
        <v>805</v>
      </c>
      <c r="C135" t="s">
        <v>190</v>
      </c>
      <c r="D135" t="s">
        <v>101</v>
      </c>
      <c r="E135">
        <v>6</v>
      </c>
      <c r="F135" s="142"/>
      <c r="G135" s="142"/>
      <c r="H135" s="142"/>
      <c r="I135" s="142"/>
      <c r="J135" s="142"/>
      <c r="K135" s="142"/>
      <c r="L135" s="142"/>
      <c r="M135" s="142">
        <v>-56</v>
      </c>
      <c r="N135" s="142"/>
      <c r="O135" s="142">
        <v>186</v>
      </c>
      <c r="P135" s="142"/>
      <c r="Q135" s="142">
        <v>281</v>
      </c>
      <c r="R135" s="142">
        <v>411</v>
      </c>
      <c r="S135" s="142"/>
      <c r="T135" s="142">
        <v>363</v>
      </c>
      <c r="U135" s="142"/>
      <c r="V135" s="142">
        <v>208</v>
      </c>
      <c r="W135" s="142"/>
      <c r="X135" s="142">
        <v>257</v>
      </c>
      <c r="Y135" s="142"/>
      <c r="Z135" s="142">
        <v>285</v>
      </c>
      <c r="AA135" s="142"/>
      <c r="AB135" s="142">
        <v>-2152</v>
      </c>
      <c r="AC135" s="142"/>
      <c r="AD135" s="142"/>
      <c r="AE135" s="142">
        <v>-1039</v>
      </c>
      <c r="AF135" s="142"/>
      <c r="AG135" s="142"/>
      <c r="AH135" s="142">
        <v>279</v>
      </c>
      <c r="AI135" s="142">
        <v>244</v>
      </c>
      <c r="AJ135" s="142"/>
      <c r="AK135" s="142">
        <v>455</v>
      </c>
      <c r="AL135" s="142"/>
      <c r="AM135" s="142">
        <v>-838</v>
      </c>
      <c r="AN135" s="142"/>
      <c r="AO135" s="142">
        <v>66</v>
      </c>
      <c r="AP135" s="142"/>
      <c r="AQ135" s="142">
        <v>69</v>
      </c>
      <c r="AR135" s="142">
        <v>275</v>
      </c>
      <c r="AS135" s="19"/>
      <c r="AT135" s="19"/>
      <c r="AU135" s="19"/>
      <c r="AV135" s="19"/>
      <c r="AW135" s="19"/>
      <c r="AX135" s="19"/>
      <c r="AY135" s="19"/>
      <c r="AZ135" s="19">
        <v>36.800000000000011</v>
      </c>
      <c r="BA135" s="19"/>
      <c r="BB135" s="19">
        <v>33.92</v>
      </c>
      <c r="BC135" s="19"/>
      <c r="BD135" s="19">
        <v>48.98</v>
      </c>
      <c r="BE135" s="19">
        <v>119.70000000000002</v>
      </c>
      <c r="BF135" s="19"/>
      <c r="BG135" s="19">
        <v>63.1</v>
      </c>
      <c r="BH135" s="19"/>
      <c r="BI135" s="19">
        <v>36.53</v>
      </c>
      <c r="BJ135" s="19"/>
      <c r="BK135" s="19">
        <v>47.8</v>
      </c>
      <c r="BL135" s="19"/>
      <c r="BM135" s="19">
        <v>55.04</v>
      </c>
      <c r="BN135" s="19"/>
      <c r="BO135" s="19">
        <v>-294.52999999999997</v>
      </c>
      <c r="BP135" s="19"/>
      <c r="BQ135" s="19"/>
      <c r="BR135" s="19">
        <v>-92.059999999999974</v>
      </c>
      <c r="BS135" s="19"/>
      <c r="BT135" s="19"/>
      <c r="BU135" s="19">
        <v>46.17</v>
      </c>
      <c r="BV135" s="19">
        <v>47.7</v>
      </c>
      <c r="BW135" s="19"/>
      <c r="BX135" s="19">
        <v>78.010000000000005</v>
      </c>
      <c r="BY135" s="19"/>
      <c r="BZ135" s="19">
        <v>-105.63</v>
      </c>
      <c r="CA135" s="19"/>
      <c r="CB135" s="19">
        <v>22.96</v>
      </c>
      <c r="CC135" s="19"/>
      <c r="CD135" s="19">
        <v>22.94</v>
      </c>
      <c r="CE135" s="19">
        <v>112.15</v>
      </c>
    </row>
    <row r="136" spans="1:83" x14ac:dyDescent="0.45">
      <c r="A136" s="142">
        <v>14897250260446</v>
      </c>
      <c r="B136" t="s">
        <v>801</v>
      </c>
      <c r="C136" t="s">
        <v>191</v>
      </c>
      <c r="D136" t="s">
        <v>101</v>
      </c>
      <c r="E136">
        <v>6</v>
      </c>
      <c r="F136" s="142"/>
      <c r="G136" s="142"/>
      <c r="H136" s="142"/>
      <c r="I136" s="142"/>
      <c r="J136" s="142"/>
      <c r="K136" s="142"/>
      <c r="L136" s="142"/>
      <c r="M136" s="142"/>
      <c r="N136" s="142">
        <v>1944</v>
      </c>
      <c r="O136" s="142"/>
      <c r="P136" s="142">
        <v>-267</v>
      </c>
      <c r="Q136" s="142">
        <v>301</v>
      </c>
      <c r="R136" s="142">
        <v>1978</v>
      </c>
      <c r="S136" s="142"/>
      <c r="T136" s="142"/>
      <c r="U136" s="142">
        <v>322</v>
      </c>
      <c r="V136" s="142"/>
      <c r="W136" s="142">
        <v>487</v>
      </c>
      <c r="X136" s="142"/>
      <c r="Y136" s="142">
        <v>186</v>
      </c>
      <c r="Z136" s="142"/>
      <c r="AA136" s="142">
        <v>200</v>
      </c>
      <c r="AB136" s="142"/>
      <c r="AC136" s="142">
        <v>-122</v>
      </c>
      <c r="AD136" s="142"/>
      <c r="AE136" s="142">
        <v>1073</v>
      </c>
      <c r="AF136" s="142"/>
      <c r="AG136" s="142"/>
      <c r="AH136" s="142">
        <v>26</v>
      </c>
      <c r="AI136" s="142">
        <v>140</v>
      </c>
      <c r="AJ136" s="142"/>
      <c r="AK136" s="142">
        <v>75</v>
      </c>
      <c r="AL136" s="142"/>
      <c r="AM136" s="142">
        <v>138</v>
      </c>
      <c r="AN136" s="142"/>
      <c r="AO136" s="142">
        <v>127</v>
      </c>
      <c r="AP136" s="142"/>
      <c r="AQ136" s="142">
        <v>171</v>
      </c>
      <c r="AR136" s="142">
        <v>677</v>
      </c>
      <c r="AS136" s="19"/>
      <c r="AT136" s="19"/>
      <c r="AU136" s="19"/>
      <c r="AV136" s="19"/>
      <c r="AW136" s="19"/>
      <c r="AX136" s="19"/>
      <c r="AY136" s="19"/>
      <c r="AZ136" s="19"/>
      <c r="BA136" s="19">
        <v>311.49</v>
      </c>
      <c r="BB136" s="19"/>
      <c r="BC136" s="19">
        <v>-24.8</v>
      </c>
      <c r="BD136" s="19">
        <v>51.53</v>
      </c>
      <c r="BE136" s="19">
        <v>338.22</v>
      </c>
      <c r="BF136" s="19"/>
      <c r="BG136" s="19"/>
      <c r="BH136" s="19">
        <v>54.75</v>
      </c>
      <c r="BI136" s="19"/>
      <c r="BJ136" s="19">
        <v>79.16</v>
      </c>
      <c r="BK136" s="19"/>
      <c r="BL136" s="19">
        <v>36.28</v>
      </c>
      <c r="BM136" s="19"/>
      <c r="BN136" s="19">
        <v>41.5</v>
      </c>
      <c r="BO136" s="19"/>
      <c r="BP136" s="19">
        <v>-5.04</v>
      </c>
      <c r="BQ136" s="19"/>
      <c r="BR136" s="19">
        <v>206.65</v>
      </c>
      <c r="BS136" s="19"/>
      <c r="BT136" s="19"/>
      <c r="BU136" s="19">
        <v>10.07</v>
      </c>
      <c r="BV136" s="19">
        <v>32.869999999999997</v>
      </c>
      <c r="BW136" s="19"/>
      <c r="BX136" s="19">
        <v>23.8</v>
      </c>
      <c r="BY136" s="19"/>
      <c r="BZ136" s="19">
        <v>33.56</v>
      </c>
      <c r="CA136" s="19"/>
      <c r="CB136" s="19">
        <v>31.65</v>
      </c>
      <c r="CC136" s="19"/>
      <c r="CD136" s="19">
        <v>37.47</v>
      </c>
      <c r="CE136" s="19">
        <v>169.42</v>
      </c>
    </row>
    <row r="137" spans="1:83" x14ac:dyDescent="0.45">
      <c r="A137" s="142">
        <v>14897394978254</v>
      </c>
      <c r="B137" t="s">
        <v>106</v>
      </c>
      <c r="C137" t="s">
        <v>192</v>
      </c>
      <c r="D137" t="s">
        <v>101</v>
      </c>
      <c r="E137">
        <v>6</v>
      </c>
      <c r="F137" s="142"/>
      <c r="G137" s="142"/>
      <c r="H137" s="142"/>
      <c r="I137" s="142"/>
      <c r="J137" s="142"/>
      <c r="K137" s="142"/>
      <c r="L137" s="142"/>
      <c r="M137" s="142">
        <v>224</v>
      </c>
      <c r="N137" s="142">
        <v>63</v>
      </c>
      <c r="O137" s="142">
        <v>71</v>
      </c>
      <c r="P137" s="142"/>
      <c r="Q137" s="142">
        <v>66</v>
      </c>
      <c r="R137" s="142">
        <v>424</v>
      </c>
      <c r="S137" s="142"/>
      <c r="T137" s="142">
        <v>83</v>
      </c>
      <c r="U137" s="142"/>
      <c r="V137" s="142"/>
      <c r="W137" s="142">
        <v>78</v>
      </c>
      <c r="X137" s="142"/>
      <c r="Y137" s="142">
        <v>25</v>
      </c>
      <c r="Z137" s="142">
        <v>46</v>
      </c>
      <c r="AA137" s="142"/>
      <c r="AB137" s="142">
        <v>57</v>
      </c>
      <c r="AC137" s="142"/>
      <c r="AD137" s="142">
        <v>152</v>
      </c>
      <c r="AE137" s="142">
        <v>441</v>
      </c>
      <c r="AF137" s="142"/>
      <c r="AG137" s="142"/>
      <c r="AH137" s="142">
        <v>13</v>
      </c>
      <c r="AI137" s="142">
        <v>15</v>
      </c>
      <c r="AJ137" s="142">
        <v>29</v>
      </c>
      <c r="AK137" s="142">
        <v>27</v>
      </c>
      <c r="AL137" s="142">
        <v>27</v>
      </c>
      <c r="AM137" s="142">
        <v>30</v>
      </c>
      <c r="AN137" s="142">
        <v>31</v>
      </c>
      <c r="AO137" s="142">
        <v>34</v>
      </c>
      <c r="AP137" s="142">
        <v>32</v>
      </c>
      <c r="AQ137" s="142">
        <v>33</v>
      </c>
      <c r="AR137" s="142">
        <v>271</v>
      </c>
      <c r="AS137" s="19"/>
      <c r="AT137" s="19"/>
      <c r="AU137" s="19"/>
      <c r="AV137" s="19"/>
      <c r="AW137" s="19"/>
      <c r="AX137" s="19"/>
      <c r="AY137" s="19"/>
      <c r="AZ137" s="19">
        <v>63.24</v>
      </c>
      <c r="BA137" s="19">
        <v>20.02</v>
      </c>
      <c r="BB137" s="19">
        <v>21</v>
      </c>
      <c r="BC137" s="19"/>
      <c r="BD137" s="19">
        <v>20.14</v>
      </c>
      <c r="BE137" s="19">
        <v>124.4</v>
      </c>
      <c r="BF137" s="19"/>
      <c r="BG137" s="19">
        <v>21.89</v>
      </c>
      <c r="BH137" s="19"/>
      <c r="BI137" s="19"/>
      <c r="BJ137" s="19">
        <v>22.07</v>
      </c>
      <c r="BK137" s="19"/>
      <c r="BL137" s="19">
        <v>15.19</v>
      </c>
      <c r="BM137" s="19">
        <v>17.77</v>
      </c>
      <c r="BN137" s="19"/>
      <c r="BO137" s="19">
        <v>19.989999999999998</v>
      </c>
      <c r="BP137" s="19"/>
      <c r="BQ137" s="19">
        <v>45.53</v>
      </c>
      <c r="BR137" s="19">
        <v>142.44</v>
      </c>
      <c r="BS137" s="19"/>
      <c r="BT137" s="19"/>
      <c r="BU137" s="19">
        <v>10.94</v>
      </c>
      <c r="BV137" s="19">
        <v>8.7100000000000009</v>
      </c>
      <c r="BW137" s="19">
        <v>10.49</v>
      </c>
      <c r="BX137" s="19">
        <v>10.4</v>
      </c>
      <c r="BY137" s="19">
        <v>10.74</v>
      </c>
      <c r="BZ137" s="19">
        <v>10.96</v>
      </c>
      <c r="CA137" s="19">
        <v>11.31</v>
      </c>
      <c r="CB137" s="19">
        <v>11.53</v>
      </c>
      <c r="CC137" s="19">
        <v>11.45</v>
      </c>
      <c r="CD137" s="19">
        <v>11.59</v>
      </c>
      <c r="CE137" s="19">
        <v>108.12</v>
      </c>
    </row>
    <row r="138" spans="1:83" x14ac:dyDescent="0.45">
      <c r="A138" s="142">
        <v>14897829230103</v>
      </c>
      <c r="B138" t="s">
        <v>115</v>
      </c>
      <c r="C138" t="s">
        <v>193</v>
      </c>
      <c r="D138" t="s">
        <v>101</v>
      </c>
      <c r="E138">
        <v>24</v>
      </c>
      <c r="F138" s="142"/>
      <c r="G138" s="142"/>
      <c r="H138" s="142"/>
      <c r="I138" s="142"/>
      <c r="J138" s="142"/>
      <c r="K138" s="142"/>
      <c r="L138" s="142"/>
      <c r="M138" s="142"/>
      <c r="N138" s="142">
        <v>40615</v>
      </c>
      <c r="O138" s="142"/>
      <c r="P138" s="142">
        <v>8238</v>
      </c>
      <c r="Q138" s="142">
        <v>7578</v>
      </c>
      <c r="R138" s="142">
        <v>56431</v>
      </c>
      <c r="S138" s="142"/>
      <c r="T138" s="142"/>
      <c r="U138" s="142">
        <v>9495</v>
      </c>
      <c r="V138" s="142"/>
      <c r="W138" s="142">
        <v>8776</v>
      </c>
      <c r="X138" s="142"/>
      <c r="Y138" s="142">
        <v>9219</v>
      </c>
      <c r="Z138" s="142"/>
      <c r="AA138" s="142">
        <v>7519</v>
      </c>
      <c r="AB138" s="142"/>
      <c r="AC138" s="142">
        <v>8354</v>
      </c>
      <c r="AD138" s="142">
        <v>7944</v>
      </c>
      <c r="AE138" s="142">
        <v>51307</v>
      </c>
      <c r="AF138" s="142"/>
      <c r="AG138" s="142"/>
      <c r="AH138" s="142">
        <v>4372</v>
      </c>
      <c r="AI138" s="142">
        <v>4365</v>
      </c>
      <c r="AJ138" s="142"/>
      <c r="AK138" s="142">
        <v>7856</v>
      </c>
      <c r="AL138" s="142"/>
      <c r="AM138" s="142">
        <v>294</v>
      </c>
      <c r="AN138" s="142"/>
      <c r="AO138" s="142">
        <v>8453</v>
      </c>
      <c r="AP138" s="142"/>
      <c r="AQ138" s="142">
        <v>9844</v>
      </c>
      <c r="AR138" s="142">
        <v>35184</v>
      </c>
      <c r="AS138" s="19"/>
      <c r="AT138" s="19"/>
      <c r="AU138" s="19"/>
      <c r="AV138" s="19"/>
      <c r="AW138" s="19"/>
      <c r="AX138" s="19"/>
      <c r="AY138" s="19"/>
      <c r="AZ138" s="19"/>
      <c r="BA138" s="19">
        <v>5394.98</v>
      </c>
      <c r="BB138" s="19"/>
      <c r="BC138" s="19">
        <v>1106.51</v>
      </c>
      <c r="BD138" s="19">
        <v>1026.3599999999999</v>
      </c>
      <c r="BE138" s="19">
        <v>7527.8499999999995</v>
      </c>
      <c r="BF138" s="19"/>
      <c r="BG138" s="19"/>
      <c r="BH138" s="19">
        <v>1264.03</v>
      </c>
      <c r="BI138" s="19"/>
      <c r="BJ138" s="19">
        <v>1195.02</v>
      </c>
      <c r="BK138" s="19"/>
      <c r="BL138" s="19">
        <v>1260.71</v>
      </c>
      <c r="BM138" s="19"/>
      <c r="BN138" s="19">
        <v>1115.25</v>
      </c>
      <c r="BO138" s="19"/>
      <c r="BP138" s="19">
        <v>1206.6500000000001</v>
      </c>
      <c r="BQ138" s="19">
        <v>1144.99</v>
      </c>
      <c r="BR138" s="19">
        <v>7186.65</v>
      </c>
      <c r="BS138" s="19"/>
      <c r="BT138" s="19"/>
      <c r="BU138" s="19">
        <v>638.54999999999995</v>
      </c>
      <c r="BV138" s="19">
        <v>652.99</v>
      </c>
      <c r="BW138" s="19"/>
      <c r="BX138" s="19">
        <v>1151.43</v>
      </c>
      <c r="BY138" s="19"/>
      <c r="BZ138" s="19">
        <v>76.13</v>
      </c>
      <c r="CA138" s="19"/>
      <c r="CB138" s="19">
        <v>1237.6600000000001</v>
      </c>
      <c r="CC138" s="19"/>
      <c r="CD138" s="19">
        <v>1434.81</v>
      </c>
      <c r="CE138" s="19">
        <v>5191.57</v>
      </c>
    </row>
    <row r="139" spans="1:83" x14ac:dyDescent="0.45">
      <c r="A139" s="142">
        <v>14899131654739</v>
      </c>
      <c r="B139" t="s">
        <v>749</v>
      </c>
      <c r="C139" t="s">
        <v>164</v>
      </c>
      <c r="D139" t="s">
        <v>101</v>
      </c>
      <c r="E139">
        <v>6</v>
      </c>
      <c r="F139" s="142"/>
      <c r="G139" s="142"/>
      <c r="H139" s="142"/>
      <c r="I139" s="142"/>
      <c r="J139" s="142"/>
      <c r="K139" s="142"/>
      <c r="L139" s="142">
        <v>578</v>
      </c>
      <c r="M139" s="142">
        <v>66</v>
      </c>
      <c r="N139" s="142"/>
      <c r="O139" s="142">
        <v>147</v>
      </c>
      <c r="P139" s="142"/>
      <c r="Q139" s="142">
        <v>177</v>
      </c>
      <c r="R139" s="142">
        <v>968</v>
      </c>
      <c r="S139" s="142"/>
      <c r="T139" s="142">
        <v>352</v>
      </c>
      <c r="U139" s="142"/>
      <c r="V139" s="142">
        <v>180</v>
      </c>
      <c r="W139" s="142"/>
      <c r="X139" s="142">
        <v>177</v>
      </c>
      <c r="Y139" s="142"/>
      <c r="Z139" s="142">
        <v>134</v>
      </c>
      <c r="AA139" s="142"/>
      <c r="AB139" s="142">
        <v>161</v>
      </c>
      <c r="AC139" s="142"/>
      <c r="AD139" s="142">
        <v>260</v>
      </c>
      <c r="AE139" s="142">
        <v>1264</v>
      </c>
      <c r="AF139" s="142"/>
      <c r="AG139" s="142"/>
      <c r="AH139" s="142">
        <v>101</v>
      </c>
      <c r="AI139" s="142">
        <v>90</v>
      </c>
      <c r="AJ139" s="142"/>
      <c r="AK139" s="142">
        <v>165</v>
      </c>
      <c r="AL139" s="142"/>
      <c r="AM139" s="142">
        <v>159</v>
      </c>
      <c r="AN139" s="142"/>
      <c r="AO139" s="142">
        <v>314</v>
      </c>
      <c r="AP139" s="142"/>
      <c r="AQ139" s="142">
        <v>284</v>
      </c>
      <c r="AR139" s="142">
        <v>1113</v>
      </c>
      <c r="AS139" s="19"/>
      <c r="AT139" s="19"/>
      <c r="AU139" s="19"/>
      <c r="AV139" s="19"/>
      <c r="AW139" s="19"/>
      <c r="AX139" s="19"/>
      <c r="AY139" s="19">
        <v>108.44</v>
      </c>
      <c r="AZ139" s="19">
        <v>20.58</v>
      </c>
      <c r="BA139" s="19"/>
      <c r="BB139" s="19">
        <v>30.96</v>
      </c>
      <c r="BC139" s="19"/>
      <c r="BD139" s="19">
        <v>34.840000000000003</v>
      </c>
      <c r="BE139" s="19">
        <v>194.82</v>
      </c>
      <c r="BF139" s="19"/>
      <c r="BG139" s="19">
        <v>59.95</v>
      </c>
      <c r="BH139" s="19"/>
      <c r="BI139" s="19">
        <v>34.33</v>
      </c>
      <c r="BJ139" s="19"/>
      <c r="BK139" s="19">
        <v>36.68</v>
      </c>
      <c r="BL139" s="19"/>
      <c r="BM139" s="19">
        <v>31.67</v>
      </c>
      <c r="BN139" s="19"/>
      <c r="BO139" s="19">
        <v>33.74</v>
      </c>
      <c r="BP139" s="19"/>
      <c r="BQ139" s="19">
        <v>51.430000000000007</v>
      </c>
      <c r="BR139" s="19">
        <v>247.8</v>
      </c>
      <c r="BS139" s="19"/>
      <c r="BT139" s="19"/>
      <c r="BU139" s="19">
        <v>20.75</v>
      </c>
      <c r="BV139" s="19">
        <v>25.73</v>
      </c>
      <c r="BW139" s="19"/>
      <c r="BX139" s="19">
        <v>36.64</v>
      </c>
      <c r="BY139" s="19"/>
      <c r="BZ139" s="19">
        <v>36.56</v>
      </c>
      <c r="CA139" s="19"/>
      <c r="CB139" s="19">
        <v>58.34</v>
      </c>
      <c r="CC139" s="19"/>
      <c r="CD139" s="19">
        <v>53.58</v>
      </c>
      <c r="CE139" s="19">
        <v>231.60000000000002</v>
      </c>
    </row>
    <row r="140" spans="1:83" x14ac:dyDescent="0.45">
      <c r="A140" t="s">
        <v>174</v>
      </c>
      <c r="F140" s="142">
        <v>0</v>
      </c>
      <c r="G140" s="142">
        <v>48318</v>
      </c>
      <c r="H140" s="142">
        <v>0</v>
      </c>
      <c r="I140" s="142">
        <v>261076</v>
      </c>
      <c r="J140" s="142">
        <v>9398</v>
      </c>
      <c r="K140" s="142">
        <v>63307</v>
      </c>
      <c r="L140" s="142">
        <v>34646</v>
      </c>
      <c r="M140" s="142">
        <v>91283</v>
      </c>
      <c r="N140" s="142">
        <v>100842</v>
      </c>
      <c r="O140" s="142">
        <v>91435</v>
      </c>
      <c r="P140" s="142">
        <v>27493</v>
      </c>
      <c r="Q140" s="142">
        <v>200479</v>
      </c>
      <c r="R140" s="142">
        <v>928277</v>
      </c>
      <c r="S140" s="142">
        <v>0</v>
      </c>
      <c r="T140" s="142">
        <v>127955</v>
      </c>
      <c r="U140" s="142">
        <v>48221</v>
      </c>
      <c r="V140" s="142">
        <v>207222</v>
      </c>
      <c r="W140" s="142">
        <v>48734</v>
      </c>
      <c r="X140" s="142">
        <v>80421</v>
      </c>
      <c r="Y140" s="142">
        <v>70028</v>
      </c>
      <c r="Z140" s="142">
        <v>72795</v>
      </c>
      <c r="AA140" s="142">
        <v>92201</v>
      </c>
      <c r="AB140" s="142">
        <v>112449</v>
      </c>
      <c r="AC140" s="142">
        <v>28046</v>
      </c>
      <c r="AD140" s="142">
        <v>163325</v>
      </c>
      <c r="AE140" s="142">
        <v>1051397</v>
      </c>
      <c r="AF140" s="142">
        <v>-65645</v>
      </c>
      <c r="AG140" s="142">
        <v>19293</v>
      </c>
      <c r="AH140" s="142">
        <v>88066</v>
      </c>
      <c r="AI140" s="142">
        <v>98392</v>
      </c>
      <c r="AJ140" s="142">
        <v>73212</v>
      </c>
      <c r="AK140" s="142">
        <v>117022</v>
      </c>
      <c r="AL140" s="142">
        <v>5274</v>
      </c>
      <c r="AM140" s="142">
        <v>93840</v>
      </c>
      <c r="AN140" s="142">
        <v>1521</v>
      </c>
      <c r="AO140" s="142">
        <v>110504</v>
      </c>
      <c r="AP140" s="142">
        <v>25979</v>
      </c>
      <c r="AQ140" s="142">
        <v>176068</v>
      </c>
      <c r="AR140" s="142">
        <v>743526</v>
      </c>
      <c r="AS140" s="19">
        <v>0</v>
      </c>
      <c r="AT140" s="19">
        <v>8485.32</v>
      </c>
      <c r="AU140" s="19">
        <v>0</v>
      </c>
      <c r="AV140" s="19">
        <v>40278.50999999998</v>
      </c>
      <c r="AW140" s="19">
        <v>1537.69</v>
      </c>
      <c r="AX140" s="19">
        <v>10944.85</v>
      </c>
      <c r="AY140" s="19">
        <v>5570.6799999999994</v>
      </c>
      <c r="AZ140" s="19">
        <v>18554.290000000005</v>
      </c>
      <c r="BA140" s="19">
        <v>15423.11</v>
      </c>
      <c r="BB140" s="19">
        <v>18056.28</v>
      </c>
      <c r="BC140" s="19">
        <v>4184</v>
      </c>
      <c r="BD140" s="19">
        <v>31469.67</v>
      </c>
      <c r="BE140" s="19">
        <v>154504.40000000011</v>
      </c>
      <c r="BF140" s="19">
        <v>0</v>
      </c>
      <c r="BG140" s="19">
        <v>20864.320000000007</v>
      </c>
      <c r="BH140" s="19">
        <v>6976.0499999999993</v>
      </c>
      <c r="BI140" s="19">
        <v>32185.790000000005</v>
      </c>
      <c r="BJ140" s="19">
        <v>7393.4399999999987</v>
      </c>
      <c r="BK140" s="19">
        <v>13962.939999999999</v>
      </c>
      <c r="BL140" s="19">
        <v>11797.180000000004</v>
      </c>
      <c r="BM140" s="19">
        <v>14909.570000000005</v>
      </c>
      <c r="BN140" s="19">
        <v>13379.16</v>
      </c>
      <c r="BO140" s="19">
        <v>17576.43</v>
      </c>
      <c r="BP140" s="19">
        <v>4456.0500000000011</v>
      </c>
      <c r="BQ140" s="19">
        <v>26596.970000000005</v>
      </c>
      <c r="BR140" s="19">
        <v>170097.9</v>
      </c>
      <c r="BS140" s="19">
        <v>-9046.5500000000011</v>
      </c>
      <c r="BT140" s="19">
        <v>3493.95</v>
      </c>
      <c r="BU140" s="19">
        <v>13660.109999999993</v>
      </c>
      <c r="BV140" s="19">
        <v>16881.180000000004</v>
      </c>
      <c r="BW140" s="19">
        <v>10518.300000000001</v>
      </c>
      <c r="BX140" s="19">
        <v>19519.650000000001</v>
      </c>
      <c r="BY140" s="19">
        <v>920.35</v>
      </c>
      <c r="BZ140" s="19">
        <v>16324.559999999996</v>
      </c>
      <c r="CA140" s="19">
        <v>254.56</v>
      </c>
      <c r="CB140" s="19">
        <v>18829.060000000001</v>
      </c>
      <c r="CC140" s="19">
        <v>4455.47</v>
      </c>
      <c r="CD140" s="19">
        <v>28276.829999999994</v>
      </c>
      <c r="CE140" s="19">
        <v>124087.47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CG1907"/>
  <sheetViews>
    <sheetView workbookViewId="0">
      <selection activeCell="G382" sqref="G382"/>
    </sheetView>
  </sheetViews>
  <sheetFormatPr baseColWidth="10" defaultRowHeight="14.25" x14ac:dyDescent="0.45"/>
  <cols>
    <col min="1" max="1" width="27.73046875" customWidth="1"/>
    <col min="2" max="2" width="13.3984375" customWidth="1"/>
    <col min="5" max="5" width="22.3984375" customWidth="1"/>
    <col min="6" max="6" width="36.59765625" customWidth="1"/>
    <col min="7" max="7" width="42.3984375" customWidth="1"/>
    <col min="9" max="9" width="12.86328125" customWidth="1"/>
    <col min="14" max="14" width="12" customWidth="1"/>
    <col min="15" max="15" width="20.1328125" customWidth="1"/>
    <col min="16" max="16" width="16.3984375" customWidth="1"/>
    <col min="17" max="17" width="23.1328125" customWidth="1"/>
    <col min="18" max="18" width="17" customWidth="1"/>
    <col min="19" max="19" width="18.1328125" customWidth="1"/>
    <col min="20" max="20" width="15.265625" customWidth="1"/>
    <col min="21" max="22" width="14.73046875" customWidth="1"/>
    <col min="23" max="23" width="16.265625" customWidth="1"/>
    <col min="24" max="24" width="14" customWidth="1"/>
  </cols>
  <sheetData>
    <row r="1" spans="1:26" x14ac:dyDescent="0.45">
      <c r="B1" s="1"/>
      <c r="I1" s="98"/>
      <c r="J1" s="1"/>
      <c r="K1" s="1"/>
    </row>
    <row r="2" spans="1:26" x14ac:dyDescent="0.45">
      <c r="A2" s="216" t="s">
        <v>246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26" x14ac:dyDescent="0.45">
      <c r="A3" s="216" t="s">
        <v>246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26" x14ac:dyDescent="0.45">
      <c r="A4" s="130" t="s">
        <v>247</v>
      </c>
      <c r="B4" s="131"/>
      <c r="C4" s="130"/>
      <c r="D4" s="130"/>
      <c r="E4" s="132" t="s">
        <v>248</v>
      </c>
      <c r="F4" s="132"/>
      <c r="G4" s="132"/>
      <c r="H4" s="132"/>
      <c r="I4" s="133"/>
      <c r="J4" s="134"/>
      <c r="K4" s="134"/>
      <c r="L4" s="132"/>
      <c r="M4" s="132"/>
      <c r="N4" s="132"/>
    </row>
    <row r="5" spans="1:26" ht="26.25" x14ac:dyDescent="0.45">
      <c r="A5" s="139" t="s">
        <v>249</v>
      </c>
      <c r="B5" s="135" t="s">
        <v>250</v>
      </c>
      <c r="C5" s="136" t="s">
        <v>100</v>
      </c>
      <c r="D5" s="136" t="s">
        <v>165</v>
      </c>
      <c r="E5" s="140" t="s">
        <v>251</v>
      </c>
      <c r="F5" s="136" t="s">
        <v>252</v>
      </c>
      <c r="G5" s="136" t="s">
        <v>253</v>
      </c>
      <c r="H5" s="137" t="s">
        <v>254</v>
      </c>
      <c r="I5" s="138" t="s">
        <v>242</v>
      </c>
      <c r="J5" s="135" t="s">
        <v>255</v>
      </c>
      <c r="K5" s="135" t="s">
        <v>256</v>
      </c>
      <c r="L5" s="136" t="s">
        <v>257</v>
      </c>
      <c r="M5" s="136" t="s">
        <v>258</v>
      </c>
      <c r="N5" s="136" t="s">
        <v>259</v>
      </c>
      <c r="O5" s="62" t="s">
        <v>240</v>
      </c>
      <c r="P5" s="63" t="s">
        <v>225</v>
      </c>
      <c r="Q5" s="63" t="s">
        <v>241</v>
      </c>
      <c r="R5" s="63" t="s">
        <v>226</v>
      </c>
      <c r="S5" s="58" t="s">
        <v>219</v>
      </c>
      <c r="T5" s="64" t="s">
        <v>220</v>
      </c>
      <c r="U5" s="65" t="s">
        <v>221</v>
      </c>
      <c r="V5" s="66" t="s">
        <v>222</v>
      </c>
      <c r="W5" s="58" t="s">
        <v>223</v>
      </c>
      <c r="X5" s="58" t="s">
        <v>224</v>
      </c>
      <c r="Y5" s="58" t="s">
        <v>165</v>
      </c>
      <c r="Z5" s="97" t="s">
        <v>227</v>
      </c>
    </row>
    <row r="6" spans="1:26" hidden="1" x14ac:dyDescent="0.45">
      <c r="B6" s="1">
        <v>43100</v>
      </c>
      <c r="C6" s="141" t="s">
        <v>238</v>
      </c>
      <c r="D6">
        <v>2018</v>
      </c>
      <c r="E6" s="98">
        <v>14809551316980</v>
      </c>
      <c r="F6" s="141" t="s">
        <v>228</v>
      </c>
      <c r="G6" s="141" t="str">
        <f>VLOOKUP(E6,'Tableau Sites'!$A$7:$C$107,3,FALSE)</f>
        <v>7 RUE JULES MASSENET</v>
      </c>
      <c r="H6" s="142">
        <v>56100</v>
      </c>
      <c r="I6">
        <v>18</v>
      </c>
      <c r="J6" s="1">
        <v>43089</v>
      </c>
      <c r="K6" s="1">
        <v>43089</v>
      </c>
      <c r="L6" s="142">
        <v>3628</v>
      </c>
      <c r="M6" s="142">
        <v>3628</v>
      </c>
      <c r="N6" s="143">
        <v>648.45000000000005</v>
      </c>
      <c r="O6" s="76">
        <v>14809551316980</v>
      </c>
      <c r="P6" s="77" t="s">
        <v>228</v>
      </c>
      <c r="Q6" s="77" t="s">
        <v>36</v>
      </c>
      <c r="R6" s="105">
        <v>56100</v>
      </c>
      <c r="S6" s="77" t="s">
        <v>238</v>
      </c>
      <c r="T6" s="91">
        <v>18</v>
      </c>
      <c r="U6" s="122">
        <v>3628</v>
      </c>
      <c r="V6" s="117">
        <v>648.45000000000005</v>
      </c>
      <c r="W6" s="1">
        <v>43100</v>
      </c>
      <c r="X6" s="1">
        <v>43089</v>
      </c>
      <c r="Y6">
        <v>2018</v>
      </c>
    </row>
    <row r="7" spans="1:26" hidden="1" x14ac:dyDescent="0.45">
      <c r="B7" s="1">
        <v>43100</v>
      </c>
      <c r="C7" s="141" t="s">
        <v>238</v>
      </c>
      <c r="D7">
        <v>2018</v>
      </c>
      <c r="E7" s="98">
        <v>14829088219962</v>
      </c>
      <c r="F7" s="141" t="s">
        <v>229</v>
      </c>
      <c r="G7" s="141" t="str">
        <f>VLOOKUP(E7,'Tableau Sites'!$A$7:$C$107,3,FALSE)</f>
        <v>2 RUE DE GALWAY</v>
      </c>
      <c r="H7" s="142">
        <v>56100</v>
      </c>
      <c r="I7">
        <v>18</v>
      </c>
      <c r="J7" s="1">
        <v>43089</v>
      </c>
      <c r="K7" s="1">
        <v>43089</v>
      </c>
      <c r="L7" s="142">
        <v>1514</v>
      </c>
      <c r="M7" s="142">
        <v>1514</v>
      </c>
      <c r="N7" s="143">
        <v>289.19</v>
      </c>
      <c r="O7" s="76">
        <v>14829088219962</v>
      </c>
      <c r="P7" s="77" t="s">
        <v>229</v>
      </c>
      <c r="Q7" s="77" t="s">
        <v>230</v>
      </c>
      <c r="R7" s="105">
        <v>56100</v>
      </c>
      <c r="S7" s="77" t="s">
        <v>238</v>
      </c>
      <c r="T7" s="91">
        <v>18</v>
      </c>
      <c r="U7" s="122">
        <v>1514</v>
      </c>
      <c r="V7" s="117">
        <v>289.19</v>
      </c>
      <c r="W7" s="1">
        <v>43100</v>
      </c>
      <c r="X7" s="1">
        <v>43089</v>
      </c>
      <c r="Y7">
        <v>2018</v>
      </c>
    </row>
    <row r="8" spans="1:26" hidden="1" x14ac:dyDescent="0.45">
      <c r="B8" s="1">
        <v>43100</v>
      </c>
      <c r="C8" s="141" t="s">
        <v>238</v>
      </c>
      <c r="D8">
        <v>2018</v>
      </c>
      <c r="E8" s="98">
        <v>14833284986679</v>
      </c>
      <c r="F8" s="141" t="s">
        <v>231</v>
      </c>
      <c r="G8" s="141" t="str">
        <f>VLOOKUP(E8,'Tableau Sites'!$A$7:$C$107,3,FALSE)</f>
        <v>128 BOULEVARD LEON BLUM</v>
      </c>
      <c r="H8" s="142">
        <v>56100</v>
      </c>
      <c r="I8">
        <v>36</v>
      </c>
      <c r="J8" s="1">
        <v>43089</v>
      </c>
      <c r="K8" s="1">
        <v>43089</v>
      </c>
      <c r="L8" s="142">
        <v>7390</v>
      </c>
      <c r="M8" s="142">
        <v>7390</v>
      </c>
      <c r="N8" s="143">
        <v>1332.44</v>
      </c>
      <c r="O8" s="76">
        <v>14833284986679</v>
      </c>
      <c r="P8" s="77" t="s">
        <v>231</v>
      </c>
      <c r="Q8" s="77" t="s">
        <v>232</v>
      </c>
      <c r="R8" s="105">
        <v>56100</v>
      </c>
      <c r="S8" s="77" t="s">
        <v>238</v>
      </c>
      <c r="T8" s="91">
        <v>36</v>
      </c>
      <c r="U8" s="122">
        <v>7390</v>
      </c>
      <c r="V8" s="117">
        <v>1332.44</v>
      </c>
      <c r="W8" s="1">
        <v>43100</v>
      </c>
      <c r="X8" s="1">
        <v>43089</v>
      </c>
      <c r="Y8">
        <v>2018</v>
      </c>
    </row>
    <row r="9" spans="1:26" hidden="1" x14ac:dyDescent="0.45">
      <c r="B9" s="1">
        <v>43100</v>
      </c>
      <c r="C9" s="141" t="s">
        <v>238</v>
      </c>
      <c r="D9">
        <v>2018</v>
      </c>
      <c r="E9" s="98">
        <v>14847756816130</v>
      </c>
      <c r="F9" s="141" t="s">
        <v>233</v>
      </c>
      <c r="G9" s="141" t="str">
        <f>VLOOKUP(E9,'Tableau Sites'!$A$7:$C$107,3,FALSE)</f>
        <v>RUE ETIENNE PERAULT</v>
      </c>
      <c r="H9" s="142">
        <v>56100</v>
      </c>
      <c r="I9">
        <v>18</v>
      </c>
      <c r="J9" s="1">
        <v>43089</v>
      </c>
      <c r="K9" s="1">
        <v>43089</v>
      </c>
      <c r="L9" s="142">
        <v>4263</v>
      </c>
      <c r="M9" s="142">
        <v>4263</v>
      </c>
      <c r="N9" s="143">
        <v>771.87</v>
      </c>
      <c r="O9" s="76">
        <v>14847756816130</v>
      </c>
      <c r="P9" s="77" t="s">
        <v>233</v>
      </c>
      <c r="Q9" s="77" t="s">
        <v>18</v>
      </c>
      <c r="R9" s="105">
        <v>56100</v>
      </c>
      <c r="S9" s="77" t="s">
        <v>238</v>
      </c>
      <c r="T9" s="91">
        <v>18</v>
      </c>
      <c r="U9" s="122">
        <v>4263</v>
      </c>
      <c r="V9" s="117">
        <v>771.87</v>
      </c>
      <c r="W9" s="1">
        <v>43100</v>
      </c>
      <c r="X9" s="1">
        <v>43089</v>
      </c>
      <c r="Y9">
        <v>2018</v>
      </c>
    </row>
    <row r="10" spans="1:26" ht="14.65" hidden="1" thickBot="1" x14ac:dyDescent="0.5">
      <c r="B10" s="1">
        <v>43100</v>
      </c>
      <c r="C10" s="141" t="s">
        <v>238</v>
      </c>
      <c r="D10">
        <v>2018</v>
      </c>
      <c r="E10" s="98">
        <v>14861794442726</v>
      </c>
      <c r="F10" s="141" t="s">
        <v>234</v>
      </c>
      <c r="G10" s="141" t="str">
        <f>VLOOKUP(E10,'Tableau Sites'!$A$7:$C$107,3,FALSE)</f>
        <v>32 RUE EDGARD QUINET</v>
      </c>
      <c r="H10" s="142">
        <v>56100</v>
      </c>
      <c r="I10">
        <v>30</v>
      </c>
      <c r="J10" s="1">
        <v>43089</v>
      </c>
      <c r="K10" s="1">
        <v>43089</v>
      </c>
      <c r="L10" s="142">
        <v>3675</v>
      </c>
      <c r="M10" s="142">
        <v>3675</v>
      </c>
      <c r="N10" s="143">
        <v>673.54</v>
      </c>
      <c r="O10" s="80">
        <v>14861794442726</v>
      </c>
      <c r="P10" s="77" t="s">
        <v>234</v>
      </c>
      <c r="Q10" s="78" t="s">
        <v>235</v>
      </c>
      <c r="R10" s="105">
        <v>56100</v>
      </c>
      <c r="S10" s="77" t="s">
        <v>238</v>
      </c>
      <c r="T10" s="91">
        <v>30</v>
      </c>
      <c r="U10" s="122">
        <v>3675</v>
      </c>
      <c r="V10" s="117">
        <v>673.54</v>
      </c>
      <c r="W10" s="1">
        <v>43100</v>
      </c>
      <c r="X10" s="1">
        <v>43089</v>
      </c>
      <c r="Y10">
        <v>2018</v>
      </c>
    </row>
    <row r="11" spans="1:26" ht="14.65" hidden="1" thickBot="1" x14ac:dyDescent="0.5">
      <c r="B11" s="1">
        <v>43039</v>
      </c>
      <c r="C11" s="141" t="s">
        <v>238</v>
      </c>
      <c r="D11">
        <v>2017</v>
      </c>
      <c r="E11" s="98">
        <v>14809551316980</v>
      </c>
      <c r="F11" s="141" t="s">
        <v>228</v>
      </c>
      <c r="G11" s="141" t="str">
        <f>VLOOKUP(E11,'Tableau Sites'!$A$7:$C$107,3,FALSE)</f>
        <v>7 RUE JULES MASSENET</v>
      </c>
      <c r="H11" s="142">
        <v>56100</v>
      </c>
      <c r="I11">
        <v>18</v>
      </c>
      <c r="J11" s="1">
        <v>43028</v>
      </c>
      <c r="K11" s="1">
        <v>43028</v>
      </c>
      <c r="L11" s="142">
        <v>2993</v>
      </c>
      <c r="M11" s="142">
        <v>2993</v>
      </c>
      <c r="N11" s="143">
        <v>539.04</v>
      </c>
      <c r="O11" s="79">
        <v>14809551316980</v>
      </c>
      <c r="P11" s="78" t="s">
        <v>228</v>
      </c>
      <c r="Q11" s="78" t="s">
        <v>36</v>
      </c>
      <c r="R11" s="106">
        <v>56100</v>
      </c>
      <c r="S11" s="77" t="s">
        <v>238</v>
      </c>
      <c r="T11" s="92">
        <v>18</v>
      </c>
      <c r="U11" s="106">
        <v>2993</v>
      </c>
      <c r="V11" s="118">
        <v>539.04</v>
      </c>
      <c r="W11" s="1">
        <v>43039</v>
      </c>
      <c r="X11" s="1">
        <v>43028</v>
      </c>
      <c r="Y11" s="8">
        <v>2017</v>
      </c>
    </row>
    <row r="12" spans="1:26" ht="14.65" hidden="1" thickBot="1" x14ac:dyDescent="0.5">
      <c r="B12" s="1">
        <v>43039</v>
      </c>
      <c r="C12" s="141" t="s">
        <v>238</v>
      </c>
      <c r="D12">
        <v>2017</v>
      </c>
      <c r="E12" s="98">
        <v>14829088219962</v>
      </c>
      <c r="F12" s="141" t="s">
        <v>229</v>
      </c>
      <c r="G12" s="141" t="str">
        <f>VLOOKUP(E12,'Tableau Sites'!$A$7:$C$107,3,FALSE)</f>
        <v>2 RUE DE GALWAY</v>
      </c>
      <c r="H12" s="142">
        <v>56100</v>
      </c>
      <c r="I12">
        <v>18</v>
      </c>
      <c r="J12" s="1">
        <v>43028</v>
      </c>
      <c r="K12" s="1">
        <v>43028</v>
      </c>
      <c r="L12" s="142">
        <v>58</v>
      </c>
      <c r="M12" s="142">
        <v>58</v>
      </c>
      <c r="N12" s="143">
        <v>43.28</v>
      </c>
      <c r="O12" s="80">
        <v>14829088219962</v>
      </c>
      <c r="P12" s="78" t="s">
        <v>229</v>
      </c>
      <c r="Q12" s="78" t="s">
        <v>230</v>
      </c>
      <c r="R12" s="107">
        <v>56100</v>
      </c>
      <c r="S12" s="77" t="s">
        <v>238</v>
      </c>
      <c r="T12" s="92">
        <v>18</v>
      </c>
      <c r="U12" s="106">
        <v>58</v>
      </c>
      <c r="V12" s="118">
        <v>43.28</v>
      </c>
      <c r="W12" s="1">
        <v>43039</v>
      </c>
      <c r="X12" s="1">
        <v>43028</v>
      </c>
      <c r="Y12" s="8">
        <v>2017</v>
      </c>
    </row>
    <row r="13" spans="1:26" ht="14.65" hidden="1" thickBot="1" x14ac:dyDescent="0.5">
      <c r="B13" s="1">
        <v>43039</v>
      </c>
      <c r="C13" s="141" t="s">
        <v>238</v>
      </c>
      <c r="D13">
        <v>2017</v>
      </c>
      <c r="E13" s="98">
        <v>14833284986679</v>
      </c>
      <c r="F13" s="141" t="s">
        <v>231</v>
      </c>
      <c r="G13" s="141" t="str">
        <f>VLOOKUP(E13,'Tableau Sites'!$A$7:$C$107,3,FALSE)</f>
        <v>128 BOULEVARD LEON BLUM</v>
      </c>
      <c r="H13" s="142">
        <v>56100</v>
      </c>
      <c r="I13">
        <v>36</v>
      </c>
      <c r="J13" s="1">
        <v>43028</v>
      </c>
      <c r="K13" s="1">
        <v>43028</v>
      </c>
      <c r="L13" s="142">
        <v>3267</v>
      </c>
      <c r="M13" s="142">
        <v>3267</v>
      </c>
      <c r="N13" s="143">
        <v>619.1</v>
      </c>
      <c r="O13" s="80">
        <v>14833284986679</v>
      </c>
      <c r="P13" s="78" t="s">
        <v>231</v>
      </c>
      <c r="Q13" s="78" t="s">
        <v>232</v>
      </c>
      <c r="R13" s="107">
        <v>56100</v>
      </c>
      <c r="S13" s="77" t="s">
        <v>238</v>
      </c>
      <c r="T13" s="92">
        <v>36</v>
      </c>
      <c r="U13" s="106">
        <v>3267</v>
      </c>
      <c r="V13" s="118">
        <v>619.1</v>
      </c>
      <c r="W13" s="1">
        <v>43039</v>
      </c>
      <c r="X13" s="1">
        <v>43028</v>
      </c>
      <c r="Y13" s="8">
        <v>2017</v>
      </c>
    </row>
    <row r="14" spans="1:26" ht="14.65" hidden="1" thickBot="1" x14ac:dyDescent="0.5">
      <c r="B14" s="1">
        <v>43039</v>
      </c>
      <c r="C14" s="141" t="s">
        <v>238</v>
      </c>
      <c r="D14">
        <v>2017</v>
      </c>
      <c r="E14" s="98">
        <v>14847756816130</v>
      </c>
      <c r="F14" s="141" t="s">
        <v>233</v>
      </c>
      <c r="G14" s="141" t="str">
        <f>VLOOKUP(E14,'Tableau Sites'!$A$7:$C$107,3,FALSE)</f>
        <v>RUE ETIENNE PERAULT</v>
      </c>
      <c r="H14" s="142">
        <v>56100</v>
      </c>
      <c r="I14">
        <v>18</v>
      </c>
      <c r="J14" s="1">
        <v>43028</v>
      </c>
      <c r="K14" s="1">
        <v>43028</v>
      </c>
      <c r="L14" s="142">
        <v>4365</v>
      </c>
      <c r="M14" s="142">
        <v>4365</v>
      </c>
      <c r="N14" s="143">
        <v>788.97</v>
      </c>
      <c r="O14" s="80">
        <v>14847756816130</v>
      </c>
      <c r="P14" s="78" t="s">
        <v>233</v>
      </c>
      <c r="Q14" s="78" t="s">
        <v>18</v>
      </c>
      <c r="R14" s="107">
        <v>56100</v>
      </c>
      <c r="S14" s="77" t="s">
        <v>238</v>
      </c>
      <c r="T14" s="92">
        <v>18</v>
      </c>
      <c r="U14" s="106">
        <v>4365</v>
      </c>
      <c r="V14" s="118">
        <v>788.97</v>
      </c>
      <c r="W14" s="1">
        <v>43039</v>
      </c>
      <c r="X14" s="1">
        <v>43028</v>
      </c>
      <c r="Y14" s="8">
        <v>2017</v>
      </c>
    </row>
    <row r="15" spans="1:26" ht="14.65" hidden="1" thickBot="1" x14ac:dyDescent="0.5">
      <c r="B15" s="1">
        <v>43039</v>
      </c>
      <c r="C15" s="141" t="s">
        <v>238</v>
      </c>
      <c r="D15">
        <v>2017</v>
      </c>
      <c r="E15" s="98">
        <v>14861794442726</v>
      </c>
      <c r="F15" s="141" t="s">
        <v>234</v>
      </c>
      <c r="G15" s="141" t="str">
        <f>VLOOKUP(E15,'Tableau Sites'!$A$7:$C$107,3,FALSE)</f>
        <v>32 RUE EDGARD QUINET</v>
      </c>
      <c r="H15" s="142">
        <v>56100</v>
      </c>
      <c r="I15">
        <v>30</v>
      </c>
      <c r="J15" s="1">
        <v>43028</v>
      </c>
      <c r="K15" s="1">
        <v>43028</v>
      </c>
      <c r="L15" s="142">
        <v>2961</v>
      </c>
      <c r="M15" s="142">
        <v>2961</v>
      </c>
      <c r="N15" s="143">
        <v>545.09</v>
      </c>
      <c r="O15" s="80">
        <v>14861794442726</v>
      </c>
      <c r="P15" s="78" t="s">
        <v>234</v>
      </c>
      <c r="Q15" s="78" t="s">
        <v>235</v>
      </c>
      <c r="R15" s="107">
        <v>56100</v>
      </c>
      <c r="S15" s="77" t="s">
        <v>238</v>
      </c>
      <c r="T15" s="92">
        <v>30</v>
      </c>
      <c r="U15" s="106">
        <v>2961</v>
      </c>
      <c r="V15" s="118">
        <v>545.09</v>
      </c>
      <c r="W15" s="1">
        <v>43039</v>
      </c>
      <c r="X15" s="1">
        <v>43028</v>
      </c>
      <c r="Y15" s="8">
        <v>2017</v>
      </c>
    </row>
    <row r="16" spans="1:26" ht="14.65" hidden="1" thickBot="1" x14ac:dyDescent="0.5">
      <c r="B16" s="1">
        <v>43039</v>
      </c>
      <c r="C16" s="141" t="s">
        <v>238</v>
      </c>
      <c r="D16">
        <v>2017</v>
      </c>
      <c r="E16" s="98">
        <v>14868451447631</v>
      </c>
      <c r="F16" s="141" t="s">
        <v>236</v>
      </c>
      <c r="G16" s="141" t="str">
        <f>VLOOKUP(E16,'Tableau Sites'!$A$7:$C$107,3,FALSE)</f>
        <v>KERDROUAL</v>
      </c>
      <c r="H16" s="142">
        <v>56100</v>
      </c>
      <c r="I16">
        <v>30</v>
      </c>
      <c r="J16" s="1">
        <v>43028</v>
      </c>
      <c r="K16" s="1">
        <v>43028</v>
      </c>
      <c r="L16" s="142">
        <v>1475</v>
      </c>
      <c r="M16" s="142">
        <v>1475</v>
      </c>
      <c r="N16" s="143">
        <v>301.36</v>
      </c>
      <c r="O16" s="99">
        <v>14868451447631</v>
      </c>
      <c r="P16" s="78" t="s">
        <v>236</v>
      </c>
      <c r="Q16" s="78" t="s">
        <v>237</v>
      </c>
      <c r="R16" s="107">
        <v>56100</v>
      </c>
      <c r="S16" s="77" t="s">
        <v>238</v>
      </c>
      <c r="T16" s="92">
        <v>30</v>
      </c>
      <c r="U16" s="106">
        <v>1475</v>
      </c>
      <c r="V16" s="118">
        <v>301.36</v>
      </c>
      <c r="W16" s="1">
        <v>43039</v>
      </c>
      <c r="X16" s="1">
        <v>43028</v>
      </c>
      <c r="Y16" s="8">
        <v>2017</v>
      </c>
    </row>
    <row r="17" spans="2:25" hidden="1" x14ac:dyDescent="0.45">
      <c r="B17" s="1">
        <v>42978</v>
      </c>
      <c r="C17" s="141" t="s">
        <v>238</v>
      </c>
      <c r="D17">
        <v>2017</v>
      </c>
      <c r="E17" s="98">
        <v>14809551316980</v>
      </c>
      <c r="F17" s="141" t="s">
        <v>228</v>
      </c>
      <c r="G17" s="141" t="str">
        <f>VLOOKUP(E17,'Tableau Sites'!$A$7:$C$107,3,FALSE)</f>
        <v>7 RUE JULES MASSENET</v>
      </c>
      <c r="H17" s="142">
        <v>56100</v>
      </c>
      <c r="I17">
        <v>18</v>
      </c>
      <c r="J17" s="1">
        <v>42969</v>
      </c>
      <c r="K17" s="1">
        <v>42969</v>
      </c>
      <c r="L17" s="142">
        <v>1759</v>
      </c>
      <c r="M17" s="142">
        <v>1759</v>
      </c>
      <c r="N17" s="143">
        <v>493.14</v>
      </c>
      <c r="O17" s="81">
        <v>14809551316980</v>
      </c>
      <c r="P17" s="78" t="s">
        <v>228</v>
      </c>
      <c r="Q17" s="78" t="s">
        <v>36</v>
      </c>
      <c r="R17" s="107">
        <v>56100</v>
      </c>
      <c r="S17" s="77" t="s">
        <v>238</v>
      </c>
      <c r="T17" s="92">
        <v>18</v>
      </c>
      <c r="U17" s="106">
        <v>1759</v>
      </c>
      <c r="V17" s="118">
        <v>493.14</v>
      </c>
      <c r="W17" s="1">
        <v>42978</v>
      </c>
      <c r="X17" s="1">
        <v>42969</v>
      </c>
      <c r="Y17" s="8">
        <v>2017</v>
      </c>
    </row>
    <row r="18" spans="2:25" hidden="1" x14ac:dyDescent="0.45">
      <c r="B18" s="1">
        <v>42978</v>
      </c>
      <c r="C18" s="141" t="s">
        <v>238</v>
      </c>
      <c r="D18">
        <v>2017</v>
      </c>
      <c r="E18" s="98">
        <v>14829088219962</v>
      </c>
      <c r="F18" s="141" t="s">
        <v>229</v>
      </c>
      <c r="G18" s="141" t="str">
        <f>VLOOKUP(E18,'Tableau Sites'!$A$7:$C$107,3,FALSE)</f>
        <v>2 RUE DE GALWAY</v>
      </c>
      <c r="H18" s="142">
        <v>56100</v>
      </c>
      <c r="I18">
        <v>18</v>
      </c>
      <c r="J18" s="1">
        <v>42969</v>
      </c>
      <c r="K18" s="1">
        <v>42969</v>
      </c>
      <c r="L18" s="142">
        <v>88</v>
      </c>
      <c r="M18" s="142">
        <v>88</v>
      </c>
      <c r="N18" s="143">
        <v>54.17</v>
      </c>
      <c r="O18" s="81">
        <v>14829088219962</v>
      </c>
      <c r="P18" s="78" t="s">
        <v>229</v>
      </c>
      <c r="Q18" s="78" t="s">
        <v>230</v>
      </c>
      <c r="R18" s="107">
        <v>56100</v>
      </c>
      <c r="S18" s="77" t="s">
        <v>238</v>
      </c>
      <c r="T18" s="92">
        <v>18</v>
      </c>
      <c r="U18" s="106">
        <v>88</v>
      </c>
      <c r="V18" s="118">
        <v>54.17</v>
      </c>
      <c r="W18" s="1">
        <v>42978</v>
      </c>
      <c r="X18" s="1">
        <v>42969</v>
      </c>
      <c r="Y18" s="8">
        <v>2017</v>
      </c>
    </row>
    <row r="19" spans="2:25" hidden="1" x14ac:dyDescent="0.45">
      <c r="B19" s="1">
        <v>42978</v>
      </c>
      <c r="C19" s="141" t="s">
        <v>238</v>
      </c>
      <c r="D19">
        <v>2017</v>
      </c>
      <c r="E19" s="98">
        <v>14833284986679</v>
      </c>
      <c r="F19" s="141" t="s">
        <v>231</v>
      </c>
      <c r="G19" s="141" t="str">
        <f>VLOOKUP(E19,'Tableau Sites'!$A$7:$C$107,3,FALSE)</f>
        <v>128 BOULEVARD LEON BLUM</v>
      </c>
      <c r="H19" s="142">
        <v>56100</v>
      </c>
      <c r="I19">
        <v>36</v>
      </c>
      <c r="J19" s="1">
        <v>42969</v>
      </c>
      <c r="K19" s="1">
        <v>42969</v>
      </c>
      <c r="L19" s="142">
        <v>1804</v>
      </c>
      <c r="M19" s="142">
        <v>1804</v>
      </c>
      <c r="N19" s="143">
        <v>558.4</v>
      </c>
      <c r="O19" s="81">
        <v>14833284986679</v>
      </c>
      <c r="P19" s="78" t="s">
        <v>231</v>
      </c>
      <c r="Q19" s="78" t="s">
        <v>232</v>
      </c>
      <c r="R19" s="107">
        <v>56100</v>
      </c>
      <c r="S19" s="77" t="s">
        <v>238</v>
      </c>
      <c r="T19" s="92">
        <v>36</v>
      </c>
      <c r="U19" s="106">
        <v>1804</v>
      </c>
      <c r="V19" s="118">
        <v>558.4</v>
      </c>
      <c r="W19" s="1">
        <v>42978</v>
      </c>
      <c r="X19" s="1">
        <v>42969</v>
      </c>
      <c r="Y19" s="8">
        <v>2017</v>
      </c>
    </row>
    <row r="20" spans="2:25" hidden="1" x14ac:dyDescent="0.45">
      <c r="B20" s="1">
        <v>42978</v>
      </c>
      <c r="C20" s="141" t="s">
        <v>238</v>
      </c>
      <c r="D20">
        <v>2017</v>
      </c>
      <c r="E20" s="98">
        <v>14847756816130</v>
      </c>
      <c r="F20" s="141" t="s">
        <v>233</v>
      </c>
      <c r="G20" s="141" t="str">
        <f>VLOOKUP(E20,'Tableau Sites'!$A$7:$C$107,3,FALSE)</f>
        <v>RUE ETIENNE PERAULT</v>
      </c>
      <c r="H20" s="142">
        <v>56100</v>
      </c>
      <c r="I20">
        <v>18</v>
      </c>
      <c r="J20" s="1">
        <v>42969</v>
      </c>
      <c r="K20" s="1">
        <v>42969</v>
      </c>
      <c r="L20" s="142">
        <v>1268</v>
      </c>
      <c r="M20" s="142">
        <v>1268</v>
      </c>
      <c r="N20" s="143">
        <v>377.95</v>
      </c>
      <c r="O20" s="81">
        <v>14847756816130</v>
      </c>
      <c r="P20" s="78" t="s">
        <v>233</v>
      </c>
      <c r="Q20" s="78" t="s">
        <v>18</v>
      </c>
      <c r="R20" s="107">
        <v>56100</v>
      </c>
      <c r="S20" s="77" t="s">
        <v>238</v>
      </c>
      <c r="T20" s="92">
        <v>18</v>
      </c>
      <c r="U20" s="106">
        <v>1268</v>
      </c>
      <c r="V20" s="118">
        <v>377.95</v>
      </c>
      <c r="W20" s="1">
        <v>42978</v>
      </c>
      <c r="X20" s="1">
        <v>42969</v>
      </c>
      <c r="Y20" s="8">
        <v>2017</v>
      </c>
    </row>
    <row r="21" spans="2:25" hidden="1" x14ac:dyDescent="0.45">
      <c r="B21" s="1">
        <v>42978</v>
      </c>
      <c r="C21" s="141" t="s">
        <v>238</v>
      </c>
      <c r="D21">
        <v>2017</v>
      </c>
      <c r="E21" s="98">
        <v>14861794442726</v>
      </c>
      <c r="F21" s="141" t="s">
        <v>234</v>
      </c>
      <c r="G21" s="141" t="str">
        <f>VLOOKUP(E21,'Tableau Sites'!$A$7:$C$107,3,FALSE)</f>
        <v>32 RUE EDGARD QUINET</v>
      </c>
      <c r="H21" s="142">
        <v>56100</v>
      </c>
      <c r="I21">
        <v>30</v>
      </c>
      <c r="J21" s="1">
        <v>42969</v>
      </c>
      <c r="K21" s="1">
        <v>42969</v>
      </c>
      <c r="L21" s="142">
        <v>5036</v>
      </c>
      <c r="M21" s="142">
        <v>5036</v>
      </c>
      <c r="N21" s="143">
        <v>1160.1400000000001</v>
      </c>
      <c r="O21" s="81">
        <v>14861794442726</v>
      </c>
      <c r="P21" s="78" t="s">
        <v>234</v>
      </c>
      <c r="Q21" s="78" t="s">
        <v>235</v>
      </c>
      <c r="R21" s="107">
        <v>56100</v>
      </c>
      <c r="S21" s="77" t="s">
        <v>238</v>
      </c>
      <c r="T21" s="92">
        <v>30</v>
      </c>
      <c r="U21" s="106">
        <v>5036</v>
      </c>
      <c r="V21" s="118">
        <v>1160.1400000000001</v>
      </c>
      <c r="W21" s="1">
        <v>42978</v>
      </c>
      <c r="X21" s="1">
        <v>42969</v>
      </c>
      <c r="Y21" s="8">
        <v>2017</v>
      </c>
    </row>
    <row r="22" spans="2:25" hidden="1" x14ac:dyDescent="0.45">
      <c r="B22" s="1">
        <v>42978</v>
      </c>
      <c r="C22" s="141" t="s">
        <v>238</v>
      </c>
      <c r="D22">
        <v>2017</v>
      </c>
      <c r="E22" s="98">
        <v>14868451447631</v>
      </c>
      <c r="F22" s="141" t="s">
        <v>236</v>
      </c>
      <c r="G22" s="141" t="str">
        <f>VLOOKUP(E22,'Tableau Sites'!$A$7:$C$107,3,FALSE)</f>
        <v>KERDROUAL</v>
      </c>
      <c r="H22" s="142">
        <v>56100</v>
      </c>
      <c r="I22">
        <v>30</v>
      </c>
      <c r="J22" s="1">
        <v>42969</v>
      </c>
      <c r="K22" s="1">
        <v>42969</v>
      </c>
      <c r="L22" s="142">
        <v>1837</v>
      </c>
      <c r="M22" s="142">
        <v>1837</v>
      </c>
      <c r="N22" s="143">
        <v>510.13</v>
      </c>
      <c r="O22" s="81">
        <v>14868451447631</v>
      </c>
      <c r="P22" s="78" t="s">
        <v>236</v>
      </c>
      <c r="Q22" s="78" t="s">
        <v>237</v>
      </c>
      <c r="R22" s="107">
        <v>56100</v>
      </c>
      <c r="S22" s="77" t="s">
        <v>238</v>
      </c>
      <c r="T22" s="92">
        <v>30</v>
      </c>
      <c r="U22" s="106">
        <v>1837</v>
      </c>
      <c r="V22" s="118">
        <v>510.13</v>
      </c>
      <c r="W22" s="1">
        <v>42978</v>
      </c>
      <c r="X22" s="1">
        <v>42969</v>
      </c>
      <c r="Y22" s="8">
        <v>2017</v>
      </c>
    </row>
    <row r="23" spans="2:25" hidden="1" x14ac:dyDescent="0.45">
      <c r="B23" s="1">
        <v>42916</v>
      </c>
      <c r="C23" s="141" t="s">
        <v>238</v>
      </c>
      <c r="D23">
        <v>2017</v>
      </c>
      <c r="E23" s="98">
        <v>14809551316980</v>
      </c>
      <c r="F23" s="141" t="s">
        <v>228</v>
      </c>
      <c r="G23" s="141" t="str">
        <f>VLOOKUP(E23,'Tableau Sites'!$A$7:$C$107,3,FALSE)</f>
        <v>7 RUE JULES MASSENET</v>
      </c>
      <c r="H23" s="142">
        <v>56100</v>
      </c>
      <c r="I23">
        <v>18</v>
      </c>
      <c r="J23" s="1">
        <v>42908</v>
      </c>
      <c r="K23" s="1">
        <v>42908</v>
      </c>
      <c r="L23" s="142">
        <v>2857</v>
      </c>
      <c r="M23" s="142">
        <v>2857</v>
      </c>
      <c r="N23" s="143">
        <v>510.22</v>
      </c>
      <c r="O23" s="82">
        <v>14809551316980</v>
      </c>
      <c r="P23" s="78" t="s">
        <v>228</v>
      </c>
      <c r="Q23" s="83" t="s">
        <v>36</v>
      </c>
      <c r="R23" s="105">
        <v>56100</v>
      </c>
      <c r="S23" s="77" t="s">
        <v>238</v>
      </c>
      <c r="T23" s="93">
        <v>18</v>
      </c>
      <c r="U23" s="122">
        <v>2857</v>
      </c>
      <c r="V23" s="117">
        <v>510.22</v>
      </c>
      <c r="W23" s="1">
        <v>42916</v>
      </c>
      <c r="X23" s="1">
        <v>42908</v>
      </c>
      <c r="Y23" s="8">
        <v>2017</v>
      </c>
    </row>
    <row r="24" spans="2:25" hidden="1" x14ac:dyDescent="0.45">
      <c r="B24" s="1">
        <v>42916</v>
      </c>
      <c r="C24" s="141" t="s">
        <v>238</v>
      </c>
      <c r="D24">
        <v>2017</v>
      </c>
      <c r="E24" s="98">
        <v>14829088219962</v>
      </c>
      <c r="F24" s="141" t="s">
        <v>229</v>
      </c>
      <c r="G24" s="141" t="str">
        <f>VLOOKUP(E24,'Tableau Sites'!$A$7:$C$107,3,FALSE)</f>
        <v>2 RUE DE GALWAY</v>
      </c>
      <c r="H24" s="142">
        <v>56100</v>
      </c>
      <c r="I24">
        <v>18</v>
      </c>
      <c r="J24" s="1">
        <v>42908</v>
      </c>
      <c r="K24" s="1">
        <v>42908</v>
      </c>
      <c r="L24" s="142">
        <v>109</v>
      </c>
      <c r="M24" s="142">
        <v>109</v>
      </c>
      <c r="N24" s="143">
        <v>53.8</v>
      </c>
      <c r="O24" s="82">
        <v>14829088219962</v>
      </c>
      <c r="P24" s="78" t="s">
        <v>229</v>
      </c>
      <c r="Q24" s="83" t="s">
        <v>230</v>
      </c>
      <c r="R24" s="105">
        <v>56100</v>
      </c>
      <c r="S24" s="77" t="s">
        <v>238</v>
      </c>
      <c r="T24" s="93">
        <v>18</v>
      </c>
      <c r="U24" s="122">
        <v>109</v>
      </c>
      <c r="V24" s="117">
        <v>53.8</v>
      </c>
      <c r="W24" s="1">
        <v>42916</v>
      </c>
      <c r="X24" s="1">
        <v>42908</v>
      </c>
      <c r="Y24" s="8">
        <v>2017</v>
      </c>
    </row>
    <row r="25" spans="2:25" hidden="1" x14ac:dyDescent="0.45">
      <c r="B25" s="1">
        <v>42916</v>
      </c>
      <c r="C25" s="141" t="s">
        <v>238</v>
      </c>
      <c r="D25">
        <v>2017</v>
      </c>
      <c r="E25" s="98">
        <v>14833284986679</v>
      </c>
      <c r="F25" s="141" t="s">
        <v>231</v>
      </c>
      <c r="G25" s="141" t="str">
        <f>VLOOKUP(E25,'Tableau Sites'!$A$7:$C$107,3,FALSE)</f>
        <v>128 BOULEVARD LEON BLUM</v>
      </c>
      <c r="H25" s="142">
        <v>56100</v>
      </c>
      <c r="I25">
        <v>36</v>
      </c>
      <c r="J25" s="1">
        <v>42908</v>
      </c>
      <c r="K25" s="1">
        <v>42908</v>
      </c>
      <c r="L25" s="142">
        <v>2583</v>
      </c>
      <c r="M25" s="142">
        <v>2583</v>
      </c>
      <c r="N25" s="143">
        <v>533.71</v>
      </c>
      <c r="O25" s="82">
        <v>14833284986679</v>
      </c>
      <c r="P25" s="78" t="s">
        <v>231</v>
      </c>
      <c r="Q25" s="83" t="s">
        <v>232</v>
      </c>
      <c r="R25" s="105">
        <v>56100</v>
      </c>
      <c r="S25" s="77" t="s">
        <v>238</v>
      </c>
      <c r="T25" s="93">
        <v>36</v>
      </c>
      <c r="U25" s="122">
        <v>2583</v>
      </c>
      <c r="V25" s="117">
        <v>533.71</v>
      </c>
      <c r="W25" s="1">
        <v>42916</v>
      </c>
      <c r="X25" s="1">
        <v>42908</v>
      </c>
      <c r="Y25" s="8">
        <v>2017</v>
      </c>
    </row>
    <row r="26" spans="2:25" hidden="1" x14ac:dyDescent="0.45">
      <c r="B26" s="1">
        <v>42916</v>
      </c>
      <c r="C26" s="141" t="s">
        <v>238</v>
      </c>
      <c r="D26">
        <v>2017</v>
      </c>
      <c r="E26" s="98">
        <v>14847756816130</v>
      </c>
      <c r="F26" s="141" t="s">
        <v>233</v>
      </c>
      <c r="G26" s="141" t="str">
        <f>VLOOKUP(E26,'Tableau Sites'!$A$7:$C$107,3,FALSE)</f>
        <v>RUE ETIENNE PERAULT</v>
      </c>
      <c r="H26" s="142">
        <v>56100</v>
      </c>
      <c r="I26">
        <v>18</v>
      </c>
      <c r="J26" s="1">
        <v>42908</v>
      </c>
      <c r="K26" s="1">
        <v>42908</v>
      </c>
      <c r="L26" s="142">
        <v>3015</v>
      </c>
      <c r="M26" s="142">
        <v>3015</v>
      </c>
      <c r="N26" s="143">
        <v>549.6</v>
      </c>
      <c r="O26" s="82">
        <v>14847756816130</v>
      </c>
      <c r="P26" s="78" t="s">
        <v>233</v>
      </c>
      <c r="Q26" s="83" t="s">
        <v>18</v>
      </c>
      <c r="R26" s="105">
        <v>56100</v>
      </c>
      <c r="S26" s="77" t="s">
        <v>238</v>
      </c>
      <c r="T26" s="93">
        <v>18</v>
      </c>
      <c r="U26" s="122">
        <v>3015</v>
      </c>
      <c r="V26" s="117">
        <v>549.6</v>
      </c>
      <c r="W26" s="1">
        <v>42916</v>
      </c>
      <c r="X26" s="1">
        <v>42908</v>
      </c>
      <c r="Y26" s="8">
        <v>2017</v>
      </c>
    </row>
    <row r="27" spans="2:25" hidden="1" x14ac:dyDescent="0.45">
      <c r="B27" s="1">
        <v>42916</v>
      </c>
      <c r="C27" s="141" t="s">
        <v>238</v>
      </c>
      <c r="D27">
        <v>2017</v>
      </c>
      <c r="E27" s="98">
        <v>14868451447631</v>
      </c>
      <c r="F27" s="141" t="s">
        <v>236</v>
      </c>
      <c r="G27" s="141" t="str">
        <f>VLOOKUP(E27,'Tableau Sites'!$A$7:$C$107,3,FALSE)</f>
        <v>KERDROUAL</v>
      </c>
      <c r="H27" s="142">
        <v>56100</v>
      </c>
      <c r="I27">
        <v>30</v>
      </c>
      <c r="J27" s="1">
        <v>42908</v>
      </c>
      <c r="K27" s="1">
        <v>42908</v>
      </c>
      <c r="L27" s="142">
        <v>2450</v>
      </c>
      <c r="M27" s="142">
        <v>2450</v>
      </c>
      <c r="N27" s="143">
        <v>491.33</v>
      </c>
      <c r="O27" s="82">
        <v>14868451447631</v>
      </c>
      <c r="P27" s="78" t="s">
        <v>236</v>
      </c>
      <c r="Q27" s="83" t="s">
        <v>237</v>
      </c>
      <c r="R27" s="105">
        <v>56100</v>
      </c>
      <c r="S27" s="77" t="s">
        <v>238</v>
      </c>
      <c r="T27" s="93">
        <v>30</v>
      </c>
      <c r="U27" s="122">
        <v>2450</v>
      </c>
      <c r="V27" s="117">
        <v>491.33</v>
      </c>
      <c r="W27" s="1">
        <v>42916</v>
      </c>
      <c r="X27" s="1">
        <v>42908</v>
      </c>
      <c r="Y27" s="8">
        <v>2017</v>
      </c>
    </row>
    <row r="28" spans="2:25" hidden="1" x14ac:dyDescent="0.45">
      <c r="B28" s="1">
        <v>42855</v>
      </c>
      <c r="C28" s="141" t="s">
        <v>238</v>
      </c>
      <c r="D28">
        <v>2017</v>
      </c>
      <c r="E28" s="98">
        <v>14809551316980</v>
      </c>
      <c r="F28" s="141" t="s">
        <v>228</v>
      </c>
      <c r="G28" s="141" t="str">
        <f>VLOOKUP(E28,'Tableau Sites'!$A$7:$C$107,3,FALSE)</f>
        <v>7 RUE JULES MASSENET</v>
      </c>
      <c r="H28" s="142">
        <v>56100</v>
      </c>
      <c r="I28">
        <v>18</v>
      </c>
      <c r="J28" s="1">
        <v>42847</v>
      </c>
      <c r="K28" s="1">
        <v>42847</v>
      </c>
      <c r="L28" s="142">
        <v>3990</v>
      </c>
      <c r="M28" s="142">
        <v>3990</v>
      </c>
      <c r="N28" s="143">
        <v>699.73</v>
      </c>
      <c r="O28" s="82">
        <v>14809551316980</v>
      </c>
      <c r="P28" s="78" t="s">
        <v>228</v>
      </c>
      <c r="Q28" s="83" t="s">
        <v>36</v>
      </c>
      <c r="R28" s="105">
        <v>56100</v>
      </c>
      <c r="S28" s="77" t="s">
        <v>238</v>
      </c>
      <c r="T28" s="93">
        <v>18</v>
      </c>
      <c r="U28" s="122">
        <v>3990</v>
      </c>
      <c r="V28" s="117">
        <v>699.73</v>
      </c>
      <c r="W28" s="1">
        <v>42855</v>
      </c>
      <c r="X28" s="1">
        <v>42847</v>
      </c>
      <c r="Y28" s="8">
        <v>2017</v>
      </c>
    </row>
    <row r="29" spans="2:25" hidden="1" x14ac:dyDescent="0.45">
      <c r="B29" s="1">
        <v>42855</v>
      </c>
      <c r="C29" s="141" t="s">
        <v>238</v>
      </c>
      <c r="D29">
        <v>2017</v>
      </c>
      <c r="E29" s="98">
        <v>14829088219962</v>
      </c>
      <c r="F29" s="141" t="s">
        <v>229</v>
      </c>
      <c r="G29" s="141" t="str">
        <f>VLOOKUP(E29,'Tableau Sites'!$A$7:$C$107,3,FALSE)</f>
        <v>2 RUE DE GALWAY</v>
      </c>
      <c r="H29" s="142">
        <v>56100</v>
      </c>
      <c r="I29">
        <v>18</v>
      </c>
      <c r="J29" s="1">
        <v>42847</v>
      </c>
      <c r="K29" s="1">
        <v>42847</v>
      </c>
      <c r="L29" s="142">
        <v>125</v>
      </c>
      <c r="M29" s="142">
        <v>125</v>
      </c>
      <c r="N29" s="143">
        <v>56.39</v>
      </c>
      <c r="O29" s="82">
        <v>14829088219962</v>
      </c>
      <c r="P29" s="78" t="s">
        <v>229</v>
      </c>
      <c r="Q29" s="83" t="s">
        <v>230</v>
      </c>
      <c r="R29" s="105">
        <v>56100</v>
      </c>
      <c r="S29" s="77" t="s">
        <v>238</v>
      </c>
      <c r="T29" s="93">
        <v>18</v>
      </c>
      <c r="U29" s="122">
        <v>125</v>
      </c>
      <c r="V29" s="117">
        <v>56.39</v>
      </c>
      <c r="W29" s="1">
        <v>42855</v>
      </c>
      <c r="X29" s="1">
        <v>42847</v>
      </c>
      <c r="Y29" s="8">
        <v>2017</v>
      </c>
    </row>
    <row r="30" spans="2:25" hidden="1" x14ac:dyDescent="0.45">
      <c r="B30" s="1">
        <v>42855</v>
      </c>
      <c r="C30" s="141" t="s">
        <v>238</v>
      </c>
      <c r="D30">
        <v>2017</v>
      </c>
      <c r="E30" s="98">
        <v>14833284986679</v>
      </c>
      <c r="F30" s="141" t="s">
        <v>231</v>
      </c>
      <c r="G30" s="141" t="str">
        <f>VLOOKUP(E30,'Tableau Sites'!$A$7:$C$107,3,FALSE)</f>
        <v>128 BOULEVARD LEON BLUM</v>
      </c>
      <c r="H30" s="142">
        <v>56100</v>
      </c>
      <c r="I30">
        <v>36</v>
      </c>
      <c r="J30" s="1">
        <v>42847</v>
      </c>
      <c r="K30" s="1">
        <v>42847</v>
      </c>
      <c r="L30" s="142">
        <v>6423</v>
      </c>
      <c r="M30" s="142">
        <v>6423</v>
      </c>
      <c r="N30" s="143">
        <v>1151.68</v>
      </c>
      <c r="O30" s="82">
        <v>14833284986679</v>
      </c>
      <c r="P30" s="78" t="s">
        <v>231</v>
      </c>
      <c r="Q30" s="83" t="s">
        <v>232</v>
      </c>
      <c r="R30" s="105">
        <v>56100</v>
      </c>
      <c r="S30" s="77" t="s">
        <v>238</v>
      </c>
      <c r="T30" s="93">
        <v>36</v>
      </c>
      <c r="U30" s="122">
        <v>6423</v>
      </c>
      <c r="V30" s="117">
        <v>1151.68</v>
      </c>
      <c r="W30" s="1">
        <v>42855</v>
      </c>
      <c r="X30" s="1">
        <v>42847</v>
      </c>
      <c r="Y30" s="8">
        <v>2017</v>
      </c>
    </row>
    <row r="31" spans="2:25" hidden="1" x14ac:dyDescent="0.45">
      <c r="B31" s="1">
        <v>42855</v>
      </c>
      <c r="C31" s="141" t="s">
        <v>238</v>
      </c>
      <c r="D31">
        <v>2017</v>
      </c>
      <c r="E31" s="98">
        <v>14847756816130</v>
      </c>
      <c r="F31" s="141" t="s">
        <v>233</v>
      </c>
      <c r="G31" s="141" t="str">
        <f>VLOOKUP(E31,'Tableau Sites'!$A$7:$C$107,3,FALSE)</f>
        <v>RUE ETIENNE PERAULT</v>
      </c>
      <c r="H31" s="142">
        <v>56100</v>
      </c>
      <c r="I31">
        <v>18</v>
      </c>
      <c r="J31" s="1">
        <v>42847</v>
      </c>
      <c r="K31" s="1">
        <v>42847</v>
      </c>
      <c r="L31" s="142">
        <v>5551</v>
      </c>
      <c r="M31" s="142">
        <v>5551</v>
      </c>
      <c r="N31" s="143">
        <v>973.2</v>
      </c>
      <c r="O31" s="82">
        <v>14847756816130</v>
      </c>
      <c r="P31" s="78" t="s">
        <v>233</v>
      </c>
      <c r="Q31" s="83" t="s">
        <v>18</v>
      </c>
      <c r="R31" s="105">
        <v>56100</v>
      </c>
      <c r="S31" s="77" t="s">
        <v>238</v>
      </c>
      <c r="T31" s="93">
        <v>18</v>
      </c>
      <c r="U31" s="122">
        <v>5551</v>
      </c>
      <c r="V31" s="117">
        <v>973.2</v>
      </c>
      <c r="W31" s="1">
        <v>42855</v>
      </c>
      <c r="X31" s="1">
        <v>42847</v>
      </c>
      <c r="Y31" s="8">
        <v>2017</v>
      </c>
    </row>
    <row r="32" spans="2:25" hidden="1" x14ac:dyDescent="0.45">
      <c r="B32" s="1">
        <v>42855</v>
      </c>
      <c r="C32" s="141" t="s">
        <v>238</v>
      </c>
      <c r="D32">
        <v>2017</v>
      </c>
      <c r="E32" s="98">
        <v>14861794442726</v>
      </c>
      <c r="F32" s="141" t="s">
        <v>234</v>
      </c>
      <c r="G32" s="141" t="str">
        <f>VLOOKUP(E32,'Tableau Sites'!$A$7:$C$107,3,FALSE)</f>
        <v>32 RUE EDGARD QUINET</v>
      </c>
      <c r="H32" s="142">
        <v>56100</v>
      </c>
      <c r="I32">
        <v>30</v>
      </c>
      <c r="J32" s="1">
        <v>42847</v>
      </c>
      <c r="K32" s="1">
        <v>42847</v>
      </c>
      <c r="L32" s="142">
        <v>3869</v>
      </c>
      <c r="M32" s="142">
        <v>3869</v>
      </c>
      <c r="N32" s="143">
        <v>711.41</v>
      </c>
      <c r="O32" s="82">
        <v>14861794442726</v>
      </c>
      <c r="P32" s="78" t="s">
        <v>234</v>
      </c>
      <c r="Q32" s="83" t="s">
        <v>235</v>
      </c>
      <c r="R32" s="105">
        <v>56100</v>
      </c>
      <c r="S32" s="77" t="s">
        <v>238</v>
      </c>
      <c r="T32" s="93">
        <v>30</v>
      </c>
      <c r="U32" s="122">
        <v>3869</v>
      </c>
      <c r="V32" s="117">
        <v>711.41</v>
      </c>
      <c r="W32" s="1">
        <v>42855</v>
      </c>
      <c r="X32" s="1">
        <v>42847</v>
      </c>
      <c r="Y32" s="8">
        <v>2017</v>
      </c>
    </row>
    <row r="33" spans="2:26" hidden="1" x14ac:dyDescent="0.45">
      <c r="B33" s="1">
        <v>42855</v>
      </c>
      <c r="C33" s="141" t="s">
        <v>238</v>
      </c>
      <c r="D33">
        <v>2017</v>
      </c>
      <c r="E33" s="98">
        <v>14868451447631</v>
      </c>
      <c r="F33" s="141" t="s">
        <v>236</v>
      </c>
      <c r="G33" s="141" t="str">
        <f>VLOOKUP(E33,'Tableau Sites'!$A$7:$C$107,3,FALSE)</f>
        <v>KERDROUAL</v>
      </c>
      <c r="H33" s="142">
        <v>56100</v>
      </c>
      <c r="I33">
        <v>30</v>
      </c>
      <c r="J33" s="1">
        <v>42847</v>
      </c>
      <c r="K33" s="1">
        <v>42847</v>
      </c>
      <c r="L33" s="142">
        <v>3002</v>
      </c>
      <c r="M33" s="142">
        <v>3002</v>
      </c>
      <c r="N33" s="143">
        <v>579.37</v>
      </c>
      <c r="O33" s="82">
        <v>14868451447631</v>
      </c>
      <c r="P33" s="78" t="s">
        <v>236</v>
      </c>
      <c r="Q33" s="83" t="s">
        <v>237</v>
      </c>
      <c r="R33" s="105">
        <v>56100</v>
      </c>
      <c r="S33" s="77" t="s">
        <v>238</v>
      </c>
      <c r="T33" s="93">
        <v>30</v>
      </c>
      <c r="U33" s="122">
        <v>3002</v>
      </c>
      <c r="V33" s="117">
        <v>579.37</v>
      </c>
      <c r="W33" s="1">
        <v>42855</v>
      </c>
      <c r="X33" s="1">
        <v>42847</v>
      </c>
      <c r="Y33" s="8">
        <v>2017</v>
      </c>
    </row>
    <row r="34" spans="2:26" hidden="1" x14ac:dyDescent="0.45">
      <c r="B34" s="1">
        <v>42794</v>
      </c>
      <c r="C34" s="141" t="s">
        <v>238</v>
      </c>
      <c r="D34">
        <v>2017</v>
      </c>
      <c r="E34" s="98">
        <v>14809551316980</v>
      </c>
      <c r="F34" s="141" t="s">
        <v>228</v>
      </c>
      <c r="G34" s="141" t="str">
        <f>VLOOKUP(E34,'Tableau Sites'!$A$7:$C$107,3,FALSE)</f>
        <v>7 RUE JULES MASSENET</v>
      </c>
      <c r="H34" s="142">
        <v>56100</v>
      </c>
      <c r="I34">
        <v>18</v>
      </c>
      <c r="J34" s="1">
        <v>42788</v>
      </c>
      <c r="K34" s="1">
        <v>42788</v>
      </c>
      <c r="L34" s="142">
        <v>3861</v>
      </c>
      <c r="M34" s="142">
        <v>3861</v>
      </c>
      <c r="N34" s="143">
        <v>678.13</v>
      </c>
      <c r="O34" s="85">
        <v>14809551316980</v>
      </c>
      <c r="P34" s="78" t="s">
        <v>228</v>
      </c>
      <c r="Q34" s="84" t="s">
        <v>36</v>
      </c>
      <c r="R34" s="108">
        <v>56100</v>
      </c>
      <c r="S34" s="77" t="s">
        <v>238</v>
      </c>
      <c r="T34" s="94">
        <v>18</v>
      </c>
      <c r="U34" s="123">
        <v>3861</v>
      </c>
      <c r="V34" s="119">
        <v>678.13</v>
      </c>
      <c r="W34" s="1">
        <v>42794</v>
      </c>
      <c r="X34" s="1">
        <v>42788</v>
      </c>
      <c r="Y34" s="8">
        <v>2017</v>
      </c>
      <c r="Z34" s="86"/>
    </row>
    <row r="35" spans="2:26" hidden="1" x14ac:dyDescent="0.45">
      <c r="B35" s="1">
        <v>42794</v>
      </c>
      <c r="C35" s="141" t="s">
        <v>238</v>
      </c>
      <c r="D35">
        <v>2017</v>
      </c>
      <c r="E35" s="98">
        <v>14829088219962</v>
      </c>
      <c r="F35" s="141" t="s">
        <v>229</v>
      </c>
      <c r="G35" s="141" t="str">
        <f>VLOOKUP(E35,'Tableau Sites'!$A$7:$C$107,3,FALSE)</f>
        <v>2 RUE DE GALWAY</v>
      </c>
      <c r="H35" s="142">
        <v>56100</v>
      </c>
      <c r="I35">
        <v>18</v>
      </c>
      <c r="J35" s="1">
        <v>42788</v>
      </c>
      <c r="K35" s="1">
        <v>42788</v>
      </c>
      <c r="L35" s="142">
        <v>202</v>
      </c>
      <c r="M35" s="142">
        <v>202</v>
      </c>
      <c r="N35" s="143">
        <v>69.17</v>
      </c>
      <c r="O35" s="85">
        <v>14829088219962</v>
      </c>
      <c r="P35" s="78" t="s">
        <v>229</v>
      </c>
      <c r="Q35" s="84" t="s">
        <v>230</v>
      </c>
      <c r="R35" s="108">
        <v>56100</v>
      </c>
      <c r="S35" s="77" t="s">
        <v>238</v>
      </c>
      <c r="T35" s="94">
        <v>18</v>
      </c>
      <c r="U35" s="123">
        <v>202</v>
      </c>
      <c r="V35" s="119">
        <v>69.17</v>
      </c>
      <c r="W35" s="1">
        <v>42794</v>
      </c>
      <c r="X35" s="1">
        <v>42788</v>
      </c>
      <c r="Y35" s="8">
        <v>2017</v>
      </c>
      <c r="Z35" s="86"/>
    </row>
    <row r="36" spans="2:26" hidden="1" x14ac:dyDescent="0.45">
      <c r="B36" s="1">
        <v>42794</v>
      </c>
      <c r="C36" s="141" t="s">
        <v>238</v>
      </c>
      <c r="D36">
        <v>2017</v>
      </c>
      <c r="E36" s="98">
        <v>14833284986679</v>
      </c>
      <c r="F36" s="141" t="s">
        <v>231</v>
      </c>
      <c r="G36" s="141" t="str">
        <f>VLOOKUP(E36,'Tableau Sites'!$A$7:$C$107,3,FALSE)</f>
        <v>128 BOULEVARD LEON BLUM</v>
      </c>
      <c r="H36" s="142">
        <v>56100</v>
      </c>
      <c r="I36">
        <v>36</v>
      </c>
      <c r="J36" s="1">
        <v>42788</v>
      </c>
      <c r="K36" s="1">
        <v>42788</v>
      </c>
      <c r="L36" s="142">
        <v>6137</v>
      </c>
      <c r="M36" s="142">
        <v>6137</v>
      </c>
      <c r="N36" s="143">
        <v>1105.68</v>
      </c>
      <c r="O36" s="85">
        <v>14833284986679</v>
      </c>
      <c r="P36" s="78" t="s">
        <v>231</v>
      </c>
      <c r="Q36" s="84" t="s">
        <v>232</v>
      </c>
      <c r="R36" s="108">
        <v>56100</v>
      </c>
      <c r="S36" s="77" t="s">
        <v>238</v>
      </c>
      <c r="T36" s="94">
        <v>36</v>
      </c>
      <c r="U36" s="123">
        <v>6137</v>
      </c>
      <c r="V36" s="119">
        <v>1105.68</v>
      </c>
      <c r="W36" s="1">
        <v>42794</v>
      </c>
      <c r="X36" s="1">
        <v>42788</v>
      </c>
      <c r="Y36" s="8">
        <v>2017</v>
      </c>
      <c r="Z36" s="86"/>
    </row>
    <row r="37" spans="2:26" hidden="1" x14ac:dyDescent="0.45">
      <c r="B37" s="1">
        <v>42794</v>
      </c>
      <c r="C37" s="141" t="s">
        <v>238</v>
      </c>
      <c r="D37">
        <v>2017</v>
      </c>
      <c r="E37" s="98">
        <v>14847756816130</v>
      </c>
      <c r="F37" s="141" t="s">
        <v>233</v>
      </c>
      <c r="G37" s="141" t="str">
        <f>VLOOKUP(E37,'Tableau Sites'!$A$7:$C$107,3,FALSE)</f>
        <v>RUE ETIENNE PERAULT</v>
      </c>
      <c r="H37" s="142">
        <v>56100</v>
      </c>
      <c r="I37">
        <v>18</v>
      </c>
      <c r="J37" s="1">
        <v>42788</v>
      </c>
      <c r="K37" s="1">
        <v>42788</v>
      </c>
      <c r="L37" s="142">
        <v>5206</v>
      </c>
      <c r="M37" s="142">
        <v>5206</v>
      </c>
      <c r="N37" s="143">
        <v>914.95</v>
      </c>
      <c r="O37" s="85">
        <v>14847756816130</v>
      </c>
      <c r="P37" s="78" t="s">
        <v>233</v>
      </c>
      <c r="Q37" s="84" t="s">
        <v>18</v>
      </c>
      <c r="R37" s="108">
        <v>56100</v>
      </c>
      <c r="S37" s="77" t="s">
        <v>238</v>
      </c>
      <c r="T37" s="94">
        <v>18</v>
      </c>
      <c r="U37" s="123">
        <v>5206</v>
      </c>
      <c r="V37" s="119">
        <v>914.95</v>
      </c>
      <c r="W37" s="1">
        <v>42794</v>
      </c>
      <c r="X37" s="1">
        <v>42788</v>
      </c>
      <c r="Y37" s="8">
        <v>2017</v>
      </c>
      <c r="Z37" s="86"/>
    </row>
    <row r="38" spans="2:26" hidden="1" x14ac:dyDescent="0.45">
      <c r="B38" s="1">
        <v>42794</v>
      </c>
      <c r="C38" s="141" t="s">
        <v>238</v>
      </c>
      <c r="D38">
        <v>2017</v>
      </c>
      <c r="E38" s="98">
        <v>14861794442726</v>
      </c>
      <c r="F38" s="141" t="s">
        <v>234</v>
      </c>
      <c r="G38" s="141" t="str">
        <f>VLOOKUP(E38,'Tableau Sites'!$A$7:$C$107,3,FALSE)</f>
        <v>32 RUE EDGARD QUINET</v>
      </c>
      <c r="H38" s="142">
        <v>56100</v>
      </c>
      <c r="I38">
        <v>30</v>
      </c>
      <c r="J38" s="1">
        <v>42788</v>
      </c>
      <c r="K38" s="1">
        <v>42788</v>
      </c>
      <c r="L38" s="142">
        <v>7540</v>
      </c>
      <c r="M38" s="142">
        <v>7540</v>
      </c>
      <c r="N38" s="143">
        <v>1297.23</v>
      </c>
      <c r="O38" s="85">
        <v>14861794442726</v>
      </c>
      <c r="P38" s="78" t="s">
        <v>234</v>
      </c>
      <c r="Q38" s="84" t="s">
        <v>235</v>
      </c>
      <c r="R38" s="108">
        <v>56100</v>
      </c>
      <c r="S38" s="77" t="s">
        <v>238</v>
      </c>
      <c r="T38" s="94">
        <v>30</v>
      </c>
      <c r="U38" s="123">
        <v>7540</v>
      </c>
      <c r="V38" s="119">
        <v>1297.23</v>
      </c>
      <c r="W38" s="1">
        <v>42794</v>
      </c>
      <c r="X38" s="1">
        <v>42788</v>
      </c>
      <c r="Y38" s="8">
        <v>2017</v>
      </c>
      <c r="Z38" s="86"/>
    </row>
    <row r="39" spans="2:26" hidden="1" x14ac:dyDescent="0.45">
      <c r="B39" s="1">
        <v>42794</v>
      </c>
      <c r="C39" s="141" t="s">
        <v>238</v>
      </c>
      <c r="D39">
        <v>2017</v>
      </c>
      <c r="E39" s="98">
        <v>14868451447631</v>
      </c>
      <c r="F39" s="141" t="s">
        <v>236</v>
      </c>
      <c r="G39" s="141" t="str">
        <f>VLOOKUP(E39,'Tableau Sites'!$A$7:$C$107,3,FALSE)</f>
        <v>KERDROUAL</v>
      </c>
      <c r="H39" s="142">
        <v>56100</v>
      </c>
      <c r="I39">
        <v>30</v>
      </c>
      <c r="J39" s="1">
        <v>42788</v>
      </c>
      <c r="K39" s="1">
        <v>42788</v>
      </c>
      <c r="L39" s="142">
        <v>4829</v>
      </c>
      <c r="M39" s="142">
        <v>4829</v>
      </c>
      <c r="N39" s="143">
        <v>870.86</v>
      </c>
      <c r="O39" s="85">
        <v>14868451447631</v>
      </c>
      <c r="P39" s="78" t="s">
        <v>236</v>
      </c>
      <c r="Q39" s="84" t="s">
        <v>237</v>
      </c>
      <c r="R39" s="108">
        <v>56100</v>
      </c>
      <c r="S39" s="77" t="s">
        <v>238</v>
      </c>
      <c r="T39" s="94">
        <v>30</v>
      </c>
      <c r="U39" s="123">
        <v>4829</v>
      </c>
      <c r="V39" s="119">
        <v>870.86</v>
      </c>
      <c r="W39" s="1">
        <v>42794</v>
      </c>
      <c r="X39" s="1">
        <v>42788</v>
      </c>
      <c r="Y39" s="8">
        <v>2017</v>
      </c>
      <c r="Z39" s="86"/>
    </row>
    <row r="40" spans="2:26" hidden="1" x14ac:dyDescent="0.45">
      <c r="B40" s="1">
        <v>42736</v>
      </c>
      <c r="C40" s="141" t="s">
        <v>238</v>
      </c>
      <c r="D40" t="s">
        <v>196</v>
      </c>
      <c r="E40" s="98">
        <v>14809551316980</v>
      </c>
      <c r="F40" s="141" t="s">
        <v>228</v>
      </c>
      <c r="G40" s="141" t="str">
        <f>VLOOKUP(E40,'Tableau Sites'!$A$7:$C$107,3,FALSE)</f>
        <v>7 RUE JULES MASSENET</v>
      </c>
      <c r="H40" s="142">
        <v>56100</v>
      </c>
      <c r="I40">
        <v>18</v>
      </c>
      <c r="J40" s="1">
        <v>42734</v>
      </c>
      <c r="K40" s="1">
        <v>42734</v>
      </c>
      <c r="L40" s="142">
        <v>4513</v>
      </c>
      <c r="M40" s="142">
        <v>4513</v>
      </c>
      <c r="N40" s="143">
        <v>328.20000000000005</v>
      </c>
      <c r="O40" s="67">
        <v>14809551316980</v>
      </c>
      <c r="P40" s="69" t="s">
        <v>228</v>
      </c>
      <c r="Q40" s="68" t="s">
        <v>36</v>
      </c>
      <c r="R40" s="109">
        <v>56100</v>
      </c>
      <c r="S40" s="77" t="s">
        <v>238</v>
      </c>
      <c r="T40" s="93">
        <v>18</v>
      </c>
      <c r="U40" s="124">
        <v>4513</v>
      </c>
      <c r="V40" s="120">
        <f>787.19-458.99</f>
        <v>328.20000000000005</v>
      </c>
      <c r="W40" s="72">
        <v>42736</v>
      </c>
      <c r="X40" s="72">
        <v>42734</v>
      </c>
      <c r="Y40" s="74" t="s">
        <v>196</v>
      </c>
      <c r="Z40" s="73" t="s">
        <v>239</v>
      </c>
    </row>
    <row r="41" spans="2:26" hidden="1" x14ac:dyDescent="0.45">
      <c r="B41" s="1">
        <v>42736</v>
      </c>
      <c r="C41" s="141" t="s">
        <v>238</v>
      </c>
      <c r="D41" t="s">
        <v>196</v>
      </c>
      <c r="E41" s="98">
        <v>14829088219962</v>
      </c>
      <c r="F41" s="141" t="s">
        <v>229</v>
      </c>
      <c r="G41" s="141" t="str">
        <f>VLOOKUP(E41,'Tableau Sites'!$A$7:$C$107,3,FALSE)</f>
        <v>2 RUE DE GALWAY</v>
      </c>
      <c r="H41" s="142">
        <v>56100</v>
      </c>
      <c r="I41">
        <v>18</v>
      </c>
      <c r="J41" s="1">
        <v>42734</v>
      </c>
      <c r="K41" s="1">
        <v>42734</v>
      </c>
      <c r="L41" s="142">
        <v>783</v>
      </c>
      <c r="M41" s="142">
        <v>783</v>
      </c>
      <c r="N41" s="143">
        <v>165.37</v>
      </c>
      <c r="O41" s="67">
        <v>14829088219962</v>
      </c>
      <c r="P41" s="69" t="s">
        <v>229</v>
      </c>
      <c r="Q41" s="68" t="s">
        <v>230</v>
      </c>
      <c r="R41" s="109">
        <v>56100</v>
      </c>
      <c r="S41" s="77" t="s">
        <v>238</v>
      </c>
      <c r="T41" s="93">
        <v>18</v>
      </c>
      <c r="U41" s="124">
        <v>783</v>
      </c>
      <c r="V41" s="120">
        <v>165.37</v>
      </c>
      <c r="W41" s="72">
        <v>42736</v>
      </c>
      <c r="X41" s="72">
        <v>42734</v>
      </c>
      <c r="Y41" s="74" t="s">
        <v>196</v>
      </c>
      <c r="Z41" s="73" t="s">
        <v>239</v>
      </c>
    </row>
    <row r="42" spans="2:26" hidden="1" x14ac:dyDescent="0.45">
      <c r="B42" s="1">
        <v>42736</v>
      </c>
      <c r="C42" s="141" t="s">
        <v>238</v>
      </c>
      <c r="D42" t="s">
        <v>196</v>
      </c>
      <c r="E42" s="98">
        <v>14833284986679</v>
      </c>
      <c r="F42" s="141" t="s">
        <v>231</v>
      </c>
      <c r="G42" s="141" t="str">
        <f>VLOOKUP(E42,'Tableau Sites'!$A$7:$C$107,3,FALSE)</f>
        <v>128 BOULEVARD LEON BLUM</v>
      </c>
      <c r="H42" s="142">
        <v>56100</v>
      </c>
      <c r="I42">
        <v>36</v>
      </c>
      <c r="J42" s="1">
        <v>42734</v>
      </c>
      <c r="K42" s="1">
        <v>42734</v>
      </c>
      <c r="L42" s="142">
        <v>7769</v>
      </c>
      <c r="M42" s="142">
        <v>7769</v>
      </c>
      <c r="N42" s="143">
        <v>1368.73</v>
      </c>
      <c r="O42" s="67">
        <v>14833284986679</v>
      </c>
      <c r="P42" s="69" t="s">
        <v>231</v>
      </c>
      <c r="Q42" s="68" t="s">
        <v>232</v>
      </c>
      <c r="R42" s="109">
        <v>56100</v>
      </c>
      <c r="S42" s="77" t="s">
        <v>238</v>
      </c>
      <c r="T42" s="93">
        <v>36</v>
      </c>
      <c r="U42" s="124">
        <v>7769</v>
      </c>
      <c r="V42" s="120">
        <v>1368.73</v>
      </c>
      <c r="W42" s="72">
        <v>42736</v>
      </c>
      <c r="X42" s="72">
        <v>42734</v>
      </c>
      <c r="Y42" s="74" t="s">
        <v>196</v>
      </c>
      <c r="Z42" s="73" t="s">
        <v>239</v>
      </c>
    </row>
    <row r="43" spans="2:26" hidden="1" x14ac:dyDescent="0.45">
      <c r="B43" s="1">
        <v>42736</v>
      </c>
      <c r="C43" s="141" t="s">
        <v>238</v>
      </c>
      <c r="D43" t="s">
        <v>196</v>
      </c>
      <c r="E43" s="98">
        <v>14847756816130</v>
      </c>
      <c r="F43" s="141" t="s">
        <v>233</v>
      </c>
      <c r="G43" s="141" t="str">
        <f>VLOOKUP(E43,'Tableau Sites'!$A$7:$C$107,3,FALSE)</f>
        <v>RUE ETIENNE PERAULT</v>
      </c>
      <c r="H43" s="142">
        <v>56100</v>
      </c>
      <c r="I43">
        <v>18</v>
      </c>
      <c r="J43" s="1">
        <v>42734</v>
      </c>
      <c r="K43" s="1">
        <v>42734</v>
      </c>
      <c r="L43" s="142">
        <v>7093</v>
      </c>
      <c r="M43" s="142">
        <v>7093</v>
      </c>
      <c r="N43" s="143">
        <v>1231.1500000000001</v>
      </c>
      <c r="O43" s="67">
        <v>14847756816130</v>
      </c>
      <c r="P43" s="69" t="s">
        <v>233</v>
      </c>
      <c r="Q43" s="68" t="s">
        <v>18</v>
      </c>
      <c r="R43" s="109">
        <v>56100</v>
      </c>
      <c r="S43" s="77" t="s">
        <v>238</v>
      </c>
      <c r="T43" s="93">
        <v>18</v>
      </c>
      <c r="U43" s="124">
        <v>7093</v>
      </c>
      <c r="V43" s="120">
        <v>1231.1500000000001</v>
      </c>
      <c r="W43" s="72">
        <v>42736</v>
      </c>
      <c r="X43" s="72">
        <v>42734</v>
      </c>
      <c r="Y43" s="74" t="s">
        <v>196</v>
      </c>
      <c r="Z43" s="73" t="s">
        <v>239</v>
      </c>
    </row>
    <row r="44" spans="2:26" hidden="1" x14ac:dyDescent="0.45">
      <c r="B44" s="1">
        <v>42736</v>
      </c>
      <c r="C44" s="141" t="s">
        <v>238</v>
      </c>
      <c r="D44" t="s">
        <v>196</v>
      </c>
      <c r="E44" s="98">
        <v>14861794442726</v>
      </c>
      <c r="F44" s="141" t="s">
        <v>234</v>
      </c>
      <c r="G44" s="141" t="str">
        <f>VLOOKUP(E44,'Tableau Sites'!$A$7:$C$107,3,FALSE)</f>
        <v>32 RUE EDGARD QUINET</v>
      </c>
      <c r="H44" s="142">
        <v>56100</v>
      </c>
      <c r="I44">
        <v>30</v>
      </c>
      <c r="J44" s="1">
        <v>42734</v>
      </c>
      <c r="K44" s="1">
        <v>42734</v>
      </c>
      <c r="L44" s="142">
        <v>0</v>
      </c>
      <c r="M44" s="142">
        <v>0</v>
      </c>
      <c r="N44" s="143">
        <v>94.01</v>
      </c>
      <c r="O44" s="70">
        <v>14861794442726</v>
      </c>
      <c r="P44" s="69" t="s">
        <v>234</v>
      </c>
      <c r="Q44" s="71" t="s">
        <v>235</v>
      </c>
      <c r="R44" s="109">
        <v>56100</v>
      </c>
      <c r="S44" s="77" t="s">
        <v>238</v>
      </c>
      <c r="T44" s="95">
        <v>30</v>
      </c>
      <c r="U44" s="124"/>
      <c r="V44" s="120">
        <v>94.01</v>
      </c>
      <c r="W44" s="72">
        <v>42736</v>
      </c>
      <c r="X44" s="72">
        <v>42734</v>
      </c>
      <c r="Y44" s="74" t="s">
        <v>196</v>
      </c>
      <c r="Z44" s="73" t="s">
        <v>239</v>
      </c>
    </row>
    <row r="45" spans="2:26" hidden="1" x14ac:dyDescent="0.45">
      <c r="B45" s="1">
        <v>42736</v>
      </c>
      <c r="C45" s="141" t="s">
        <v>238</v>
      </c>
      <c r="D45" t="s">
        <v>196</v>
      </c>
      <c r="E45" s="98">
        <v>14868451447631</v>
      </c>
      <c r="F45" s="141" t="s">
        <v>236</v>
      </c>
      <c r="G45" s="141" t="str">
        <f>VLOOKUP(E45,'Tableau Sites'!$A$7:$C$107,3,FALSE)</f>
        <v>KERDROUAL</v>
      </c>
      <c r="H45" s="142">
        <v>56100</v>
      </c>
      <c r="I45">
        <v>30</v>
      </c>
      <c r="J45" s="1">
        <v>42734</v>
      </c>
      <c r="K45" s="1">
        <v>42734</v>
      </c>
      <c r="L45" s="142">
        <v>3617</v>
      </c>
      <c r="M45" s="142">
        <v>3617</v>
      </c>
      <c r="N45" s="143">
        <v>677.18</v>
      </c>
      <c r="O45" s="100">
        <v>14868451447631</v>
      </c>
      <c r="P45" s="69" t="s">
        <v>236</v>
      </c>
      <c r="Q45" s="68" t="s">
        <v>237</v>
      </c>
      <c r="R45" s="109">
        <v>56100</v>
      </c>
      <c r="S45" s="77" t="s">
        <v>238</v>
      </c>
      <c r="T45" s="93">
        <v>30</v>
      </c>
      <c r="U45" s="124">
        <v>3617</v>
      </c>
      <c r="V45" s="120">
        <v>677.18</v>
      </c>
      <c r="W45" s="72">
        <v>42736</v>
      </c>
      <c r="X45" s="72">
        <v>42734</v>
      </c>
      <c r="Y45" s="74" t="s">
        <v>196</v>
      </c>
      <c r="Z45" s="73" t="s">
        <v>239</v>
      </c>
    </row>
    <row r="46" spans="2:26" hidden="1" x14ac:dyDescent="0.45">
      <c r="B46" s="1">
        <v>42675</v>
      </c>
      <c r="C46" s="141" t="s">
        <v>238</v>
      </c>
      <c r="D46">
        <v>2016</v>
      </c>
      <c r="E46" s="98">
        <v>14809551316980</v>
      </c>
      <c r="F46" s="141" t="s">
        <v>228</v>
      </c>
      <c r="G46" s="141" t="str">
        <f>VLOOKUP(E46,'Tableau Sites'!$A$7:$C$107,3,FALSE)</f>
        <v>7 RUE JULES MASSENET</v>
      </c>
      <c r="H46" s="142">
        <v>56100</v>
      </c>
      <c r="I46">
        <v>18</v>
      </c>
      <c r="J46" s="1">
        <v>42673</v>
      </c>
      <c r="K46" s="1">
        <v>42673</v>
      </c>
      <c r="L46" s="142">
        <v>2976</v>
      </c>
      <c r="M46" s="142">
        <v>2976</v>
      </c>
      <c r="N46" s="143">
        <v>530.12</v>
      </c>
      <c r="O46" s="87">
        <v>14809551316980</v>
      </c>
      <c r="P46" s="78" t="s">
        <v>228</v>
      </c>
      <c r="Q46" s="83" t="s">
        <v>36</v>
      </c>
      <c r="R46" s="105">
        <v>56100</v>
      </c>
      <c r="S46" s="77" t="s">
        <v>238</v>
      </c>
      <c r="T46" s="93">
        <v>18</v>
      </c>
      <c r="U46" s="122">
        <v>2976</v>
      </c>
      <c r="V46" s="117">
        <v>530.12</v>
      </c>
      <c r="W46" s="1">
        <v>42675</v>
      </c>
      <c r="X46" s="1">
        <v>42673</v>
      </c>
      <c r="Y46" s="8">
        <v>2016</v>
      </c>
    </row>
    <row r="47" spans="2:26" hidden="1" x14ac:dyDescent="0.45">
      <c r="B47" s="1">
        <v>42675</v>
      </c>
      <c r="C47" s="141" t="s">
        <v>238</v>
      </c>
      <c r="D47">
        <v>2016</v>
      </c>
      <c r="E47" s="98">
        <v>14829088219962</v>
      </c>
      <c r="F47" s="141" t="s">
        <v>229</v>
      </c>
      <c r="G47" s="141" t="str">
        <f>VLOOKUP(E47,'Tableau Sites'!$A$7:$C$107,3,FALSE)</f>
        <v>2 RUE DE GALWAY</v>
      </c>
      <c r="H47" s="142">
        <v>56100</v>
      </c>
      <c r="I47">
        <v>18</v>
      </c>
      <c r="J47" s="1">
        <v>42673</v>
      </c>
      <c r="K47" s="1">
        <v>42673</v>
      </c>
      <c r="L47" s="142">
        <v>391</v>
      </c>
      <c r="M47" s="142">
        <v>391</v>
      </c>
      <c r="N47" s="143">
        <v>100.66</v>
      </c>
      <c r="O47" s="87">
        <v>14829088219962</v>
      </c>
      <c r="P47" s="78" t="s">
        <v>229</v>
      </c>
      <c r="Q47" s="83" t="s">
        <v>230</v>
      </c>
      <c r="R47" s="105">
        <v>56100</v>
      </c>
      <c r="S47" s="77" t="s">
        <v>238</v>
      </c>
      <c r="T47" s="93">
        <v>18</v>
      </c>
      <c r="U47" s="122">
        <v>391</v>
      </c>
      <c r="V47" s="117">
        <v>100.66</v>
      </c>
      <c r="W47" s="1">
        <v>42675</v>
      </c>
      <c r="X47" s="1">
        <v>42673</v>
      </c>
      <c r="Y47" s="8">
        <v>2016</v>
      </c>
    </row>
    <row r="48" spans="2:26" hidden="1" x14ac:dyDescent="0.45">
      <c r="B48" s="1">
        <v>42675</v>
      </c>
      <c r="C48" s="141" t="s">
        <v>238</v>
      </c>
      <c r="D48">
        <v>2016</v>
      </c>
      <c r="E48" s="98">
        <v>14833284986679</v>
      </c>
      <c r="F48" s="141" t="s">
        <v>231</v>
      </c>
      <c r="G48" s="141" t="str">
        <f>VLOOKUP(E48,'Tableau Sites'!$A$7:$C$107,3,FALSE)</f>
        <v>128 BOULEVARD LEON BLUM</v>
      </c>
      <c r="H48" s="142">
        <v>56100</v>
      </c>
      <c r="I48">
        <v>36</v>
      </c>
      <c r="J48" s="1">
        <v>42673</v>
      </c>
      <c r="K48" s="1">
        <v>42673</v>
      </c>
      <c r="L48" s="142">
        <v>3429</v>
      </c>
      <c r="M48" s="142">
        <v>3429</v>
      </c>
      <c r="N48" s="143">
        <v>670.45</v>
      </c>
      <c r="O48" s="87">
        <v>14833284986679</v>
      </c>
      <c r="P48" s="78" t="s">
        <v>231</v>
      </c>
      <c r="Q48" s="83" t="s">
        <v>232</v>
      </c>
      <c r="R48" s="105">
        <v>56100</v>
      </c>
      <c r="S48" s="77" t="s">
        <v>238</v>
      </c>
      <c r="T48" s="93">
        <v>36</v>
      </c>
      <c r="U48" s="122">
        <v>3429</v>
      </c>
      <c r="V48" s="117">
        <v>670.45</v>
      </c>
      <c r="W48" s="1">
        <v>42675</v>
      </c>
      <c r="X48" s="1">
        <v>42673</v>
      </c>
      <c r="Y48" s="8">
        <v>2016</v>
      </c>
    </row>
    <row r="49" spans="2:25" hidden="1" x14ac:dyDescent="0.45">
      <c r="B49" s="1">
        <v>42675</v>
      </c>
      <c r="C49" s="141" t="s">
        <v>238</v>
      </c>
      <c r="D49">
        <v>2016</v>
      </c>
      <c r="E49" s="98">
        <v>14847756816130</v>
      </c>
      <c r="F49" s="141" t="s">
        <v>233</v>
      </c>
      <c r="G49" s="141" t="str">
        <f>VLOOKUP(E49,'Tableau Sites'!$A$7:$C$107,3,FALSE)</f>
        <v>RUE ETIENNE PERAULT</v>
      </c>
      <c r="H49" s="142">
        <v>56100</v>
      </c>
      <c r="I49">
        <v>18</v>
      </c>
      <c r="J49" s="1">
        <v>42673</v>
      </c>
      <c r="K49" s="1">
        <v>42673</v>
      </c>
      <c r="L49" s="142">
        <v>2753</v>
      </c>
      <c r="M49" s="142">
        <v>2753</v>
      </c>
      <c r="N49" s="143">
        <v>500.52</v>
      </c>
      <c r="O49" s="87">
        <v>14847756816130</v>
      </c>
      <c r="P49" s="78" t="s">
        <v>233</v>
      </c>
      <c r="Q49" s="83" t="s">
        <v>18</v>
      </c>
      <c r="R49" s="105">
        <v>56100</v>
      </c>
      <c r="S49" s="77" t="s">
        <v>238</v>
      </c>
      <c r="T49" s="93">
        <v>18</v>
      </c>
      <c r="U49" s="122">
        <v>2753</v>
      </c>
      <c r="V49" s="117">
        <v>500.52</v>
      </c>
      <c r="W49" s="1">
        <v>42675</v>
      </c>
      <c r="X49" s="1">
        <v>42673</v>
      </c>
      <c r="Y49" s="8">
        <v>2016</v>
      </c>
    </row>
    <row r="50" spans="2:25" hidden="1" x14ac:dyDescent="0.45">
      <c r="B50" s="1">
        <v>42675</v>
      </c>
      <c r="C50" s="141" t="s">
        <v>238</v>
      </c>
      <c r="D50">
        <v>2016</v>
      </c>
      <c r="E50" s="98">
        <v>14861794442726</v>
      </c>
      <c r="F50" s="141" t="s">
        <v>234</v>
      </c>
      <c r="G50" s="141" t="str">
        <f>VLOOKUP(E50,'Tableau Sites'!$A$7:$C$107,3,FALSE)</f>
        <v>32 RUE EDGARD QUINET</v>
      </c>
      <c r="H50" s="142">
        <v>56100</v>
      </c>
      <c r="I50">
        <v>30</v>
      </c>
      <c r="J50" s="1">
        <v>42673</v>
      </c>
      <c r="K50" s="1">
        <v>42673</v>
      </c>
      <c r="L50" s="142">
        <v>3173</v>
      </c>
      <c r="M50" s="142">
        <v>3173</v>
      </c>
      <c r="N50" s="143">
        <v>600.35</v>
      </c>
      <c r="O50" s="87">
        <v>14861794442726</v>
      </c>
      <c r="P50" s="78" t="s">
        <v>234</v>
      </c>
      <c r="Q50" s="83" t="s">
        <v>235</v>
      </c>
      <c r="R50" s="105">
        <v>56100</v>
      </c>
      <c r="S50" s="77" t="s">
        <v>238</v>
      </c>
      <c r="T50" s="93">
        <v>30</v>
      </c>
      <c r="U50" s="122">
        <v>3173</v>
      </c>
      <c r="V50" s="117">
        <v>600.35</v>
      </c>
      <c r="W50" s="1">
        <v>42675</v>
      </c>
      <c r="X50" s="1">
        <v>42673</v>
      </c>
      <c r="Y50" s="8">
        <v>2016</v>
      </c>
    </row>
    <row r="51" spans="2:25" hidden="1" x14ac:dyDescent="0.45">
      <c r="B51" s="1">
        <v>42675</v>
      </c>
      <c r="C51" s="141" t="s">
        <v>238</v>
      </c>
      <c r="D51">
        <v>2016</v>
      </c>
      <c r="E51" s="98">
        <v>14868451447631</v>
      </c>
      <c r="F51" s="141" t="s">
        <v>236</v>
      </c>
      <c r="G51" s="141" t="str">
        <f>VLOOKUP(E51,'Tableau Sites'!$A$7:$C$107,3,FALSE)</f>
        <v>KERDROUAL</v>
      </c>
      <c r="H51" s="142">
        <v>56100</v>
      </c>
      <c r="I51">
        <v>30</v>
      </c>
      <c r="J51" s="1">
        <v>42673</v>
      </c>
      <c r="K51" s="1">
        <v>42673</v>
      </c>
      <c r="L51" s="142">
        <v>1511</v>
      </c>
      <c r="M51" s="142">
        <v>1511</v>
      </c>
      <c r="N51" s="143">
        <v>341.49</v>
      </c>
      <c r="O51" s="82">
        <v>14868451447631</v>
      </c>
      <c r="P51" s="78" t="s">
        <v>236</v>
      </c>
      <c r="Q51" s="83" t="s">
        <v>237</v>
      </c>
      <c r="R51" s="105">
        <v>56100</v>
      </c>
      <c r="S51" s="77" t="s">
        <v>238</v>
      </c>
      <c r="T51" s="93">
        <v>30</v>
      </c>
      <c r="U51" s="122">
        <v>1511</v>
      </c>
      <c r="V51" s="117">
        <v>341.49</v>
      </c>
      <c r="W51" s="1">
        <v>42675</v>
      </c>
      <c r="X51" s="1">
        <v>42673</v>
      </c>
      <c r="Y51" s="8">
        <v>2016</v>
      </c>
    </row>
    <row r="52" spans="2:25" hidden="1" x14ac:dyDescent="0.45">
      <c r="B52" s="1">
        <v>42613</v>
      </c>
      <c r="C52" s="141" t="s">
        <v>238</v>
      </c>
      <c r="D52">
        <v>2016</v>
      </c>
      <c r="E52" s="98">
        <v>14809551316980</v>
      </c>
      <c r="F52" s="141" t="s">
        <v>228</v>
      </c>
      <c r="G52" s="141" t="str">
        <f>VLOOKUP(E52,'Tableau Sites'!$A$7:$C$107,3,FALSE)</f>
        <v>7 RUE JULES MASSENET</v>
      </c>
      <c r="H52" s="142">
        <v>56100</v>
      </c>
      <c r="I52">
        <v>18</v>
      </c>
      <c r="J52" s="1">
        <v>42612</v>
      </c>
      <c r="K52" s="1">
        <v>42612</v>
      </c>
      <c r="L52" s="142">
        <v>1748</v>
      </c>
      <c r="M52" s="142">
        <v>1748</v>
      </c>
      <c r="N52" s="143">
        <v>458.99</v>
      </c>
      <c r="O52" s="87">
        <v>14809551316980</v>
      </c>
      <c r="P52" s="78" t="s">
        <v>228</v>
      </c>
      <c r="Q52" s="83" t="s">
        <v>36</v>
      </c>
      <c r="R52" s="105">
        <v>56100</v>
      </c>
      <c r="S52" s="77" t="s">
        <v>238</v>
      </c>
      <c r="T52" s="93">
        <v>18</v>
      </c>
      <c r="U52" s="122">
        <v>1748</v>
      </c>
      <c r="V52" s="117">
        <v>458.99</v>
      </c>
      <c r="W52" s="1">
        <v>42613</v>
      </c>
      <c r="X52" s="1">
        <v>42612</v>
      </c>
      <c r="Y52" s="8">
        <v>2016</v>
      </c>
    </row>
    <row r="53" spans="2:25" hidden="1" x14ac:dyDescent="0.45">
      <c r="B53" s="1">
        <v>42613</v>
      </c>
      <c r="C53" s="141" t="s">
        <v>238</v>
      </c>
      <c r="D53">
        <v>2016</v>
      </c>
      <c r="E53" s="98">
        <v>14829088219962</v>
      </c>
      <c r="F53" s="141" t="s">
        <v>229</v>
      </c>
      <c r="G53" s="141" t="str">
        <f>VLOOKUP(E53,'Tableau Sites'!$A$7:$C$107,3,FALSE)</f>
        <v>2 RUE DE GALWAY</v>
      </c>
      <c r="H53" s="142">
        <v>56100</v>
      </c>
      <c r="I53">
        <v>18</v>
      </c>
      <c r="J53" s="1">
        <v>42612</v>
      </c>
      <c r="K53" s="1">
        <v>42612</v>
      </c>
      <c r="L53" s="142">
        <v>0</v>
      </c>
      <c r="M53" s="142">
        <v>0</v>
      </c>
      <c r="N53" s="143">
        <v>385.41</v>
      </c>
      <c r="O53" s="87">
        <v>14829088219962</v>
      </c>
      <c r="P53" s="78" t="s">
        <v>229</v>
      </c>
      <c r="Q53" s="83" t="s">
        <v>230</v>
      </c>
      <c r="R53" s="105">
        <v>56100</v>
      </c>
      <c r="S53" s="77" t="s">
        <v>238</v>
      </c>
      <c r="T53" s="93">
        <v>18</v>
      </c>
      <c r="U53" s="122">
        <v>0</v>
      </c>
      <c r="V53" s="117">
        <v>385.41</v>
      </c>
      <c r="W53" s="1">
        <v>42613</v>
      </c>
      <c r="X53" s="1">
        <v>42612</v>
      </c>
      <c r="Y53" s="8">
        <v>2016</v>
      </c>
    </row>
    <row r="54" spans="2:25" hidden="1" x14ac:dyDescent="0.45">
      <c r="B54" s="1">
        <v>42613</v>
      </c>
      <c r="C54" s="141" t="s">
        <v>238</v>
      </c>
      <c r="D54">
        <v>2016</v>
      </c>
      <c r="E54" s="98">
        <v>14833284986679</v>
      </c>
      <c r="F54" s="141" t="s">
        <v>231</v>
      </c>
      <c r="G54" s="141" t="str">
        <f>VLOOKUP(E54,'Tableau Sites'!$A$7:$C$107,3,FALSE)</f>
        <v>128 BOULEVARD LEON BLUM</v>
      </c>
      <c r="H54" s="142">
        <v>56100</v>
      </c>
      <c r="I54">
        <v>36</v>
      </c>
      <c r="J54" s="1">
        <v>42612</v>
      </c>
      <c r="K54" s="1">
        <v>42612</v>
      </c>
      <c r="L54" s="142">
        <v>900</v>
      </c>
      <c r="M54" s="142">
        <v>900</v>
      </c>
      <c r="N54" s="143">
        <v>560.72</v>
      </c>
      <c r="O54" s="87">
        <v>14833284986679</v>
      </c>
      <c r="P54" s="78" t="s">
        <v>231</v>
      </c>
      <c r="Q54" s="83" t="s">
        <v>232</v>
      </c>
      <c r="R54" s="105">
        <v>56100</v>
      </c>
      <c r="S54" s="77" t="s">
        <v>238</v>
      </c>
      <c r="T54" s="93">
        <v>36</v>
      </c>
      <c r="U54" s="122">
        <v>900</v>
      </c>
      <c r="V54" s="117">
        <v>560.72</v>
      </c>
      <c r="W54" s="1">
        <v>42613</v>
      </c>
      <c r="X54" s="1">
        <v>42612</v>
      </c>
      <c r="Y54" s="8">
        <v>2016</v>
      </c>
    </row>
    <row r="55" spans="2:25" hidden="1" x14ac:dyDescent="0.45">
      <c r="B55" s="1">
        <v>42613</v>
      </c>
      <c r="C55" s="141" t="s">
        <v>238</v>
      </c>
      <c r="D55">
        <v>2016</v>
      </c>
      <c r="E55" s="98">
        <v>14847756816130</v>
      </c>
      <c r="F55" s="141" t="s">
        <v>233</v>
      </c>
      <c r="G55" s="141" t="str">
        <f>VLOOKUP(E55,'Tableau Sites'!$A$7:$C$107,3,FALSE)</f>
        <v>RUE ETIENNE PERAULT</v>
      </c>
      <c r="H55" s="142">
        <v>56100</v>
      </c>
      <c r="I55">
        <v>18</v>
      </c>
      <c r="J55" s="1">
        <v>42612</v>
      </c>
      <c r="K55" s="1">
        <v>42612</v>
      </c>
      <c r="L55" s="142">
        <v>722</v>
      </c>
      <c r="M55" s="142">
        <v>722</v>
      </c>
      <c r="N55" s="143">
        <v>402.88</v>
      </c>
      <c r="O55" s="87">
        <v>14847756816130</v>
      </c>
      <c r="P55" s="78" t="s">
        <v>233</v>
      </c>
      <c r="Q55" s="83" t="s">
        <v>18</v>
      </c>
      <c r="R55" s="105">
        <v>56100</v>
      </c>
      <c r="S55" s="77" t="s">
        <v>238</v>
      </c>
      <c r="T55" s="93">
        <v>18</v>
      </c>
      <c r="U55" s="122">
        <v>722</v>
      </c>
      <c r="V55" s="117">
        <v>402.88</v>
      </c>
      <c r="W55" s="1">
        <v>42613</v>
      </c>
      <c r="X55" s="1">
        <v>42612</v>
      </c>
      <c r="Y55" s="8">
        <v>2016</v>
      </c>
    </row>
    <row r="56" spans="2:25" hidden="1" x14ac:dyDescent="0.45">
      <c r="B56" s="1">
        <v>42613</v>
      </c>
      <c r="C56" s="141" t="s">
        <v>238</v>
      </c>
      <c r="D56">
        <v>2016</v>
      </c>
      <c r="E56" s="98">
        <v>14861794442726</v>
      </c>
      <c r="F56" s="141" t="s">
        <v>234</v>
      </c>
      <c r="G56" s="141" t="str">
        <f>VLOOKUP(E56,'Tableau Sites'!$A$7:$C$107,3,FALSE)</f>
        <v>32 RUE EDGARD QUINET</v>
      </c>
      <c r="H56" s="142">
        <v>56100</v>
      </c>
      <c r="I56">
        <v>30</v>
      </c>
      <c r="J56" s="1">
        <v>42612</v>
      </c>
      <c r="K56" s="1">
        <v>42612</v>
      </c>
      <c r="L56" s="142">
        <v>936</v>
      </c>
      <c r="M56" s="142">
        <v>936</v>
      </c>
      <c r="N56" s="143">
        <v>1043.0999999999999</v>
      </c>
      <c r="O56" s="87">
        <v>14861794442726</v>
      </c>
      <c r="P56" s="78" t="s">
        <v>234</v>
      </c>
      <c r="Q56" s="83" t="s">
        <v>235</v>
      </c>
      <c r="R56" s="105">
        <v>56100</v>
      </c>
      <c r="S56" s="77" t="s">
        <v>238</v>
      </c>
      <c r="T56" s="93">
        <v>30</v>
      </c>
      <c r="U56" s="122">
        <v>936</v>
      </c>
      <c r="V56" s="117">
        <v>1043.0999999999999</v>
      </c>
      <c r="W56" s="1">
        <v>42613</v>
      </c>
      <c r="X56" s="1">
        <v>42612</v>
      </c>
      <c r="Y56" s="8">
        <v>2016</v>
      </c>
    </row>
    <row r="57" spans="2:25" hidden="1" x14ac:dyDescent="0.45">
      <c r="B57" s="1">
        <v>42613</v>
      </c>
      <c r="C57" s="141" t="s">
        <v>238</v>
      </c>
      <c r="D57">
        <v>2016</v>
      </c>
      <c r="E57" s="98">
        <v>14868451447631</v>
      </c>
      <c r="F57" s="141" t="s">
        <v>236</v>
      </c>
      <c r="G57" s="141" t="str">
        <f>VLOOKUP(E57,'Tableau Sites'!$A$7:$C$107,3,FALSE)</f>
        <v>KERDROUAL</v>
      </c>
      <c r="H57" s="142">
        <v>56100</v>
      </c>
      <c r="I57">
        <v>30</v>
      </c>
      <c r="J57" s="1">
        <v>42612</v>
      </c>
      <c r="K57" s="1">
        <v>42612</v>
      </c>
      <c r="L57" s="142">
        <v>706</v>
      </c>
      <c r="M57" s="142">
        <v>706</v>
      </c>
      <c r="N57" s="143">
        <v>594.21</v>
      </c>
      <c r="O57" s="82">
        <v>14868451447631</v>
      </c>
      <c r="P57" s="78" t="s">
        <v>236</v>
      </c>
      <c r="Q57" s="83" t="s">
        <v>237</v>
      </c>
      <c r="R57" s="105">
        <v>56100</v>
      </c>
      <c r="S57" s="77" t="s">
        <v>238</v>
      </c>
      <c r="T57" s="93">
        <v>30</v>
      </c>
      <c r="U57" s="122">
        <v>706</v>
      </c>
      <c r="V57" s="117">
        <v>594.21</v>
      </c>
      <c r="W57" s="1">
        <v>42613</v>
      </c>
      <c r="X57" s="1">
        <v>42612</v>
      </c>
      <c r="Y57" s="8">
        <v>2016</v>
      </c>
    </row>
    <row r="58" spans="2:25" hidden="1" x14ac:dyDescent="0.45">
      <c r="B58" s="1">
        <v>42550</v>
      </c>
      <c r="C58" s="141" t="s">
        <v>238</v>
      </c>
      <c r="D58">
        <v>2016</v>
      </c>
      <c r="E58" s="98">
        <v>14809551316980</v>
      </c>
      <c r="F58" s="141" t="s">
        <v>228</v>
      </c>
      <c r="G58" s="141" t="str">
        <f>VLOOKUP(E58,'Tableau Sites'!$A$7:$C$107,3,FALSE)</f>
        <v>7 RUE JULES MASSENET</v>
      </c>
      <c r="H58" s="142">
        <v>56100</v>
      </c>
      <c r="I58">
        <v>18</v>
      </c>
      <c r="J58" s="1">
        <v>42546</v>
      </c>
      <c r="K58" s="1">
        <v>42546</v>
      </c>
      <c r="L58" s="142">
        <v>363</v>
      </c>
      <c r="M58" s="142">
        <v>363</v>
      </c>
      <c r="N58" s="143">
        <v>92.2</v>
      </c>
      <c r="O58" s="87">
        <v>14809551316980</v>
      </c>
      <c r="P58" s="78" t="s">
        <v>228</v>
      </c>
      <c r="Q58" s="83" t="s">
        <v>36</v>
      </c>
      <c r="R58" s="105">
        <v>56100</v>
      </c>
      <c r="S58" s="77" t="s">
        <v>238</v>
      </c>
      <c r="T58" s="93">
        <v>18</v>
      </c>
      <c r="U58" s="122">
        <v>363</v>
      </c>
      <c r="V58" s="117">
        <v>92.2</v>
      </c>
      <c r="W58" s="1">
        <v>42550</v>
      </c>
      <c r="X58" s="1">
        <v>42546</v>
      </c>
      <c r="Y58" s="8">
        <v>2016</v>
      </c>
    </row>
    <row r="59" spans="2:25" hidden="1" x14ac:dyDescent="0.45">
      <c r="B59" s="1">
        <v>42550</v>
      </c>
      <c r="C59" s="141" t="s">
        <v>238</v>
      </c>
      <c r="D59">
        <v>2016</v>
      </c>
      <c r="E59" s="98">
        <v>14829088219962</v>
      </c>
      <c r="F59" s="141" t="s">
        <v>229</v>
      </c>
      <c r="G59" s="141" t="str">
        <f>VLOOKUP(E59,'Tableau Sites'!$A$7:$C$107,3,FALSE)</f>
        <v>2 RUE DE GALWAY</v>
      </c>
      <c r="H59" s="142">
        <v>56100</v>
      </c>
      <c r="I59">
        <v>18</v>
      </c>
      <c r="J59" s="1">
        <v>42546</v>
      </c>
      <c r="K59" s="1">
        <v>42546</v>
      </c>
      <c r="L59" s="142">
        <v>3428</v>
      </c>
      <c r="M59" s="142">
        <v>3428</v>
      </c>
      <c r="N59" s="143">
        <v>603.35</v>
      </c>
      <c r="O59" s="87">
        <v>14829088219962</v>
      </c>
      <c r="P59" s="78" t="s">
        <v>229</v>
      </c>
      <c r="Q59" s="83" t="s">
        <v>230</v>
      </c>
      <c r="R59" s="105">
        <v>56100</v>
      </c>
      <c r="S59" s="77" t="s">
        <v>238</v>
      </c>
      <c r="T59" s="93">
        <v>18</v>
      </c>
      <c r="U59" s="122">
        <v>3428</v>
      </c>
      <c r="V59" s="117">
        <v>603.35</v>
      </c>
      <c r="W59" s="1">
        <v>42550</v>
      </c>
      <c r="X59" s="1">
        <v>42546</v>
      </c>
      <c r="Y59" s="8">
        <v>2016</v>
      </c>
    </row>
    <row r="60" spans="2:25" hidden="1" x14ac:dyDescent="0.45">
      <c r="B60" s="1">
        <v>42550</v>
      </c>
      <c r="C60" s="141" t="s">
        <v>238</v>
      </c>
      <c r="D60">
        <v>2016</v>
      </c>
      <c r="E60" s="98">
        <v>14833284986679</v>
      </c>
      <c r="F60" s="141" t="s">
        <v>231</v>
      </c>
      <c r="G60" s="141" t="str">
        <f>VLOOKUP(E60,'Tableau Sites'!$A$7:$C$107,3,FALSE)</f>
        <v>128 BOULEVARD LEON BLUM</v>
      </c>
      <c r="H60" s="142">
        <v>56100</v>
      </c>
      <c r="I60">
        <v>36</v>
      </c>
      <c r="J60" s="1">
        <v>42546</v>
      </c>
      <c r="K60" s="1">
        <v>42546</v>
      </c>
      <c r="L60" s="142">
        <v>1571</v>
      </c>
      <c r="M60" s="142">
        <v>1571</v>
      </c>
      <c r="N60" s="143">
        <v>359.58</v>
      </c>
      <c r="O60" s="87">
        <v>14833284986679</v>
      </c>
      <c r="P60" s="78" t="s">
        <v>231</v>
      </c>
      <c r="Q60" s="83" t="s">
        <v>232</v>
      </c>
      <c r="R60" s="105">
        <v>56100</v>
      </c>
      <c r="S60" s="77" t="s">
        <v>238</v>
      </c>
      <c r="T60" s="93">
        <v>36</v>
      </c>
      <c r="U60" s="122">
        <v>1571</v>
      </c>
      <c r="V60" s="117">
        <v>359.58</v>
      </c>
      <c r="W60" s="1">
        <v>42550</v>
      </c>
      <c r="X60" s="1">
        <v>42546</v>
      </c>
      <c r="Y60" s="8">
        <v>2016</v>
      </c>
    </row>
    <row r="61" spans="2:25" hidden="1" x14ac:dyDescent="0.45">
      <c r="B61" s="1">
        <v>42550</v>
      </c>
      <c r="C61" s="141" t="s">
        <v>238</v>
      </c>
      <c r="D61">
        <v>2016</v>
      </c>
      <c r="E61" s="98">
        <v>14847756816130</v>
      </c>
      <c r="F61" s="141" t="s">
        <v>233</v>
      </c>
      <c r="G61" s="141" t="str">
        <f>VLOOKUP(E61,'Tableau Sites'!$A$7:$C$107,3,FALSE)</f>
        <v>RUE ETIENNE PERAULT</v>
      </c>
      <c r="H61" s="142">
        <v>56100</v>
      </c>
      <c r="I61">
        <v>18</v>
      </c>
      <c r="J61" s="1">
        <v>42546</v>
      </c>
      <c r="K61" s="1">
        <v>42546</v>
      </c>
      <c r="L61" s="142">
        <v>2708</v>
      </c>
      <c r="M61" s="142">
        <v>2708</v>
      </c>
      <c r="N61" s="143">
        <v>483.29</v>
      </c>
      <c r="O61" s="87">
        <v>14847756816130</v>
      </c>
      <c r="P61" s="78" t="s">
        <v>233</v>
      </c>
      <c r="Q61" s="83" t="s">
        <v>18</v>
      </c>
      <c r="R61" s="105">
        <v>56100</v>
      </c>
      <c r="S61" s="77" t="s">
        <v>238</v>
      </c>
      <c r="T61" s="93">
        <v>18</v>
      </c>
      <c r="U61" s="122">
        <v>2708</v>
      </c>
      <c r="V61" s="117">
        <v>483.29</v>
      </c>
      <c r="W61" s="1">
        <v>42550</v>
      </c>
      <c r="X61" s="1">
        <v>42546</v>
      </c>
      <c r="Y61" s="8">
        <v>2016</v>
      </c>
    </row>
    <row r="62" spans="2:25" hidden="1" x14ac:dyDescent="0.45">
      <c r="B62" s="1">
        <v>42550</v>
      </c>
      <c r="C62" s="141" t="s">
        <v>238</v>
      </c>
      <c r="D62">
        <v>2016</v>
      </c>
      <c r="E62" s="98">
        <v>14861794442726</v>
      </c>
      <c r="F62" s="141" t="s">
        <v>234</v>
      </c>
      <c r="G62" s="141" t="str">
        <f>VLOOKUP(E62,'Tableau Sites'!$A$7:$C$107,3,FALSE)</f>
        <v>32 RUE EDGARD QUINET</v>
      </c>
      <c r="H62" s="142">
        <v>56100</v>
      </c>
      <c r="I62">
        <v>30</v>
      </c>
      <c r="J62" s="1">
        <v>42546</v>
      </c>
      <c r="K62" s="1">
        <v>42546</v>
      </c>
      <c r="L62" s="142">
        <v>0</v>
      </c>
      <c r="M62" s="142">
        <v>0</v>
      </c>
      <c r="N62" s="143">
        <v>92.4</v>
      </c>
      <c r="O62" s="87">
        <v>14861794442726</v>
      </c>
      <c r="P62" s="78" t="s">
        <v>234</v>
      </c>
      <c r="Q62" s="83" t="s">
        <v>235</v>
      </c>
      <c r="R62" s="105">
        <v>56100</v>
      </c>
      <c r="S62" s="77" t="s">
        <v>238</v>
      </c>
      <c r="T62" s="93">
        <v>30</v>
      </c>
      <c r="U62" s="122">
        <v>0</v>
      </c>
      <c r="V62" s="117">
        <v>92.4</v>
      </c>
      <c r="W62" s="1">
        <v>42550</v>
      </c>
      <c r="X62" s="1">
        <v>42546</v>
      </c>
      <c r="Y62" s="8">
        <v>2016</v>
      </c>
    </row>
    <row r="63" spans="2:25" hidden="1" x14ac:dyDescent="0.45">
      <c r="B63" s="1">
        <v>42550</v>
      </c>
      <c r="C63" s="141" t="s">
        <v>238</v>
      </c>
      <c r="D63">
        <v>2016</v>
      </c>
      <c r="E63" s="98">
        <v>14868451447631</v>
      </c>
      <c r="F63" s="141" t="s">
        <v>236</v>
      </c>
      <c r="G63" s="141" t="str">
        <f>VLOOKUP(E63,'Tableau Sites'!$A$7:$C$107,3,FALSE)</f>
        <v>KERDROUAL</v>
      </c>
      <c r="H63" s="142">
        <v>56100</v>
      </c>
      <c r="I63">
        <v>30</v>
      </c>
      <c r="J63" s="1">
        <v>42546</v>
      </c>
      <c r="K63" s="1">
        <v>42546</v>
      </c>
      <c r="L63" s="142">
        <v>2885</v>
      </c>
      <c r="M63" s="142">
        <v>2885</v>
      </c>
      <c r="N63" s="143">
        <v>551.74</v>
      </c>
      <c r="O63" s="82">
        <v>14868451447631</v>
      </c>
      <c r="P63" s="78" t="s">
        <v>236</v>
      </c>
      <c r="Q63" s="83" t="s">
        <v>237</v>
      </c>
      <c r="R63" s="105">
        <v>56100</v>
      </c>
      <c r="S63" s="77" t="s">
        <v>238</v>
      </c>
      <c r="T63" s="93">
        <v>30</v>
      </c>
      <c r="U63" s="122">
        <v>2885</v>
      </c>
      <c r="V63" s="117">
        <v>551.74</v>
      </c>
      <c r="W63" s="1">
        <v>42550</v>
      </c>
      <c r="X63" s="1">
        <v>42546</v>
      </c>
      <c r="Y63" s="8">
        <v>2016</v>
      </c>
    </row>
    <row r="64" spans="2:25" hidden="1" x14ac:dyDescent="0.45">
      <c r="B64" s="1">
        <v>42490</v>
      </c>
      <c r="C64" s="141" t="s">
        <v>238</v>
      </c>
      <c r="D64">
        <v>2016</v>
      </c>
      <c r="E64" s="98">
        <v>14809551316980</v>
      </c>
      <c r="F64" s="141" t="s">
        <v>228</v>
      </c>
      <c r="G64" s="141" t="str">
        <f>VLOOKUP(E64,'Tableau Sites'!$A$7:$C$107,3,FALSE)</f>
        <v>7 RUE JULES MASSENET</v>
      </c>
      <c r="H64" s="142">
        <v>56100</v>
      </c>
      <c r="I64">
        <v>18</v>
      </c>
      <c r="J64" s="1">
        <v>42485</v>
      </c>
      <c r="K64" s="1">
        <v>42485</v>
      </c>
      <c r="L64" s="142">
        <v>5295</v>
      </c>
      <c r="M64" s="142">
        <v>5295</v>
      </c>
      <c r="N64" s="143">
        <v>914.74</v>
      </c>
      <c r="O64" s="87">
        <v>14809551316980</v>
      </c>
      <c r="P64" s="78" t="s">
        <v>228</v>
      </c>
      <c r="Q64" s="83" t="s">
        <v>36</v>
      </c>
      <c r="R64" s="105">
        <v>56100</v>
      </c>
      <c r="S64" s="77" t="s">
        <v>238</v>
      </c>
      <c r="T64" s="93">
        <v>18</v>
      </c>
      <c r="U64" s="122">
        <v>5295</v>
      </c>
      <c r="V64" s="117">
        <v>914.74</v>
      </c>
      <c r="W64" s="1">
        <v>42490</v>
      </c>
      <c r="X64" s="1">
        <v>42485</v>
      </c>
      <c r="Y64" s="8">
        <v>2016</v>
      </c>
    </row>
    <row r="65" spans="2:26" hidden="1" x14ac:dyDescent="0.45">
      <c r="B65" s="1">
        <v>42490</v>
      </c>
      <c r="C65" s="141" t="s">
        <v>238</v>
      </c>
      <c r="D65">
        <v>2016</v>
      </c>
      <c r="E65" s="98">
        <v>14829088219962</v>
      </c>
      <c r="F65" s="141" t="s">
        <v>229</v>
      </c>
      <c r="G65" s="141" t="str">
        <f>VLOOKUP(E65,'Tableau Sites'!$A$7:$C$107,3,FALSE)</f>
        <v>2 RUE DE GALWAY</v>
      </c>
      <c r="H65" s="142">
        <v>56100</v>
      </c>
      <c r="I65">
        <v>18</v>
      </c>
      <c r="J65" s="1">
        <v>42485</v>
      </c>
      <c r="K65" s="1">
        <v>42485</v>
      </c>
      <c r="L65" s="142">
        <v>3997</v>
      </c>
      <c r="M65" s="142">
        <v>3997</v>
      </c>
      <c r="N65" s="143">
        <v>698.26</v>
      </c>
      <c r="O65" s="87">
        <v>14829088219962</v>
      </c>
      <c r="P65" s="78" t="s">
        <v>229</v>
      </c>
      <c r="Q65" s="83" t="s">
        <v>230</v>
      </c>
      <c r="R65" s="105">
        <v>56100</v>
      </c>
      <c r="S65" s="77" t="s">
        <v>238</v>
      </c>
      <c r="T65" s="93">
        <v>18</v>
      </c>
      <c r="U65" s="122">
        <v>3997</v>
      </c>
      <c r="V65" s="117">
        <v>698.26</v>
      </c>
      <c r="W65" s="1">
        <v>42490</v>
      </c>
      <c r="X65" s="1">
        <v>42485</v>
      </c>
      <c r="Y65" s="8">
        <v>2016</v>
      </c>
    </row>
    <row r="66" spans="2:26" hidden="1" x14ac:dyDescent="0.45">
      <c r="B66" s="1">
        <v>42490</v>
      </c>
      <c r="C66" s="141" t="s">
        <v>238</v>
      </c>
      <c r="D66">
        <v>2016</v>
      </c>
      <c r="E66" s="98">
        <v>14833284986679</v>
      </c>
      <c r="F66" s="141" t="s">
        <v>231</v>
      </c>
      <c r="G66" s="141" t="str">
        <f>VLOOKUP(E66,'Tableau Sites'!$A$7:$C$107,3,FALSE)</f>
        <v>128 BOULEVARD LEON BLUM</v>
      </c>
      <c r="H66" s="142">
        <v>56100</v>
      </c>
      <c r="I66">
        <v>36</v>
      </c>
      <c r="J66" s="1">
        <v>42485</v>
      </c>
      <c r="K66" s="1">
        <v>42485</v>
      </c>
      <c r="L66" s="142">
        <v>6641</v>
      </c>
      <c r="M66" s="142">
        <v>6641</v>
      </c>
      <c r="N66" s="143">
        <v>1166.8</v>
      </c>
      <c r="O66" s="87">
        <v>14833284986679</v>
      </c>
      <c r="P66" s="78" t="s">
        <v>231</v>
      </c>
      <c r="Q66" s="83" t="s">
        <v>232</v>
      </c>
      <c r="R66" s="105">
        <v>56100</v>
      </c>
      <c r="S66" s="77" t="s">
        <v>238</v>
      </c>
      <c r="T66" s="93">
        <v>36</v>
      </c>
      <c r="U66" s="122">
        <v>6641</v>
      </c>
      <c r="V66" s="117">
        <v>1166.8</v>
      </c>
      <c r="W66" s="1">
        <v>42490</v>
      </c>
      <c r="X66" s="1">
        <v>42485</v>
      </c>
      <c r="Y66" s="8">
        <v>2016</v>
      </c>
    </row>
    <row r="67" spans="2:26" hidden="1" x14ac:dyDescent="0.45">
      <c r="B67" s="1">
        <v>42490</v>
      </c>
      <c r="C67" s="141" t="s">
        <v>238</v>
      </c>
      <c r="D67">
        <v>2016</v>
      </c>
      <c r="E67" s="98">
        <v>14847756816130</v>
      </c>
      <c r="F67" s="141" t="s">
        <v>233</v>
      </c>
      <c r="G67" s="141" t="str">
        <f>VLOOKUP(E67,'Tableau Sites'!$A$7:$C$107,3,FALSE)</f>
        <v>RUE ETIENNE PERAULT</v>
      </c>
      <c r="H67" s="142">
        <v>56100</v>
      </c>
      <c r="I67">
        <v>18</v>
      </c>
      <c r="J67" s="1">
        <v>42485</v>
      </c>
      <c r="K67" s="1">
        <v>42485</v>
      </c>
      <c r="L67" s="142">
        <v>5124</v>
      </c>
      <c r="M67" s="142">
        <v>5124</v>
      </c>
      <c r="N67" s="143">
        <v>886.2</v>
      </c>
      <c r="O67" s="87">
        <v>14847756816130</v>
      </c>
      <c r="P67" s="78" t="s">
        <v>233</v>
      </c>
      <c r="Q67" s="83" t="s">
        <v>18</v>
      </c>
      <c r="R67" s="105">
        <v>56100</v>
      </c>
      <c r="S67" s="77" t="s">
        <v>238</v>
      </c>
      <c r="T67" s="93">
        <v>18</v>
      </c>
      <c r="U67" s="122">
        <v>5124</v>
      </c>
      <c r="V67" s="117">
        <v>886.2</v>
      </c>
      <c r="W67" s="1">
        <v>42490</v>
      </c>
      <c r="X67" s="1">
        <v>42485</v>
      </c>
      <c r="Y67" s="8">
        <v>2016</v>
      </c>
    </row>
    <row r="68" spans="2:26" hidden="1" x14ac:dyDescent="0.45">
      <c r="B68" s="1">
        <v>42490</v>
      </c>
      <c r="C68" s="141" t="s">
        <v>238</v>
      </c>
      <c r="D68">
        <v>2016</v>
      </c>
      <c r="E68" s="98">
        <v>14861794442726</v>
      </c>
      <c r="F68" s="141" t="s">
        <v>234</v>
      </c>
      <c r="G68" s="141" t="str">
        <f>VLOOKUP(E68,'Tableau Sites'!$A$7:$C$107,3,FALSE)</f>
        <v>32 RUE EDGARD QUINET</v>
      </c>
      <c r="H68" s="142">
        <v>56100</v>
      </c>
      <c r="I68">
        <v>30</v>
      </c>
      <c r="J68" s="1">
        <v>42485</v>
      </c>
      <c r="K68" s="1">
        <v>42485</v>
      </c>
      <c r="L68" s="142">
        <v>3960</v>
      </c>
      <c r="M68" s="142">
        <v>3960</v>
      </c>
      <c r="N68" s="143">
        <v>722.89</v>
      </c>
      <c r="O68" s="87">
        <v>14861794442726</v>
      </c>
      <c r="P68" s="78" t="s">
        <v>234</v>
      </c>
      <c r="Q68" s="83" t="s">
        <v>235</v>
      </c>
      <c r="R68" s="105">
        <v>56100</v>
      </c>
      <c r="S68" s="77" t="s">
        <v>238</v>
      </c>
      <c r="T68" s="93">
        <v>30</v>
      </c>
      <c r="U68" s="122">
        <v>3960</v>
      </c>
      <c r="V68" s="117">
        <v>722.89</v>
      </c>
      <c r="W68" s="1">
        <v>42490</v>
      </c>
      <c r="X68" s="1">
        <v>42485</v>
      </c>
      <c r="Y68" s="8">
        <v>2016</v>
      </c>
    </row>
    <row r="69" spans="2:26" hidden="1" x14ac:dyDescent="0.45">
      <c r="B69" s="1">
        <v>42490</v>
      </c>
      <c r="C69" s="141" t="s">
        <v>238</v>
      </c>
      <c r="D69">
        <v>2016</v>
      </c>
      <c r="E69" s="98">
        <v>14868451447631</v>
      </c>
      <c r="F69" s="141" t="s">
        <v>236</v>
      </c>
      <c r="G69" s="141" t="str">
        <f>VLOOKUP(E69,'Tableau Sites'!$A$7:$C$107,3,FALSE)</f>
        <v>KERDROUAL</v>
      </c>
      <c r="H69" s="142">
        <v>56100</v>
      </c>
      <c r="I69">
        <v>30</v>
      </c>
      <c r="J69" s="1">
        <v>42485</v>
      </c>
      <c r="K69" s="1">
        <v>42485</v>
      </c>
      <c r="L69" s="142">
        <v>4532</v>
      </c>
      <c r="M69" s="142">
        <v>4532</v>
      </c>
      <c r="N69" s="143">
        <v>813.95</v>
      </c>
      <c r="O69" s="82">
        <v>14868451447631</v>
      </c>
      <c r="P69" s="78" t="s">
        <v>236</v>
      </c>
      <c r="Q69" s="83" t="s">
        <v>237</v>
      </c>
      <c r="R69" s="105">
        <v>56100</v>
      </c>
      <c r="S69" s="77" t="s">
        <v>238</v>
      </c>
      <c r="T69" s="93">
        <v>30</v>
      </c>
      <c r="U69" s="122">
        <v>4532</v>
      </c>
      <c r="V69" s="117">
        <v>813.95</v>
      </c>
      <c r="W69" s="1">
        <v>42490</v>
      </c>
      <c r="X69" s="1">
        <v>42485</v>
      </c>
      <c r="Y69" s="8">
        <v>2016</v>
      </c>
    </row>
    <row r="70" spans="2:26" hidden="1" x14ac:dyDescent="0.45">
      <c r="B70" s="1">
        <v>42429</v>
      </c>
      <c r="C70" s="141" t="s">
        <v>238</v>
      </c>
      <c r="D70">
        <v>2016</v>
      </c>
      <c r="E70" s="98">
        <v>14809551316980</v>
      </c>
      <c r="F70" s="141" t="s">
        <v>228</v>
      </c>
      <c r="G70" s="141" t="str">
        <f>VLOOKUP(E70,'Tableau Sites'!$A$7:$C$107,3,FALSE)</f>
        <v>7 RUE JULES MASSENET</v>
      </c>
      <c r="H70" s="142">
        <v>56100</v>
      </c>
      <c r="I70">
        <v>18</v>
      </c>
      <c r="J70" s="1">
        <v>42425</v>
      </c>
      <c r="K70" s="1">
        <v>42425</v>
      </c>
      <c r="L70" s="142">
        <v>5590</v>
      </c>
      <c r="M70" s="142">
        <v>5590</v>
      </c>
      <c r="N70" s="143">
        <v>905.71</v>
      </c>
      <c r="O70" s="88">
        <v>14809551316980</v>
      </c>
      <c r="P70" s="78" t="s">
        <v>228</v>
      </c>
      <c r="Q70" s="89" t="s">
        <v>36</v>
      </c>
      <c r="R70" s="110">
        <v>56100</v>
      </c>
      <c r="S70" s="77" t="s">
        <v>238</v>
      </c>
      <c r="T70" s="96">
        <v>18</v>
      </c>
      <c r="U70" s="125">
        <v>5590</v>
      </c>
      <c r="V70" s="121">
        <v>905.71</v>
      </c>
      <c r="W70" s="90">
        <v>42429</v>
      </c>
      <c r="X70" s="90">
        <v>42425</v>
      </c>
      <c r="Y70" s="10">
        <v>2016</v>
      </c>
      <c r="Z70" s="75"/>
    </row>
    <row r="71" spans="2:26" hidden="1" x14ac:dyDescent="0.45">
      <c r="B71" s="1">
        <v>42429</v>
      </c>
      <c r="C71" s="141" t="s">
        <v>238</v>
      </c>
      <c r="D71">
        <v>2016</v>
      </c>
      <c r="E71" s="98">
        <v>14829088219962</v>
      </c>
      <c r="F71" s="141" t="s">
        <v>229</v>
      </c>
      <c r="G71" s="141" t="str">
        <f>VLOOKUP(E71,'Tableau Sites'!$A$7:$C$107,3,FALSE)</f>
        <v>2 RUE DE GALWAY</v>
      </c>
      <c r="H71" s="142">
        <v>56100</v>
      </c>
      <c r="I71">
        <v>18</v>
      </c>
      <c r="J71" s="1">
        <v>42425</v>
      </c>
      <c r="K71" s="1">
        <v>42425</v>
      </c>
      <c r="L71" s="142">
        <v>4974</v>
      </c>
      <c r="M71" s="142">
        <v>4974</v>
      </c>
      <c r="N71" s="143">
        <v>810.48</v>
      </c>
      <c r="O71" s="88">
        <v>14829088219962</v>
      </c>
      <c r="P71" s="78" t="s">
        <v>229</v>
      </c>
      <c r="Q71" s="89" t="s">
        <v>230</v>
      </c>
      <c r="R71" s="110">
        <v>56100</v>
      </c>
      <c r="S71" s="77" t="s">
        <v>238</v>
      </c>
      <c r="T71" s="96">
        <v>18</v>
      </c>
      <c r="U71" s="125">
        <v>4974</v>
      </c>
      <c r="V71" s="121">
        <v>810.48</v>
      </c>
      <c r="W71" s="90">
        <v>42429</v>
      </c>
      <c r="X71" s="90">
        <v>42425</v>
      </c>
      <c r="Y71" s="10">
        <v>2016</v>
      </c>
      <c r="Z71" s="75"/>
    </row>
    <row r="72" spans="2:26" hidden="1" x14ac:dyDescent="0.45">
      <c r="B72" s="1">
        <v>42429</v>
      </c>
      <c r="C72" s="141" t="s">
        <v>238</v>
      </c>
      <c r="D72">
        <v>2016</v>
      </c>
      <c r="E72" s="98">
        <v>14833284986679</v>
      </c>
      <c r="F72" s="141" t="s">
        <v>231</v>
      </c>
      <c r="G72" s="141" t="str">
        <f>VLOOKUP(E72,'Tableau Sites'!$A$7:$C$107,3,FALSE)</f>
        <v>128 BOULEVARD LEON BLUM</v>
      </c>
      <c r="H72" s="142">
        <v>56100</v>
      </c>
      <c r="I72">
        <v>36</v>
      </c>
      <c r="J72" s="1">
        <v>42425</v>
      </c>
      <c r="K72" s="1">
        <v>42425</v>
      </c>
      <c r="L72" s="142">
        <v>6576</v>
      </c>
      <c r="M72" s="142">
        <v>6576</v>
      </c>
      <c r="N72" s="143">
        <v>1122.17</v>
      </c>
      <c r="O72" s="88">
        <v>14833284986679</v>
      </c>
      <c r="P72" s="78" t="s">
        <v>231</v>
      </c>
      <c r="Q72" s="89" t="s">
        <v>232</v>
      </c>
      <c r="R72" s="110">
        <v>56100</v>
      </c>
      <c r="S72" s="77" t="s">
        <v>238</v>
      </c>
      <c r="T72" s="96">
        <v>36</v>
      </c>
      <c r="U72" s="125">
        <v>6576</v>
      </c>
      <c r="V72" s="121">
        <v>1122.17</v>
      </c>
      <c r="W72" s="90">
        <v>42429</v>
      </c>
      <c r="X72" s="90">
        <v>42425</v>
      </c>
      <c r="Y72" s="10">
        <v>2016</v>
      </c>
      <c r="Z72" s="75"/>
    </row>
    <row r="73" spans="2:26" hidden="1" x14ac:dyDescent="0.45">
      <c r="B73" s="1">
        <v>42429</v>
      </c>
      <c r="C73" s="141" t="s">
        <v>238</v>
      </c>
      <c r="D73">
        <v>2016</v>
      </c>
      <c r="E73" s="98">
        <v>14847756816130</v>
      </c>
      <c r="F73" s="141" t="s">
        <v>233</v>
      </c>
      <c r="G73" s="141" t="str">
        <f>VLOOKUP(E73,'Tableau Sites'!$A$7:$C$107,3,FALSE)</f>
        <v>RUE ETIENNE PERAULT</v>
      </c>
      <c r="H73" s="142">
        <v>56100</v>
      </c>
      <c r="I73">
        <v>18</v>
      </c>
      <c r="J73" s="1">
        <v>42425</v>
      </c>
      <c r="K73" s="1">
        <v>42425</v>
      </c>
      <c r="L73" s="142">
        <v>4984</v>
      </c>
      <c r="M73" s="142">
        <v>4984</v>
      </c>
      <c r="N73" s="143">
        <v>814.76</v>
      </c>
      <c r="O73" s="88">
        <v>14847756816130</v>
      </c>
      <c r="P73" s="78" t="s">
        <v>233</v>
      </c>
      <c r="Q73" s="89" t="s">
        <v>18</v>
      </c>
      <c r="R73" s="110">
        <v>56100</v>
      </c>
      <c r="S73" s="77" t="s">
        <v>238</v>
      </c>
      <c r="T73" s="96">
        <v>18</v>
      </c>
      <c r="U73" s="125">
        <v>4984</v>
      </c>
      <c r="V73" s="121">
        <v>814.76</v>
      </c>
      <c r="W73" s="90">
        <v>42429</v>
      </c>
      <c r="X73" s="90">
        <v>42425</v>
      </c>
      <c r="Y73" s="10">
        <v>2016</v>
      </c>
      <c r="Z73" s="75"/>
    </row>
    <row r="74" spans="2:26" hidden="1" x14ac:dyDescent="0.45">
      <c r="B74" s="1">
        <v>42429</v>
      </c>
      <c r="C74" s="141" t="s">
        <v>238</v>
      </c>
      <c r="D74">
        <v>2016</v>
      </c>
      <c r="E74" s="98">
        <v>14861794442726</v>
      </c>
      <c r="F74" s="141" t="s">
        <v>234</v>
      </c>
      <c r="G74" s="141" t="str">
        <f>VLOOKUP(E74,'Tableau Sites'!$A$7:$C$107,3,FALSE)</f>
        <v>32 RUE EDGARD QUINET</v>
      </c>
      <c r="H74" s="142">
        <v>56100</v>
      </c>
      <c r="I74">
        <v>30</v>
      </c>
      <c r="J74" s="1">
        <v>42425</v>
      </c>
      <c r="K74" s="1">
        <v>42425</v>
      </c>
      <c r="L74" s="142">
        <v>2927</v>
      </c>
      <c r="M74" s="142">
        <v>2927</v>
      </c>
      <c r="N74" s="143">
        <v>570.63</v>
      </c>
      <c r="O74" s="88">
        <v>14861794442726</v>
      </c>
      <c r="P74" s="78" t="s">
        <v>234</v>
      </c>
      <c r="Q74" s="89" t="s">
        <v>235</v>
      </c>
      <c r="R74" s="110">
        <v>56100</v>
      </c>
      <c r="S74" s="77" t="s">
        <v>238</v>
      </c>
      <c r="T74" s="96">
        <v>30</v>
      </c>
      <c r="U74" s="125">
        <v>2927</v>
      </c>
      <c r="V74" s="121">
        <v>570.63</v>
      </c>
      <c r="W74" s="90">
        <v>42429</v>
      </c>
      <c r="X74" s="90">
        <v>42425</v>
      </c>
      <c r="Y74" s="10">
        <v>2016</v>
      </c>
      <c r="Z74" s="75"/>
    </row>
    <row r="75" spans="2:26" hidden="1" x14ac:dyDescent="0.45">
      <c r="B75" s="1">
        <v>42429</v>
      </c>
      <c r="C75" s="141" t="s">
        <v>238</v>
      </c>
      <c r="D75">
        <v>2016</v>
      </c>
      <c r="E75" s="98">
        <v>14868451447631</v>
      </c>
      <c r="F75" s="141" t="s">
        <v>236</v>
      </c>
      <c r="G75" s="141" t="str">
        <f>VLOOKUP(E75,'Tableau Sites'!$A$7:$C$107,3,FALSE)</f>
        <v>KERDROUAL</v>
      </c>
      <c r="H75" s="142">
        <v>56100</v>
      </c>
      <c r="I75">
        <v>30</v>
      </c>
      <c r="J75" s="1">
        <v>42425</v>
      </c>
      <c r="K75" s="1">
        <v>42425</v>
      </c>
      <c r="L75" s="142">
        <v>-892</v>
      </c>
      <c r="M75" s="142">
        <v>-892</v>
      </c>
      <c r="N75" s="143">
        <v>18.91</v>
      </c>
      <c r="O75" s="101">
        <v>14868451447631</v>
      </c>
      <c r="P75" s="78" t="s">
        <v>236</v>
      </c>
      <c r="Q75" s="89" t="s">
        <v>237</v>
      </c>
      <c r="R75" s="110">
        <v>56100</v>
      </c>
      <c r="S75" s="77" t="s">
        <v>238</v>
      </c>
      <c r="T75" s="96">
        <v>30</v>
      </c>
      <c r="U75" s="125">
        <v>-892</v>
      </c>
      <c r="V75" s="121">
        <v>18.91</v>
      </c>
      <c r="W75" s="90">
        <v>42429</v>
      </c>
      <c r="X75" s="90">
        <v>42425</v>
      </c>
      <c r="Y75" s="10">
        <v>2016</v>
      </c>
      <c r="Z75" s="75"/>
    </row>
    <row r="76" spans="2:26" hidden="1" x14ac:dyDescent="0.45">
      <c r="B76" s="1">
        <v>42499</v>
      </c>
      <c r="C76" s="141" t="s">
        <v>101</v>
      </c>
      <c r="D76">
        <v>2016</v>
      </c>
      <c r="E76" s="98">
        <v>14807525267709</v>
      </c>
      <c r="F76" s="141" t="s">
        <v>63</v>
      </c>
      <c r="G76" s="141" t="e">
        <f>VLOOKUP(E76,'Tableau Sites'!$A$7:$C$107,3,FALSE)</f>
        <v>#N/A</v>
      </c>
      <c r="H76" s="142">
        <v>56100</v>
      </c>
      <c r="I76">
        <v>6</v>
      </c>
      <c r="J76" s="1">
        <v>42490</v>
      </c>
      <c r="K76" s="1">
        <v>42490</v>
      </c>
      <c r="L76" s="142">
        <v>154</v>
      </c>
      <c r="M76" s="142">
        <v>154</v>
      </c>
      <c r="N76" s="143">
        <v>40.79</v>
      </c>
      <c r="O76" s="15">
        <v>14807525267709</v>
      </c>
      <c r="P76" t="s">
        <v>63</v>
      </c>
      <c r="Q76" t="s">
        <v>176</v>
      </c>
      <c r="R76" s="104">
        <v>56100</v>
      </c>
      <c r="S76" t="s">
        <v>101</v>
      </c>
      <c r="T76">
        <v>6</v>
      </c>
      <c r="U76" s="104">
        <v>154</v>
      </c>
      <c r="V76" s="5">
        <v>40.79</v>
      </c>
      <c r="W76" s="1">
        <v>42499</v>
      </c>
      <c r="X76" s="1">
        <v>42490</v>
      </c>
      <c r="Y76" s="8">
        <v>2016</v>
      </c>
    </row>
    <row r="77" spans="2:26" hidden="1" x14ac:dyDescent="0.45">
      <c r="B77" s="1">
        <v>42499</v>
      </c>
      <c r="C77" s="141" t="s">
        <v>101</v>
      </c>
      <c r="D77">
        <v>2016</v>
      </c>
      <c r="E77" s="98">
        <v>14807814659972</v>
      </c>
      <c r="F77" s="182" t="s">
        <v>794</v>
      </c>
      <c r="G77" s="141" t="str">
        <f>VLOOKUP(E77,'Tableau Sites'!$A$7:$C$107,3,FALSE)</f>
        <v>PLACE DE LA LIBERTE</v>
      </c>
      <c r="H77" s="142">
        <v>56100</v>
      </c>
      <c r="I77">
        <v>6</v>
      </c>
      <c r="J77" s="1">
        <v>42490</v>
      </c>
      <c r="K77" s="1">
        <v>42490</v>
      </c>
      <c r="L77" s="142">
        <v>189</v>
      </c>
      <c r="M77" s="142">
        <v>189</v>
      </c>
      <c r="N77" s="143">
        <v>41.7</v>
      </c>
      <c r="O77" s="15">
        <v>14807814659972</v>
      </c>
      <c r="P77" t="s">
        <v>64</v>
      </c>
      <c r="Q77" t="s">
        <v>60</v>
      </c>
      <c r="R77" s="104">
        <v>56100</v>
      </c>
      <c r="S77" t="s">
        <v>101</v>
      </c>
      <c r="T77">
        <v>6</v>
      </c>
      <c r="U77" s="104">
        <v>189</v>
      </c>
      <c r="V77" s="5">
        <v>41.7</v>
      </c>
      <c r="W77" s="1">
        <v>42499</v>
      </c>
      <c r="X77" s="1">
        <v>42490</v>
      </c>
      <c r="Y77" s="8">
        <v>2016</v>
      </c>
    </row>
    <row r="78" spans="2:26" hidden="1" x14ac:dyDescent="0.45">
      <c r="B78" s="1">
        <v>42499</v>
      </c>
      <c r="C78" s="141" t="s">
        <v>101</v>
      </c>
      <c r="D78">
        <v>2016</v>
      </c>
      <c r="E78" s="98">
        <v>14807959377717</v>
      </c>
      <c r="F78" s="182" t="s">
        <v>798</v>
      </c>
      <c r="G78" s="141" t="str">
        <f>VLOOKUP(E78,'Tableau Sites'!$A$7:$C$107,3,FALSE)</f>
        <v>PLACE ALSACE LORRAINE</v>
      </c>
      <c r="H78" s="142">
        <v>56100</v>
      </c>
      <c r="I78">
        <v>6</v>
      </c>
      <c r="J78" s="1">
        <v>42490</v>
      </c>
      <c r="K78" s="1">
        <v>42490</v>
      </c>
      <c r="L78" s="142">
        <v>1487</v>
      </c>
      <c r="M78" s="142">
        <v>1487</v>
      </c>
      <c r="N78" s="143">
        <v>219.86</v>
      </c>
      <c r="O78" s="15">
        <v>14807959377717</v>
      </c>
      <c r="P78" t="s">
        <v>33</v>
      </c>
      <c r="Q78" t="s">
        <v>34</v>
      </c>
      <c r="R78" s="104">
        <v>56100</v>
      </c>
      <c r="S78" t="s">
        <v>101</v>
      </c>
      <c r="T78">
        <v>6</v>
      </c>
      <c r="U78" s="104">
        <v>1487</v>
      </c>
      <c r="V78" s="5">
        <v>219.86</v>
      </c>
      <c r="W78" s="1">
        <v>42499</v>
      </c>
      <c r="X78" s="1">
        <v>42490</v>
      </c>
      <c r="Y78" s="8">
        <v>2016</v>
      </c>
    </row>
    <row r="79" spans="2:26" hidden="1" x14ac:dyDescent="0.45">
      <c r="B79" s="1">
        <v>42499</v>
      </c>
      <c r="C79" s="141" t="s">
        <v>101</v>
      </c>
      <c r="D79">
        <v>2016</v>
      </c>
      <c r="E79" s="98">
        <v>14808104095512</v>
      </c>
      <c r="F79" s="141" t="s">
        <v>799</v>
      </c>
      <c r="G79" s="141" t="str">
        <f>VLOOKUP(E79,'Tableau Sites'!$A$7:$C$107,3,FALSE)</f>
        <v>RUE DE PONTCARRE</v>
      </c>
      <c r="H79" s="142">
        <v>56100</v>
      </c>
      <c r="I79">
        <v>6</v>
      </c>
      <c r="J79" s="1">
        <v>42490</v>
      </c>
      <c r="K79" s="1">
        <v>42490</v>
      </c>
      <c r="L79" s="142">
        <v>295</v>
      </c>
      <c r="M79" s="142">
        <v>295</v>
      </c>
      <c r="N79" s="143">
        <v>58.42</v>
      </c>
      <c r="O79" s="15">
        <v>14808104095512</v>
      </c>
      <c r="P79" t="s">
        <v>84</v>
      </c>
      <c r="Q79" t="s">
        <v>85</v>
      </c>
      <c r="R79" s="104">
        <v>56100</v>
      </c>
      <c r="S79" t="s">
        <v>101</v>
      </c>
      <c r="T79">
        <v>6</v>
      </c>
      <c r="U79" s="104">
        <v>295</v>
      </c>
      <c r="V79" s="5">
        <v>58.42</v>
      </c>
      <c r="W79" s="1">
        <v>42499</v>
      </c>
      <c r="X79" s="1">
        <v>42490</v>
      </c>
      <c r="Y79" s="8">
        <v>2016</v>
      </c>
    </row>
    <row r="80" spans="2:26" hidden="1" x14ac:dyDescent="0.45">
      <c r="B80" s="1">
        <v>42499</v>
      </c>
      <c r="C80" s="141" t="s">
        <v>101</v>
      </c>
      <c r="D80">
        <v>2016</v>
      </c>
      <c r="E80" s="98">
        <v>14808104138930</v>
      </c>
      <c r="F80" s="141" t="s">
        <v>9</v>
      </c>
      <c r="G80" s="141" t="str">
        <f>VLOOKUP(E80,'Tableau Sites'!$A$7:$C$107,3,FALSE)</f>
        <v>33 RUE DU BOIS DU CHATEAU</v>
      </c>
      <c r="H80" s="142">
        <v>56100</v>
      </c>
      <c r="I80">
        <v>15</v>
      </c>
      <c r="J80" s="1">
        <v>42490</v>
      </c>
      <c r="K80" s="1">
        <v>42490</v>
      </c>
      <c r="L80" s="142">
        <v>11275</v>
      </c>
      <c r="M80" s="142">
        <v>11275</v>
      </c>
      <c r="N80" s="143">
        <v>1531.89</v>
      </c>
      <c r="O80" s="15">
        <v>14808104138930</v>
      </c>
      <c r="P80" t="s">
        <v>9</v>
      </c>
      <c r="Q80" t="s">
        <v>10</v>
      </c>
      <c r="R80" s="104">
        <v>56100</v>
      </c>
      <c r="S80" t="s">
        <v>101</v>
      </c>
      <c r="T80">
        <v>15</v>
      </c>
      <c r="U80" s="104">
        <v>11275</v>
      </c>
      <c r="V80" s="5">
        <v>1531.89</v>
      </c>
      <c r="W80" s="1">
        <v>42499</v>
      </c>
      <c r="X80" s="1">
        <v>42490</v>
      </c>
      <c r="Y80" s="8">
        <v>2016</v>
      </c>
    </row>
    <row r="81" spans="2:25" hidden="1" x14ac:dyDescent="0.45">
      <c r="B81" s="1">
        <v>42499</v>
      </c>
      <c r="C81" s="141" t="s">
        <v>101</v>
      </c>
      <c r="D81">
        <v>2016</v>
      </c>
      <c r="E81" s="98">
        <v>14808393522019</v>
      </c>
      <c r="F81" s="141" t="s">
        <v>92</v>
      </c>
      <c r="G81" s="141" t="str">
        <f>VLOOKUP(E81,'Tableau Sites'!$A$7:$C$107,3,FALSE)</f>
        <v>RUE AUGUSTE RODIN</v>
      </c>
      <c r="H81" s="142">
        <v>56100</v>
      </c>
      <c r="I81">
        <v>3</v>
      </c>
      <c r="J81" s="1">
        <v>42490</v>
      </c>
      <c r="K81" s="1">
        <v>42490</v>
      </c>
      <c r="L81" s="142">
        <v>274</v>
      </c>
      <c r="M81" s="142">
        <v>274</v>
      </c>
      <c r="N81" s="143">
        <v>53.34</v>
      </c>
      <c r="O81" s="15">
        <v>14808393522019</v>
      </c>
      <c r="P81" t="s">
        <v>92</v>
      </c>
      <c r="Q81" t="s">
        <v>93</v>
      </c>
      <c r="R81" s="104">
        <v>56100</v>
      </c>
      <c r="S81" t="s">
        <v>101</v>
      </c>
      <c r="T81">
        <v>3</v>
      </c>
      <c r="U81" s="104">
        <v>274</v>
      </c>
      <c r="V81" s="5">
        <v>53.34</v>
      </c>
      <c r="W81" s="1">
        <v>42499</v>
      </c>
      <c r="X81" s="1">
        <v>42490</v>
      </c>
      <c r="Y81" s="8">
        <v>2016</v>
      </c>
    </row>
    <row r="82" spans="2:25" hidden="1" x14ac:dyDescent="0.45">
      <c r="B82" s="1">
        <v>42499</v>
      </c>
      <c r="C82" s="141" t="s">
        <v>101</v>
      </c>
      <c r="D82">
        <v>2016</v>
      </c>
      <c r="E82" s="98">
        <v>14809261881378</v>
      </c>
      <c r="F82" s="141" t="s">
        <v>775</v>
      </c>
      <c r="G82" s="141" t="str">
        <f>VLOOKUP(E82,'Tableau Sites'!$A$7:$C$107,3,FALSE)</f>
        <v>7 RUE JULES MASSENET</v>
      </c>
      <c r="H82" s="142">
        <v>56100</v>
      </c>
      <c r="I82">
        <v>6</v>
      </c>
      <c r="J82" s="1">
        <v>42490</v>
      </c>
      <c r="K82" s="1">
        <v>42490</v>
      </c>
      <c r="L82" s="142">
        <v>346</v>
      </c>
      <c r="M82" s="142">
        <v>346</v>
      </c>
      <c r="N82" s="143">
        <v>66.75</v>
      </c>
      <c r="O82" s="15">
        <v>14809261881378</v>
      </c>
      <c r="P82" t="s">
        <v>35</v>
      </c>
      <c r="Q82" t="s">
        <v>36</v>
      </c>
      <c r="R82" s="104">
        <v>56100</v>
      </c>
      <c r="S82" t="s">
        <v>101</v>
      </c>
      <c r="T82">
        <v>6</v>
      </c>
      <c r="U82" s="104">
        <v>346</v>
      </c>
      <c r="V82" s="5">
        <v>66.75</v>
      </c>
      <c r="W82" s="1">
        <v>42499</v>
      </c>
      <c r="X82" s="1">
        <v>42490</v>
      </c>
      <c r="Y82" s="8">
        <v>2016</v>
      </c>
    </row>
    <row r="83" spans="2:25" hidden="1" x14ac:dyDescent="0.45">
      <c r="B83" s="1">
        <v>42499</v>
      </c>
      <c r="C83" s="141" t="s">
        <v>101</v>
      </c>
      <c r="D83">
        <v>2016</v>
      </c>
      <c r="E83" s="98">
        <v>14809551292790</v>
      </c>
      <c r="F83" s="182" t="s">
        <v>666</v>
      </c>
      <c r="G83" s="141" t="str">
        <f>VLOOKUP(E83,'Tableau Sites'!$A$7:$C$107,3,FALSE)</f>
        <v>5 PLACE LOUIS BONNEAUD</v>
      </c>
      <c r="H83" s="142">
        <v>56100</v>
      </c>
      <c r="I83">
        <v>24</v>
      </c>
      <c r="J83" s="1">
        <v>42490</v>
      </c>
      <c r="K83" s="1">
        <v>42490</v>
      </c>
      <c r="L83" s="142">
        <v>2253</v>
      </c>
      <c r="M83" s="142">
        <v>2253</v>
      </c>
      <c r="N83" s="143">
        <v>417.99</v>
      </c>
      <c r="O83" s="15">
        <v>14809551292790</v>
      </c>
      <c r="P83" t="s">
        <v>65</v>
      </c>
      <c r="Q83" t="s">
        <v>66</v>
      </c>
      <c r="R83" s="104">
        <v>56100</v>
      </c>
      <c r="S83" t="s">
        <v>101</v>
      </c>
      <c r="T83">
        <v>24</v>
      </c>
      <c r="U83" s="104">
        <v>2253</v>
      </c>
      <c r="V83" s="5">
        <v>417.99</v>
      </c>
      <c r="W83" s="1">
        <v>42499</v>
      </c>
      <c r="X83" s="1">
        <v>42490</v>
      </c>
      <c r="Y83" s="8">
        <v>2016</v>
      </c>
    </row>
    <row r="84" spans="2:25" hidden="1" x14ac:dyDescent="0.45">
      <c r="B84" s="1">
        <v>42499</v>
      </c>
      <c r="C84" s="141" t="s">
        <v>101</v>
      </c>
      <c r="D84">
        <v>2016</v>
      </c>
      <c r="E84" s="98">
        <v>14812735108510</v>
      </c>
      <c r="F84" s="141" t="s">
        <v>676</v>
      </c>
      <c r="G84" s="141" t="str">
        <f>VLOOKUP(E84,'Tableau Sites'!$A$7:$C$107,3,FALSE)</f>
        <v>RUE FERDINAND BUISSON</v>
      </c>
      <c r="H84" s="142">
        <v>56100</v>
      </c>
      <c r="I84">
        <v>30</v>
      </c>
      <c r="J84" s="1">
        <v>42490</v>
      </c>
      <c r="K84" s="1">
        <v>42490</v>
      </c>
      <c r="L84" s="142">
        <v>8127</v>
      </c>
      <c r="M84" s="142">
        <v>8127</v>
      </c>
      <c r="N84" s="143">
        <v>1180.99</v>
      </c>
      <c r="O84" s="15">
        <v>14812735108510</v>
      </c>
      <c r="P84" t="s">
        <v>67</v>
      </c>
      <c r="Q84" t="s">
        <v>68</v>
      </c>
      <c r="R84" s="104">
        <v>56100</v>
      </c>
      <c r="S84" t="s">
        <v>101</v>
      </c>
      <c r="T84">
        <v>30</v>
      </c>
      <c r="U84" s="104">
        <v>8127</v>
      </c>
      <c r="V84" s="5">
        <v>1180.99</v>
      </c>
      <c r="W84" s="1">
        <v>42499</v>
      </c>
      <c r="X84" s="1">
        <v>42490</v>
      </c>
      <c r="Y84" s="8">
        <v>2016</v>
      </c>
    </row>
    <row r="85" spans="2:25" hidden="1" x14ac:dyDescent="0.45">
      <c r="B85" s="1">
        <v>42499</v>
      </c>
      <c r="C85" s="141" t="s">
        <v>101</v>
      </c>
      <c r="D85">
        <v>2016</v>
      </c>
      <c r="E85" s="98">
        <v>14813892850933</v>
      </c>
      <c r="F85" s="141" t="s">
        <v>700</v>
      </c>
      <c r="G85" s="141" t="str">
        <f>VLOOKUP(E85,'Tableau Sites'!$A$7:$C$107,3,FALSE)</f>
        <v>4 F RUE ROGER SALENGRO</v>
      </c>
      <c r="H85" s="142">
        <v>56100</v>
      </c>
      <c r="I85">
        <v>36</v>
      </c>
      <c r="J85" s="1">
        <v>42490</v>
      </c>
      <c r="K85" s="1">
        <v>42490</v>
      </c>
      <c r="L85" s="142" t="s">
        <v>2</v>
      </c>
      <c r="M85" s="142" t="s">
        <v>2</v>
      </c>
      <c r="N85" s="143">
        <v>0</v>
      </c>
      <c r="O85" s="15">
        <v>14813892850933</v>
      </c>
      <c r="P85" t="s">
        <v>69</v>
      </c>
      <c r="Q85" t="s">
        <v>155</v>
      </c>
      <c r="R85" s="104">
        <v>56100</v>
      </c>
      <c r="S85" t="s">
        <v>101</v>
      </c>
      <c r="T85">
        <v>36</v>
      </c>
      <c r="U85" s="104" t="s">
        <v>2</v>
      </c>
      <c r="V85" s="5">
        <v>0</v>
      </c>
      <c r="W85" s="1">
        <v>42499</v>
      </c>
      <c r="X85" s="1">
        <v>42490</v>
      </c>
      <c r="Y85" s="8">
        <v>2016</v>
      </c>
    </row>
    <row r="86" spans="2:25" hidden="1" x14ac:dyDescent="0.45">
      <c r="B86" s="1">
        <v>42499</v>
      </c>
      <c r="C86" s="141" t="s">
        <v>101</v>
      </c>
      <c r="D86">
        <v>2016</v>
      </c>
      <c r="E86" s="98">
        <v>14815629464508</v>
      </c>
      <c r="F86" s="141" t="s">
        <v>79</v>
      </c>
      <c r="G86" s="141" t="e">
        <f>VLOOKUP(E86,'Tableau Sites'!$A$7:$C$107,3,FALSE)</f>
        <v>#N/A</v>
      </c>
      <c r="H86" s="142">
        <v>56100</v>
      </c>
      <c r="I86">
        <v>18</v>
      </c>
      <c r="J86" s="1">
        <v>42490</v>
      </c>
      <c r="K86" s="1">
        <v>42490</v>
      </c>
      <c r="L86" s="142">
        <v>389</v>
      </c>
      <c r="M86" s="142">
        <v>389</v>
      </c>
      <c r="N86" s="143">
        <v>114.31</v>
      </c>
      <c r="O86" s="15">
        <v>14815629464508</v>
      </c>
      <c r="P86" t="s">
        <v>79</v>
      </c>
      <c r="Q86" t="s">
        <v>80</v>
      </c>
      <c r="R86" s="104">
        <v>56100</v>
      </c>
      <c r="S86" t="s">
        <v>101</v>
      </c>
      <c r="T86">
        <v>18</v>
      </c>
      <c r="U86" s="104">
        <v>389</v>
      </c>
      <c r="V86" s="5">
        <v>114.31</v>
      </c>
      <c r="W86" s="1">
        <v>42499</v>
      </c>
      <c r="X86" s="1">
        <v>42490</v>
      </c>
      <c r="Y86" s="8">
        <v>2016</v>
      </c>
    </row>
    <row r="87" spans="2:25" hidden="1" x14ac:dyDescent="0.45">
      <c r="B87" s="1">
        <v>42499</v>
      </c>
      <c r="C87" s="141" t="s">
        <v>101</v>
      </c>
      <c r="D87">
        <v>2016</v>
      </c>
      <c r="E87" s="98">
        <v>14819247409505</v>
      </c>
      <c r="F87" s="141" t="s">
        <v>664</v>
      </c>
      <c r="G87" s="141" t="str">
        <f>VLOOKUP(E87,'Tableau Sites'!$A$7:$C$107,3,FALSE)</f>
        <v>205 RUE DE BELGIQUE</v>
      </c>
      <c r="H87" s="142">
        <v>56100</v>
      </c>
      <c r="I87">
        <v>18</v>
      </c>
      <c r="J87" s="1">
        <v>42490</v>
      </c>
      <c r="K87" s="1">
        <v>42490</v>
      </c>
      <c r="L87" s="142">
        <v>10217</v>
      </c>
      <c r="M87" s="142">
        <v>10217</v>
      </c>
      <c r="N87" s="143">
        <v>1413.58</v>
      </c>
      <c r="O87" s="15">
        <v>14819247409505</v>
      </c>
      <c r="P87" t="s">
        <v>11</v>
      </c>
      <c r="Q87" t="s">
        <v>12</v>
      </c>
      <c r="R87" s="104">
        <v>56100</v>
      </c>
      <c r="S87" t="s">
        <v>101</v>
      </c>
      <c r="T87">
        <v>18</v>
      </c>
      <c r="U87" s="104">
        <v>10217</v>
      </c>
      <c r="V87" s="5">
        <v>1413.58</v>
      </c>
      <c r="W87" s="1">
        <v>42499</v>
      </c>
      <c r="X87" s="1">
        <v>42490</v>
      </c>
      <c r="Y87" s="8">
        <v>2016</v>
      </c>
    </row>
    <row r="88" spans="2:25" hidden="1" x14ac:dyDescent="0.45">
      <c r="B88" s="1">
        <v>42499</v>
      </c>
      <c r="C88" s="141" t="s">
        <v>101</v>
      </c>
      <c r="D88">
        <v>2016</v>
      </c>
      <c r="E88" s="98">
        <v>14819536845189</v>
      </c>
      <c r="F88" s="141" t="s">
        <v>761</v>
      </c>
      <c r="G88" s="141" t="str">
        <f>VLOOKUP(E88,'Tableau Sites'!$A$7:$C$107,3,FALSE)</f>
        <v>PLACE DE LA LIBERTE</v>
      </c>
      <c r="H88" s="142">
        <v>56100</v>
      </c>
      <c r="I88">
        <v>12</v>
      </c>
      <c r="J88" s="1">
        <v>42490</v>
      </c>
      <c r="K88" s="1">
        <v>42490</v>
      </c>
      <c r="L88" s="142">
        <v>664</v>
      </c>
      <c r="M88" s="142">
        <v>664</v>
      </c>
      <c r="N88" s="143">
        <v>129.81</v>
      </c>
      <c r="O88" s="15">
        <v>14819536845189</v>
      </c>
      <c r="P88" t="s">
        <v>23</v>
      </c>
      <c r="Q88" t="s">
        <v>60</v>
      </c>
      <c r="R88" s="104">
        <v>56100</v>
      </c>
      <c r="S88" t="s">
        <v>101</v>
      </c>
      <c r="T88">
        <v>12</v>
      </c>
      <c r="U88" s="104">
        <v>664</v>
      </c>
      <c r="V88" s="5">
        <v>129.81</v>
      </c>
      <c r="W88" s="1">
        <v>42499</v>
      </c>
      <c r="X88" s="1">
        <v>42490</v>
      </c>
      <c r="Y88" s="8">
        <v>2016</v>
      </c>
    </row>
    <row r="89" spans="2:25" hidden="1" x14ac:dyDescent="0.45">
      <c r="B89" s="1">
        <v>42499</v>
      </c>
      <c r="C89" s="141" t="s">
        <v>101</v>
      </c>
      <c r="D89">
        <v>2016</v>
      </c>
      <c r="E89" s="98">
        <v>14819681562951</v>
      </c>
      <c r="F89" s="141" t="s">
        <v>117</v>
      </c>
      <c r="G89" s="141" t="e">
        <f>VLOOKUP(E89,'Tableau Sites'!$A$7:$C$107,3,FALSE)</f>
        <v>#N/A</v>
      </c>
      <c r="H89" s="142">
        <v>56100</v>
      </c>
      <c r="I89">
        <v>6</v>
      </c>
      <c r="J89" s="1">
        <v>42490</v>
      </c>
      <c r="K89" s="1">
        <v>42490</v>
      </c>
      <c r="L89" s="142" t="s">
        <v>2</v>
      </c>
      <c r="M89" s="142" t="s">
        <v>2</v>
      </c>
      <c r="N89" s="143">
        <v>0</v>
      </c>
      <c r="O89" s="15">
        <v>14819681562951</v>
      </c>
      <c r="P89" s="2" t="s">
        <v>117</v>
      </c>
      <c r="Q89" t="s">
        <v>72</v>
      </c>
      <c r="R89" s="104">
        <v>56100</v>
      </c>
      <c r="S89" t="s">
        <v>101</v>
      </c>
      <c r="T89">
        <v>6</v>
      </c>
      <c r="U89" s="104" t="s">
        <v>2</v>
      </c>
      <c r="V89" s="5">
        <v>0</v>
      </c>
      <c r="W89" s="1">
        <v>42499</v>
      </c>
      <c r="X89" s="1">
        <v>42490</v>
      </c>
      <c r="Y89" s="8">
        <v>2016</v>
      </c>
    </row>
    <row r="90" spans="2:25" hidden="1" x14ac:dyDescent="0.45">
      <c r="B90" s="1">
        <v>42499</v>
      </c>
      <c r="C90" s="141" t="s">
        <v>101</v>
      </c>
      <c r="D90">
        <v>2016</v>
      </c>
      <c r="E90" s="98">
        <v>14822286483376</v>
      </c>
      <c r="F90" s="141" t="s">
        <v>672</v>
      </c>
      <c r="G90" s="141" t="str">
        <f>VLOOKUP(E90,'Tableau Sites'!$A$7:$C$107,3,FALSE)</f>
        <v>RUE MAURICE THOREZ</v>
      </c>
      <c r="H90" s="142">
        <v>56100</v>
      </c>
      <c r="I90">
        <v>6</v>
      </c>
      <c r="J90" s="1">
        <v>42490</v>
      </c>
      <c r="K90" s="1">
        <v>42490</v>
      </c>
      <c r="L90" s="142" t="s">
        <v>2</v>
      </c>
      <c r="M90" s="142" t="s">
        <v>2</v>
      </c>
      <c r="N90" s="143">
        <v>0</v>
      </c>
      <c r="O90" s="15">
        <v>14822286483376</v>
      </c>
      <c r="P90" t="s">
        <v>26</v>
      </c>
      <c r="Q90" t="s">
        <v>27</v>
      </c>
      <c r="R90" s="104">
        <v>56100</v>
      </c>
      <c r="S90" t="s">
        <v>101</v>
      </c>
      <c r="T90">
        <v>6</v>
      </c>
      <c r="U90" s="104" t="s">
        <v>2</v>
      </c>
      <c r="V90" s="5">
        <v>0</v>
      </c>
      <c r="W90" s="1">
        <v>42499</v>
      </c>
      <c r="X90" s="1">
        <v>42490</v>
      </c>
      <c r="Y90" s="8">
        <v>2016</v>
      </c>
    </row>
    <row r="91" spans="2:25" hidden="1" x14ac:dyDescent="0.45">
      <c r="B91" s="1">
        <v>42499</v>
      </c>
      <c r="C91" s="141" t="s">
        <v>101</v>
      </c>
      <c r="D91">
        <v>2016</v>
      </c>
      <c r="E91" s="98">
        <v>14822865354592</v>
      </c>
      <c r="F91" s="141" t="s">
        <v>28</v>
      </c>
      <c r="G91" s="141" t="str">
        <f>VLOOKUP(E91,'Tableau Sites'!$A$7:$C$107,3,FALSE)</f>
        <v>2 RUE FRANCOIS RENAULT</v>
      </c>
      <c r="H91" s="142">
        <v>56100</v>
      </c>
      <c r="I91">
        <v>30</v>
      </c>
      <c r="J91" s="1">
        <v>42490</v>
      </c>
      <c r="K91" s="1">
        <v>42490</v>
      </c>
      <c r="L91" s="142" t="s">
        <v>2</v>
      </c>
      <c r="M91" s="142" t="s">
        <v>2</v>
      </c>
      <c r="N91" s="143">
        <v>0</v>
      </c>
      <c r="O91" s="15">
        <v>14822865354592</v>
      </c>
      <c r="P91" t="s">
        <v>28</v>
      </c>
      <c r="Q91" t="s">
        <v>29</v>
      </c>
      <c r="R91" s="104">
        <v>56100</v>
      </c>
      <c r="S91" t="s">
        <v>101</v>
      </c>
      <c r="T91">
        <v>30</v>
      </c>
      <c r="U91" s="104" t="s">
        <v>2</v>
      </c>
      <c r="V91" s="5">
        <v>0</v>
      </c>
      <c r="W91" s="1">
        <v>42499</v>
      </c>
      <c r="X91" s="1">
        <v>42490</v>
      </c>
      <c r="Y91" s="8">
        <v>2016</v>
      </c>
    </row>
    <row r="92" spans="2:25" hidden="1" x14ac:dyDescent="0.45">
      <c r="B92" s="1">
        <v>42499</v>
      </c>
      <c r="C92" s="141" t="s">
        <v>101</v>
      </c>
      <c r="D92">
        <v>2016</v>
      </c>
      <c r="E92" s="98">
        <v>14823588943559</v>
      </c>
      <c r="F92" s="141" t="s">
        <v>95</v>
      </c>
      <c r="G92" s="141" t="str">
        <f>VLOOKUP(E92,'Tableau Sites'!$A$7:$C$107,3,FALSE)</f>
        <v>2 RUE MAURICE THOREZ</v>
      </c>
      <c r="H92" s="142">
        <v>56100</v>
      </c>
      <c r="I92">
        <v>30</v>
      </c>
      <c r="J92" s="1">
        <v>42490</v>
      </c>
      <c r="K92" s="1">
        <v>42490</v>
      </c>
      <c r="L92" s="142">
        <v>16276</v>
      </c>
      <c r="M92" s="142">
        <v>16276</v>
      </c>
      <c r="N92" s="143">
        <v>2210.7600000000002</v>
      </c>
      <c r="O92" s="15">
        <v>14823588943559</v>
      </c>
      <c r="P92" t="s">
        <v>95</v>
      </c>
      <c r="Q92" t="s">
        <v>96</v>
      </c>
      <c r="R92" s="104">
        <v>56100</v>
      </c>
      <c r="S92" t="s">
        <v>101</v>
      </c>
      <c r="T92">
        <v>30</v>
      </c>
      <c r="U92" s="104">
        <v>16276</v>
      </c>
      <c r="V92" s="5">
        <v>2210.7600000000002</v>
      </c>
      <c r="W92" s="1">
        <v>42499</v>
      </c>
      <c r="X92" s="1">
        <v>42490</v>
      </c>
      <c r="Y92" s="8">
        <v>2016</v>
      </c>
    </row>
    <row r="93" spans="2:25" hidden="1" x14ac:dyDescent="0.45">
      <c r="B93" s="1">
        <v>42499</v>
      </c>
      <c r="C93" s="141" t="s">
        <v>101</v>
      </c>
      <c r="D93">
        <v>2016</v>
      </c>
      <c r="E93" s="98">
        <v>14825325557145</v>
      </c>
      <c r="F93" s="141" t="s">
        <v>703</v>
      </c>
      <c r="G93" s="141" t="str">
        <f>VLOOKUP(E93,'Tableau Sites'!$A$7:$C$107,3,FALSE)</f>
        <v xml:space="preserve"> N1 ccal KERVENANEC</v>
      </c>
      <c r="H93" s="142">
        <v>56100</v>
      </c>
      <c r="I93">
        <v>18</v>
      </c>
      <c r="J93" s="1">
        <v>42490</v>
      </c>
      <c r="K93" s="1">
        <v>42490</v>
      </c>
      <c r="L93" s="142">
        <v>934</v>
      </c>
      <c r="M93" s="142">
        <v>934</v>
      </c>
      <c r="N93" s="143">
        <v>512.84</v>
      </c>
      <c r="O93" s="15">
        <v>14825325557145</v>
      </c>
      <c r="P93" t="s">
        <v>99</v>
      </c>
      <c r="Q93" t="s">
        <v>144</v>
      </c>
      <c r="R93" s="104">
        <v>56100</v>
      </c>
      <c r="S93" t="s">
        <v>101</v>
      </c>
      <c r="T93">
        <v>18</v>
      </c>
      <c r="U93" s="104">
        <v>934</v>
      </c>
      <c r="V93" s="5">
        <v>512.84</v>
      </c>
      <c r="W93" s="1">
        <v>42499</v>
      </c>
      <c r="X93" s="1">
        <v>42490</v>
      </c>
      <c r="Y93" s="8">
        <v>2016</v>
      </c>
    </row>
    <row r="94" spans="2:25" hidden="1" x14ac:dyDescent="0.45">
      <c r="B94" s="1">
        <v>42499</v>
      </c>
      <c r="C94" s="141" t="s">
        <v>101</v>
      </c>
      <c r="D94">
        <v>2016</v>
      </c>
      <c r="E94" s="98">
        <v>14826338581711</v>
      </c>
      <c r="F94" s="141" t="s">
        <v>81</v>
      </c>
      <c r="G94" s="141" t="str">
        <f>VLOOKUP(E94,'Tableau Sites'!$A$7:$C$107,3,FALSE)</f>
        <v>45 BD EMILE GUILLEROT</v>
      </c>
      <c r="H94" s="142">
        <v>56100</v>
      </c>
      <c r="I94">
        <v>18</v>
      </c>
      <c r="J94" s="1">
        <v>42490</v>
      </c>
      <c r="K94" s="1">
        <v>42490</v>
      </c>
      <c r="L94" s="142" t="s">
        <v>2</v>
      </c>
      <c r="M94" s="142" t="s">
        <v>2</v>
      </c>
      <c r="N94" s="143">
        <v>0</v>
      </c>
      <c r="O94" s="15">
        <v>14826338581711</v>
      </c>
      <c r="P94" t="s">
        <v>81</v>
      </c>
      <c r="Q94" t="s">
        <v>147</v>
      </c>
      <c r="R94" s="104">
        <v>56100</v>
      </c>
      <c r="S94" t="s">
        <v>101</v>
      </c>
      <c r="T94">
        <v>18</v>
      </c>
      <c r="U94" s="104" t="s">
        <v>2</v>
      </c>
      <c r="V94" s="5">
        <v>0</v>
      </c>
      <c r="W94" s="1">
        <v>42499</v>
      </c>
      <c r="X94" s="1">
        <v>42490</v>
      </c>
      <c r="Y94" s="8">
        <v>2016</v>
      </c>
    </row>
    <row r="95" spans="2:25" hidden="1" x14ac:dyDescent="0.45">
      <c r="B95" s="1">
        <v>42499</v>
      </c>
      <c r="C95" s="141" t="s">
        <v>101</v>
      </c>
      <c r="D95">
        <v>2016</v>
      </c>
      <c r="E95" s="98">
        <v>14826628017348</v>
      </c>
      <c r="F95" s="141" t="s">
        <v>30</v>
      </c>
      <c r="G95" s="141" t="str">
        <f>VLOOKUP(E95,'Tableau Sites'!$A$7:$C$107,3,FALSE)</f>
        <v>N1 RUE VICTOR SCHOELCHER</v>
      </c>
      <c r="H95" s="142">
        <v>56100</v>
      </c>
      <c r="I95">
        <v>36</v>
      </c>
      <c r="J95" s="1">
        <v>42490</v>
      </c>
      <c r="K95" s="1">
        <v>42490</v>
      </c>
      <c r="L95" s="142">
        <v>4644</v>
      </c>
      <c r="M95" s="142">
        <v>4644</v>
      </c>
      <c r="N95" s="143">
        <v>774.5</v>
      </c>
      <c r="O95" s="15">
        <v>14826628017348</v>
      </c>
      <c r="P95" t="s">
        <v>30</v>
      </c>
      <c r="Q95" t="s">
        <v>179</v>
      </c>
      <c r="R95" s="104">
        <v>56100</v>
      </c>
      <c r="S95" t="s">
        <v>101</v>
      </c>
      <c r="T95">
        <v>36</v>
      </c>
      <c r="U95" s="104">
        <v>4644</v>
      </c>
      <c r="V95" s="5">
        <v>774.5</v>
      </c>
      <c r="W95" s="1">
        <v>42499</v>
      </c>
      <c r="X95" s="1">
        <v>42490</v>
      </c>
      <c r="Y95" s="8">
        <v>2016</v>
      </c>
    </row>
    <row r="96" spans="2:25" hidden="1" x14ac:dyDescent="0.45">
      <c r="B96" s="1">
        <v>42499</v>
      </c>
      <c r="C96" s="141" t="s">
        <v>101</v>
      </c>
      <c r="D96">
        <v>2016</v>
      </c>
      <c r="E96" s="98">
        <v>14827062170710</v>
      </c>
      <c r="F96" s="141" t="s">
        <v>61</v>
      </c>
      <c r="G96" s="141" t="str">
        <f>VLOOKUP(E96,'Tableau Sites'!$A$7:$C$107,3,FALSE)</f>
        <v>38 RUE MONISTROL</v>
      </c>
      <c r="H96" s="142">
        <v>56100</v>
      </c>
      <c r="I96">
        <v>18</v>
      </c>
      <c r="J96" s="1">
        <v>42490</v>
      </c>
      <c r="K96" s="1">
        <v>42490</v>
      </c>
      <c r="L96" s="142">
        <v>1548</v>
      </c>
      <c r="M96" s="142">
        <v>1548</v>
      </c>
      <c r="N96" s="143">
        <v>262.07</v>
      </c>
      <c r="O96" s="15">
        <v>14827062170710</v>
      </c>
      <c r="P96" t="s">
        <v>61</v>
      </c>
      <c r="Q96" t="s">
        <v>62</v>
      </c>
      <c r="R96" s="104">
        <v>56100</v>
      </c>
      <c r="S96" t="s">
        <v>101</v>
      </c>
      <c r="T96">
        <v>18</v>
      </c>
      <c r="U96" s="104">
        <v>1548</v>
      </c>
      <c r="V96" s="5">
        <v>262.07</v>
      </c>
      <c r="W96" s="1">
        <v>42499</v>
      </c>
      <c r="X96" s="1">
        <v>42490</v>
      </c>
      <c r="Y96" s="8">
        <v>2016</v>
      </c>
    </row>
    <row r="97" spans="2:25" hidden="1" x14ac:dyDescent="0.45">
      <c r="B97" s="1">
        <v>42499</v>
      </c>
      <c r="C97" s="141" t="s">
        <v>101</v>
      </c>
      <c r="D97">
        <v>2016</v>
      </c>
      <c r="E97" s="98">
        <v>14829522373357</v>
      </c>
      <c r="F97" s="141" t="s">
        <v>7</v>
      </c>
      <c r="G97" s="141" t="str">
        <f>VLOOKUP(E97,'Tableau Sites'!$A$7:$C$107,3,FALSE)</f>
        <v>1 RUE NICOLAS APPERT</v>
      </c>
      <c r="H97" s="142">
        <v>56100</v>
      </c>
      <c r="I97">
        <v>6</v>
      </c>
      <c r="J97" s="1">
        <v>42490</v>
      </c>
      <c r="K97" s="1">
        <v>42490</v>
      </c>
      <c r="L97" s="142">
        <v>1467</v>
      </c>
      <c r="M97" s="142">
        <v>1467</v>
      </c>
      <c r="N97" s="143">
        <v>456.79</v>
      </c>
      <c r="O97" s="15">
        <v>14829522373357</v>
      </c>
      <c r="P97" t="s">
        <v>7</v>
      </c>
      <c r="Q97" t="s">
        <v>8</v>
      </c>
      <c r="R97" s="104">
        <v>56100</v>
      </c>
      <c r="S97" t="s">
        <v>101</v>
      </c>
      <c r="T97">
        <v>6</v>
      </c>
      <c r="U97" s="104">
        <v>1467</v>
      </c>
      <c r="V97" s="5">
        <v>456.79</v>
      </c>
      <c r="W97" s="1">
        <v>42499</v>
      </c>
      <c r="X97" s="1">
        <v>42490</v>
      </c>
      <c r="Y97" s="8">
        <v>2016</v>
      </c>
    </row>
    <row r="98" spans="2:25" hidden="1" x14ac:dyDescent="0.45">
      <c r="B98" s="1">
        <v>42499</v>
      </c>
      <c r="C98" s="141" t="s">
        <v>101</v>
      </c>
      <c r="D98">
        <v>2016</v>
      </c>
      <c r="E98" s="98">
        <v>14829956526793</v>
      </c>
      <c r="F98" s="141" t="s">
        <v>31</v>
      </c>
      <c r="G98" s="141" t="str">
        <f>VLOOKUP(E98,'Tableau Sites'!$A$7:$C$107,3,FALSE)</f>
        <v>82 RUE DE KERVARIC</v>
      </c>
      <c r="H98" s="142">
        <v>56100</v>
      </c>
      <c r="I98">
        <v>6</v>
      </c>
      <c r="J98" s="1">
        <v>42490</v>
      </c>
      <c r="K98" s="1">
        <v>42490</v>
      </c>
      <c r="L98" s="142">
        <v>1807</v>
      </c>
      <c r="M98" s="142">
        <v>1807</v>
      </c>
      <c r="N98" s="143">
        <v>264.19</v>
      </c>
      <c r="O98" s="15">
        <v>14829956526793</v>
      </c>
      <c r="P98" t="s">
        <v>31</v>
      </c>
      <c r="Q98" t="s">
        <v>32</v>
      </c>
      <c r="R98" s="104">
        <v>56100</v>
      </c>
      <c r="S98" t="s">
        <v>101</v>
      </c>
      <c r="T98">
        <v>6</v>
      </c>
      <c r="U98" s="104">
        <v>1807</v>
      </c>
      <c r="V98" s="5">
        <v>264.19</v>
      </c>
      <c r="W98" s="1">
        <v>42499</v>
      </c>
      <c r="X98" s="1">
        <v>42490</v>
      </c>
      <c r="Y98" s="8">
        <v>2016</v>
      </c>
    </row>
    <row r="99" spans="2:25" hidden="1" x14ac:dyDescent="0.45">
      <c r="B99" s="1">
        <v>42499</v>
      </c>
      <c r="C99" s="141" t="s">
        <v>101</v>
      </c>
      <c r="D99">
        <v>2016</v>
      </c>
      <c r="E99" s="98">
        <v>14831258977776</v>
      </c>
      <c r="F99" s="141" t="s">
        <v>711</v>
      </c>
      <c r="G99" s="141" t="str">
        <f>VLOOKUP(E99,'Tableau Sites'!$A$7:$C$107,3,FALSE)</f>
        <v>SOYE</v>
      </c>
      <c r="H99" s="142">
        <v>56270</v>
      </c>
      <c r="I99">
        <v>36</v>
      </c>
      <c r="J99" s="1">
        <v>42490</v>
      </c>
      <c r="K99" s="1">
        <v>42490</v>
      </c>
      <c r="L99" s="142" t="s">
        <v>2</v>
      </c>
      <c r="M99" s="142" t="s">
        <v>2</v>
      </c>
      <c r="N99" s="143">
        <v>0</v>
      </c>
      <c r="O99" s="15">
        <v>14831258977776</v>
      </c>
      <c r="P99" t="s">
        <v>73</v>
      </c>
      <c r="Q99" t="s">
        <v>74</v>
      </c>
      <c r="R99" s="104">
        <v>56270</v>
      </c>
      <c r="S99" t="s">
        <v>101</v>
      </c>
      <c r="T99">
        <v>36</v>
      </c>
      <c r="U99" s="104" t="s">
        <v>2</v>
      </c>
      <c r="V99" s="5">
        <v>0</v>
      </c>
      <c r="W99" s="1">
        <v>42499</v>
      </c>
      <c r="X99" s="1">
        <v>42490</v>
      </c>
      <c r="Y99" s="8">
        <v>2016</v>
      </c>
    </row>
    <row r="100" spans="2:25" hidden="1" x14ac:dyDescent="0.45">
      <c r="B100" s="1">
        <v>42499</v>
      </c>
      <c r="C100" s="141" t="s">
        <v>101</v>
      </c>
      <c r="D100">
        <v>2016</v>
      </c>
      <c r="E100" s="98">
        <v>14831548422869</v>
      </c>
      <c r="F100" s="141" t="s">
        <v>747</v>
      </c>
      <c r="G100" s="141" t="str">
        <f>VLOOKUP(E100,'Tableau Sites'!$A$7:$C$107,3,FALSE)</f>
        <v>2A RUE COMMANDANT MARCHAND</v>
      </c>
      <c r="H100" s="142">
        <v>56100</v>
      </c>
      <c r="I100">
        <v>3</v>
      </c>
      <c r="J100" s="1">
        <v>42490</v>
      </c>
      <c r="K100" s="1">
        <v>42490</v>
      </c>
      <c r="L100" s="142">
        <v>47</v>
      </c>
      <c r="M100" s="142">
        <v>47</v>
      </c>
      <c r="N100" s="143">
        <v>21.96</v>
      </c>
      <c r="O100" s="15">
        <v>14831548422869</v>
      </c>
      <c r="P100" t="s">
        <v>51</v>
      </c>
      <c r="Q100" t="s">
        <v>52</v>
      </c>
      <c r="R100" s="104">
        <v>56100</v>
      </c>
      <c r="S100" t="s">
        <v>101</v>
      </c>
      <c r="T100">
        <v>3</v>
      </c>
      <c r="U100" s="104">
        <v>47</v>
      </c>
      <c r="V100" s="5">
        <v>21.96</v>
      </c>
      <c r="W100" s="1">
        <v>42499</v>
      </c>
      <c r="X100" s="1">
        <v>42490</v>
      </c>
      <c r="Y100" s="8">
        <v>2016</v>
      </c>
    </row>
    <row r="101" spans="2:25" hidden="1" x14ac:dyDescent="0.45">
      <c r="B101" s="1">
        <v>42499</v>
      </c>
      <c r="C101" s="141" t="s">
        <v>101</v>
      </c>
      <c r="D101">
        <v>2016</v>
      </c>
      <c r="E101" s="98">
        <v>14832561447120</v>
      </c>
      <c r="F101" s="141" t="s">
        <v>653</v>
      </c>
      <c r="G101" s="141" t="str">
        <f>VLOOKUP(E101,'Tableau Sites'!$A$7:$C$107,3,FALSE)</f>
        <v>42 RUE LOUIS BRAILLE</v>
      </c>
      <c r="H101" s="142">
        <v>56100</v>
      </c>
      <c r="I101">
        <v>18</v>
      </c>
      <c r="J101" s="1">
        <v>42490</v>
      </c>
      <c r="K101" s="1">
        <v>42490</v>
      </c>
      <c r="L101" s="142">
        <v>6352</v>
      </c>
      <c r="M101" s="142">
        <v>6352</v>
      </c>
      <c r="N101" s="143">
        <v>896.95</v>
      </c>
      <c r="O101" s="15">
        <v>14832561447120</v>
      </c>
      <c r="P101" t="s">
        <v>53</v>
      </c>
      <c r="Q101" t="s">
        <v>54</v>
      </c>
      <c r="R101" s="104">
        <v>56100</v>
      </c>
      <c r="S101" t="s">
        <v>101</v>
      </c>
      <c r="T101">
        <v>18</v>
      </c>
      <c r="U101" s="104">
        <v>6352</v>
      </c>
      <c r="V101" s="5">
        <v>896.95</v>
      </c>
      <c r="W101" s="1">
        <v>42499</v>
      </c>
      <c r="X101" s="1">
        <v>42490</v>
      </c>
      <c r="Y101" s="8">
        <v>2016</v>
      </c>
    </row>
    <row r="102" spans="2:25" hidden="1" x14ac:dyDescent="0.45">
      <c r="B102" s="1">
        <v>42499</v>
      </c>
      <c r="C102" s="141" t="s">
        <v>101</v>
      </c>
      <c r="D102">
        <v>2016</v>
      </c>
      <c r="E102" s="98">
        <v>14832706164973</v>
      </c>
      <c r="F102" s="193" t="s">
        <v>662</v>
      </c>
      <c r="G102" s="141" t="str">
        <f>VLOOKUP(E102,'Tableau Sites'!$A$7:$C$107,3,FALSE)</f>
        <v>81 BOULEVARD COSMAO DUMANOIR</v>
      </c>
      <c r="H102" s="142">
        <v>56100</v>
      </c>
      <c r="I102">
        <v>3</v>
      </c>
      <c r="J102" s="1">
        <v>42490</v>
      </c>
      <c r="K102" s="1">
        <v>42490</v>
      </c>
      <c r="L102" s="142">
        <v>364</v>
      </c>
      <c r="M102" s="142">
        <v>364</v>
      </c>
      <c r="N102" s="143">
        <v>64.790000000000006</v>
      </c>
      <c r="O102" s="15">
        <v>14832706164973</v>
      </c>
      <c r="P102" t="s">
        <v>83</v>
      </c>
      <c r="Q102" t="s">
        <v>161</v>
      </c>
      <c r="R102" s="104">
        <v>56100</v>
      </c>
      <c r="S102" t="s">
        <v>101</v>
      </c>
      <c r="T102">
        <v>3</v>
      </c>
      <c r="U102" s="104">
        <v>364</v>
      </c>
      <c r="V102" s="5">
        <v>64.790000000000006</v>
      </c>
      <c r="W102" s="1">
        <v>42499</v>
      </c>
      <c r="X102" s="1">
        <v>42490</v>
      </c>
      <c r="Y102" s="8">
        <v>2016</v>
      </c>
    </row>
    <row r="103" spans="2:25" hidden="1" x14ac:dyDescent="0.45">
      <c r="B103" s="1">
        <v>42499</v>
      </c>
      <c r="C103" s="141" t="s">
        <v>101</v>
      </c>
      <c r="D103">
        <v>2016</v>
      </c>
      <c r="E103" s="98">
        <v>14833574471706</v>
      </c>
      <c r="F103" s="141" t="s">
        <v>70</v>
      </c>
      <c r="G103" s="141" t="e">
        <f>VLOOKUP(E103,'Tableau Sites'!$A$7:$C$107,3,FALSE)</f>
        <v>#N/A</v>
      </c>
      <c r="H103" s="142">
        <v>56100</v>
      </c>
      <c r="I103">
        <v>24</v>
      </c>
      <c r="J103" s="1">
        <v>42490</v>
      </c>
      <c r="K103" s="1">
        <v>42490</v>
      </c>
      <c r="L103" s="142" t="s">
        <v>2</v>
      </c>
      <c r="M103" s="142" t="s">
        <v>2</v>
      </c>
      <c r="N103" s="143">
        <v>0</v>
      </c>
      <c r="O103" s="15">
        <v>14833574471706</v>
      </c>
      <c r="P103" t="s">
        <v>70</v>
      </c>
      <c r="Q103" t="s">
        <v>71</v>
      </c>
      <c r="R103" s="104">
        <v>56100</v>
      </c>
      <c r="S103" t="s">
        <v>101</v>
      </c>
      <c r="T103">
        <v>24</v>
      </c>
      <c r="U103" s="104" t="s">
        <v>2</v>
      </c>
      <c r="V103" s="5">
        <v>0</v>
      </c>
      <c r="W103" s="1">
        <v>42499</v>
      </c>
      <c r="X103" s="1">
        <v>42490</v>
      </c>
      <c r="Y103" s="8">
        <v>2016</v>
      </c>
    </row>
    <row r="104" spans="2:25" hidden="1" x14ac:dyDescent="0.45">
      <c r="B104" s="1">
        <v>42499</v>
      </c>
      <c r="C104" s="141" t="s">
        <v>101</v>
      </c>
      <c r="D104">
        <v>2016</v>
      </c>
      <c r="E104" s="98">
        <v>14835311085392</v>
      </c>
      <c r="F104" s="141" t="s">
        <v>714</v>
      </c>
      <c r="G104" s="141" t="str">
        <f>VLOOKUP(E104,'Tableau Sites'!$A$7:$C$107,3,FALSE)</f>
        <v>39 RUE FRANCOIS LE LEVE</v>
      </c>
      <c r="H104" s="142">
        <v>56100</v>
      </c>
      <c r="I104">
        <v>12</v>
      </c>
      <c r="J104" s="1">
        <v>42490</v>
      </c>
      <c r="K104" s="1">
        <v>42490</v>
      </c>
      <c r="L104" s="142">
        <v>3383</v>
      </c>
      <c r="M104" s="142">
        <v>3383</v>
      </c>
      <c r="N104" s="143">
        <v>489.15</v>
      </c>
      <c r="O104" s="15">
        <v>14835311085392</v>
      </c>
      <c r="P104" t="s">
        <v>55</v>
      </c>
      <c r="Q104" t="s">
        <v>56</v>
      </c>
      <c r="R104" s="104">
        <v>56100</v>
      </c>
      <c r="S104" t="s">
        <v>101</v>
      </c>
      <c r="T104">
        <v>12</v>
      </c>
      <c r="U104" s="104">
        <v>3383</v>
      </c>
      <c r="V104" s="5">
        <v>489.15</v>
      </c>
      <c r="W104" s="1">
        <v>42499</v>
      </c>
      <c r="X104" s="1">
        <v>42490</v>
      </c>
      <c r="Y104" s="8">
        <v>2016</v>
      </c>
    </row>
    <row r="105" spans="2:25" hidden="1" x14ac:dyDescent="0.45">
      <c r="B105" s="1">
        <v>42499</v>
      </c>
      <c r="C105" s="141" t="s">
        <v>101</v>
      </c>
      <c r="D105">
        <v>2016</v>
      </c>
      <c r="E105" s="98">
        <v>14837771311984</v>
      </c>
      <c r="F105" s="141" t="s">
        <v>75</v>
      </c>
      <c r="G105" s="141" t="e">
        <f>VLOOKUP(E105,'Tableau Sites'!$A$7:$C$107,3,FALSE)</f>
        <v>#N/A</v>
      </c>
      <c r="H105" s="142">
        <v>56850</v>
      </c>
      <c r="I105">
        <v>12</v>
      </c>
      <c r="J105" s="1">
        <v>42490</v>
      </c>
      <c r="K105" s="1">
        <v>42490</v>
      </c>
      <c r="L105" s="142" t="s">
        <v>2</v>
      </c>
      <c r="M105" s="142" t="s">
        <v>2</v>
      </c>
      <c r="N105" s="143">
        <v>0</v>
      </c>
      <c r="O105" s="15">
        <v>14837771311984</v>
      </c>
      <c r="P105" t="s">
        <v>75</v>
      </c>
      <c r="Q105" t="s">
        <v>76</v>
      </c>
      <c r="R105" s="104">
        <v>56850</v>
      </c>
      <c r="S105" t="s">
        <v>101</v>
      </c>
      <c r="T105">
        <v>12</v>
      </c>
      <c r="U105" s="104" t="s">
        <v>2</v>
      </c>
      <c r="V105" s="5">
        <v>0</v>
      </c>
      <c r="W105" s="1">
        <v>42499</v>
      </c>
      <c r="X105" s="1">
        <v>42490</v>
      </c>
      <c r="Y105" s="8">
        <v>2016</v>
      </c>
    </row>
    <row r="106" spans="2:25" hidden="1" x14ac:dyDescent="0.45">
      <c r="B106" s="1">
        <v>42499</v>
      </c>
      <c r="C106" s="141" t="s">
        <v>101</v>
      </c>
      <c r="D106">
        <v>2016</v>
      </c>
      <c r="E106" s="98">
        <v>14838639594716</v>
      </c>
      <c r="F106" s="141" t="s">
        <v>763</v>
      </c>
      <c r="G106" s="141" t="str">
        <f>VLOOKUP(E106,'Tableau Sites'!$A$7:$C$107,3,FALSE)</f>
        <v>RUE JEAN DE MERVILLE</v>
      </c>
      <c r="H106" s="142">
        <v>56100</v>
      </c>
      <c r="I106">
        <v>36</v>
      </c>
      <c r="J106" s="1">
        <v>42490</v>
      </c>
      <c r="K106" s="1">
        <v>42490</v>
      </c>
      <c r="L106" s="142">
        <v>1992</v>
      </c>
      <c r="M106" s="142">
        <v>1992</v>
      </c>
      <c r="N106" s="143">
        <v>447.71</v>
      </c>
      <c r="O106" s="15">
        <v>14838639594716</v>
      </c>
      <c r="P106" t="s">
        <v>23</v>
      </c>
      <c r="Q106" t="s">
        <v>214</v>
      </c>
      <c r="R106" s="104">
        <v>56100</v>
      </c>
      <c r="S106" t="s">
        <v>101</v>
      </c>
      <c r="T106">
        <v>36</v>
      </c>
      <c r="U106" s="104">
        <v>1992</v>
      </c>
      <c r="V106" s="5">
        <v>447.71</v>
      </c>
      <c r="W106" s="1">
        <v>42499</v>
      </c>
      <c r="X106" s="1">
        <v>42490</v>
      </c>
      <c r="Y106" s="8">
        <v>2016</v>
      </c>
    </row>
    <row r="107" spans="2:25" hidden="1" x14ac:dyDescent="0.45">
      <c r="B107" s="1">
        <v>42499</v>
      </c>
      <c r="C107" s="141" t="s">
        <v>101</v>
      </c>
      <c r="D107">
        <v>2016</v>
      </c>
      <c r="E107" s="98">
        <v>14838784312598</v>
      </c>
      <c r="F107" s="141" t="s">
        <v>97</v>
      </c>
      <c r="G107" s="141" t="str">
        <f>VLOOKUP(E107,'Tableau Sites'!$A$7:$C$107,3,FALSE)</f>
        <v>HALLES CHANZY</v>
      </c>
      <c r="H107" s="142">
        <v>56100</v>
      </c>
      <c r="I107">
        <v>18</v>
      </c>
      <c r="J107" s="1">
        <v>42490</v>
      </c>
      <c r="K107" s="1">
        <v>42490</v>
      </c>
      <c r="L107" s="142">
        <v>11814</v>
      </c>
      <c r="M107" s="142">
        <v>11814</v>
      </c>
      <c r="N107" s="143">
        <v>1624.16</v>
      </c>
      <c r="O107" s="15">
        <v>14838784312598</v>
      </c>
      <c r="P107" t="s">
        <v>97</v>
      </c>
      <c r="Q107" t="s">
        <v>181</v>
      </c>
      <c r="R107" s="104">
        <v>56100</v>
      </c>
      <c r="S107" t="s">
        <v>101</v>
      </c>
      <c r="T107">
        <v>18</v>
      </c>
      <c r="U107" s="104">
        <v>11814</v>
      </c>
      <c r="V107" s="5">
        <v>1624.16</v>
      </c>
      <c r="W107" s="1">
        <v>42499</v>
      </c>
      <c r="X107" s="1">
        <v>42490</v>
      </c>
      <c r="Y107" s="8">
        <v>2016</v>
      </c>
    </row>
    <row r="108" spans="2:25" hidden="1" x14ac:dyDescent="0.45">
      <c r="B108" s="1">
        <v>42499</v>
      </c>
      <c r="C108" s="141" t="s">
        <v>101</v>
      </c>
      <c r="D108">
        <v>2016</v>
      </c>
      <c r="E108" s="98">
        <v>14842981128703</v>
      </c>
      <c r="F108" s="141" t="s">
        <v>24</v>
      </c>
      <c r="G108" s="141" t="str">
        <f>VLOOKUP(E108,'Tableau Sites'!$A$7:$C$107,3,FALSE)</f>
        <v>8 RUE DE L INDUSTRIE</v>
      </c>
      <c r="H108" s="142">
        <v>56100</v>
      </c>
      <c r="I108">
        <v>9</v>
      </c>
      <c r="J108" s="1">
        <v>42490</v>
      </c>
      <c r="K108" s="1">
        <v>42490</v>
      </c>
      <c r="L108" s="142">
        <v>519</v>
      </c>
      <c r="M108" s="142">
        <v>519</v>
      </c>
      <c r="N108" s="143">
        <v>94.48</v>
      </c>
      <c r="O108" s="15">
        <v>14842981128703</v>
      </c>
      <c r="P108" t="s">
        <v>24</v>
      </c>
      <c r="Q108" t="s">
        <v>25</v>
      </c>
      <c r="R108" s="104">
        <v>56100</v>
      </c>
      <c r="S108" t="s">
        <v>101</v>
      </c>
      <c r="T108">
        <v>9</v>
      </c>
      <c r="U108" s="104">
        <v>519</v>
      </c>
      <c r="V108" s="5">
        <v>94.48</v>
      </c>
      <c r="W108" s="1">
        <v>42499</v>
      </c>
      <c r="X108" s="1">
        <v>42490</v>
      </c>
      <c r="Y108" s="8">
        <v>2016</v>
      </c>
    </row>
    <row r="109" spans="2:25" hidden="1" x14ac:dyDescent="0.45">
      <c r="B109" s="1">
        <v>42499</v>
      </c>
      <c r="C109" s="141" t="s">
        <v>101</v>
      </c>
      <c r="D109">
        <v>2016</v>
      </c>
      <c r="E109" s="98">
        <v>14844717728537</v>
      </c>
      <c r="F109" s="141" t="s">
        <v>771</v>
      </c>
      <c r="G109" s="141" t="e">
        <f>VLOOKUP(E109,'Tableau Sites'!$A$7:$C$107,3,FALSE)</f>
        <v>#N/A</v>
      </c>
      <c r="H109" s="142">
        <v>56100</v>
      </c>
      <c r="I109">
        <v>3</v>
      </c>
      <c r="J109" s="1">
        <v>42490</v>
      </c>
      <c r="K109" s="1">
        <v>42490</v>
      </c>
      <c r="L109" s="142">
        <v>487</v>
      </c>
      <c r="M109" s="142">
        <v>487</v>
      </c>
      <c r="N109" s="143">
        <v>79.599999999999994</v>
      </c>
      <c r="O109" s="15">
        <v>14844717728537</v>
      </c>
      <c r="P109" t="s">
        <v>86</v>
      </c>
      <c r="Q109" t="s">
        <v>197</v>
      </c>
      <c r="R109" s="104">
        <v>56100</v>
      </c>
      <c r="S109" t="s">
        <v>101</v>
      </c>
      <c r="T109">
        <v>3</v>
      </c>
      <c r="U109" s="104">
        <v>487</v>
      </c>
      <c r="V109" s="5">
        <v>79.599999999999994</v>
      </c>
      <c r="W109" s="1">
        <v>42499</v>
      </c>
      <c r="X109" s="1">
        <v>42490</v>
      </c>
      <c r="Y109" s="8">
        <v>2016</v>
      </c>
    </row>
    <row r="110" spans="2:25" hidden="1" x14ac:dyDescent="0.45">
      <c r="B110" s="1">
        <v>42499</v>
      </c>
      <c r="C110" s="141" t="s">
        <v>101</v>
      </c>
      <c r="D110">
        <v>2016</v>
      </c>
      <c r="E110" s="98">
        <v>14845296633070</v>
      </c>
      <c r="F110" s="141" t="s">
        <v>680</v>
      </c>
      <c r="G110" s="141" t="str">
        <f>VLOOKUP(E110,'Tableau Sites'!$A$7:$C$107,3,FALSE)</f>
        <v>6 RUE DE L ECOLE</v>
      </c>
      <c r="H110" s="142">
        <v>56100</v>
      </c>
      <c r="I110">
        <v>3</v>
      </c>
      <c r="J110" s="1">
        <v>42490</v>
      </c>
      <c r="K110" s="1">
        <v>42490</v>
      </c>
      <c r="L110" s="142">
        <v>203</v>
      </c>
      <c r="M110" s="142">
        <v>203</v>
      </c>
      <c r="N110" s="143">
        <v>43.04</v>
      </c>
      <c r="O110" s="15">
        <v>14845296633070</v>
      </c>
      <c r="P110" t="s">
        <v>57</v>
      </c>
      <c r="Q110" t="s">
        <v>20</v>
      </c>
      <c r="R110" s="104">
        <v>56100</v>
      </c>
      <c r="S110" t="s">
        <v>101</v>
      </c>
      <c r="T110">
        <v>3</v>
      </c>
      <c r="U110" s="104">
        <v>203</v>
      </c>
      <c r="V110" s="5">
        <v>43.04</v>
      </c>
      <c r="W110" s="1">
        <v>42499</v>
      </c>
      <c r="X110" s="1">
        <v>42490</v>
      </c>
      <c r="Y110" s="8">
        <v>2016</v>
      </c>
    </row>
    <row r="111" spans="2:25" hidden="1" x14ac:dyDescent="0.45">
      <c r="B111" s="1">
        <v>42499</v>
      </c>
      <c r="C111" s="141" t="s">
        <v>101</v>
      </c>
      <c r="D111">
        <v>2016</v>
      </c>
      <c r="E111" s="98">
        <v>14846888509393</v>
      </c>
      <c r="F111" s="141" t="s">
        <v>5</v>
      </c>
      <c r="G111" s="141" t="str">
        <f>VLOOKUP(E111,'Tableau Sites'!$A$7:$C$107,3,FALSE)</f>
        <v>22A RUE DOCTEUR BENOIT VILLERS</v>
      </c>
      <c r="H111" s="142">
        <v>56100</v>
      </c>
      <c r="I111">
        <v>24</v>
      </c>
      <c r="J111" s="1">
        <v>42490</v>
      </c>
      <c r="K111" s="1">
        <v>42490</v>
      </c>
      <c r="L111" s="142">
        <v>13175</v>
      </c>
      <c r="M111" s="142">
        <v>13175</v>
      </c>
      <c r="N111" s="143">
        <v>1821.45</v>
      </c>
      <c r="O111" s="15">
        <v>14846888509393</v>
      </c>
      <c r="P111" t="s">
        <v>5</v>
      </c>
      <c r="Q111" t="s">
        <v>6</v>
      </c>
      <c r="R111" s="104">
        <v>56100</v>
      </c>
      <c r="S111" t="s">
        <v>101</v>
      </c>
      <c r="T111">
        <v>24</v>
      </c>
      <c r="U111" s="104">
        <v>13175</v>
      </c>
      <c r="V111" s="5">
        <v>1821.45</v>
      </c>
      <c r="W111" s="1">
        <v>42499</v>
      </c>
      <c r="X111" s="1">
        <v>42490</v>
      </c>
      <c r="Y111" s="8">
        <v>2016</v>
      </c>
    </row>
    <row r="112" spans="2:25" hidden="1" x14ac:dyDescent="0.45">
      <c r="B112" s="1">
        <v>42499</v>
      </c>
      <c r="C112" s="141" t="s">
        <v>101</v>
      </c>
      <c r="D112">
        <v>2016</v>
      </c>
      <c r="E112" s="98">
        <v>14847756790250</v>
      </c>
      <c r="F112" s="141" t="s">
        <v>58</v>
      </c>
      <c r="G112" s="141" t="e">
        <f>VLOOKUP(E112,'Tableau Sites'!$A$7:$C$107,3,FALSE)</f>
        <v>#N/A</v>
      </c>
      <c r="H112" s="142">
        <v>56100</v>
      </c>
      <c r="I112">
        <v>36</v>
      </c>
      <c r="J112" s="1">
        <v>42490</v>
      </c>
      <c r="K112" s="1">
        <v>42490</v>
      </c>
      <c r="L112" s="142">
        <v>188</v>
      </c>
      <c r="M112" s="142">
        <v>188</v>
      </c>
      <c r="N112" s="143">
        <v>222.92</v>
      </c>
      <c r="O112" s="15">
        <v>14847756790250</v>
      </c>
      <c r="P112" t="s">
        <v>58</v>
      </c>
      <c r="Q112" t="s">
        <v>59</v>
      </c>
      <c r="R112" s="104">
        <v>56100</v>
      </c>
      <c r="S112" t="s">
        <v>101</v>
      </c>
      <c r="T112">
        <v>36</v>
      </c>
      <c r="U112" s="104">
        <v>188</v>
      </c>
      <c r="V112" s="5">
        <v>222.92</v>
      </c>
      <c r="W112" s="1">
        <v>42499</v>
      </c>
      <c r="X112" s="1">
        <v>42490</v>
      </c>
      <c r="Y112" s="8">
        <v>2016</v>
      </c>
    </row>
    <row r="113" spans="2:25" hidden="1" x14ac:dyDescent="0.45">
      <c r="B113" s="1">
        <v>42499</v>
      </c>
      <c r="C113" s="141" t="s">
        <v>101</v>
      </c>
      <c r="D113">
        <v>2016</v>
      </c>
      <c r="E113" s="98">
        <v>14848046293827</v>
      </c>
      <c r="F113" s="141" t="s">
        <v>659</v>
      </c>
      <c r="G113" s="141" t="str">
        <f>VLOOKUP(E113,'Tableau Sites'!$A$7:$C$107,3,FALSE)</f>
        <v>81 BOULEVARD COSMAO DUMANOIR</v>
      </c>
      <c r="H113" s="142">
        <v>56100</v>
      </c>
      <c r="I113">
        <v>12</v>
      </c>
      <c r="J113" s="1">
        <v>42490</v>
      </c>
      <c r="K113" s="1">
        <v>42490</v>
      </c>
      <c r="L113" s="142">
        <v>16816</v>
      </c>
      <c r="M113" s="142">
        <v>16816</v>
      </c>
      <c r="N113" s="143">
        <v>2267.09</v>
      </c>
      <c r="O113" s="15">
        <v>14848046293827</v>
      </c>
      <c r="P113" t="s">
        <v>87</v>
      </c>
      <c r="Q113" t="s">
        <v>161</v>
      </c>
      <c r="R113" s="104">
        <v>56100</v>
      </c>
      <c r="S113" t="s">
        <v>101</v>
      </c>
      <c r="T113">
        <v>12</v>
      </c>
      <c r="U113" s="104">
        <v>16816</v>
      </c>
      <c r="V113" s="5">
        <v>2267.09</v>
      </c>
      <c r="W113" s="1">
        <v>42499</v>
      </c>
      <c r="X113" s="1">
        <v>42490</v>
      </c>
      <c r="Y113" s="8">
        <v>2016</v>
      </c>
    </row>
    <row r="114" spans="2:25" hidden="1" x14ac:dyDescent="0.45">
      <c r="B114" s="1">
        <v>42499</v>
      </c>
      <c r="C114" s="141" t="s">
        <v>101</v>
      </c>
      <c r="D114">
        <v>2016</v>
      </c>
      <c r="E114" s="98">
        <v>14848190969595</v>
      </c>
      <c r="F114" s="141" t="s">
        <v>77</v>
      </c>
      <c r="G114" s="141" t="str">
        <f>VLOOKUP(E114,'Tableau Sites'!$A$7:$C$107,3,FALSE)</f>
        <v>2 RUE FRANCOIS LE BRISE</v>
      </c>
      <c r="H114" s="142">
        <v>56100</v>
      </c>
      <c r="I114">
        <v>36</v>
      </c>
      <c r="J114" s="1">
        <v>42490</v>
      </c>
      <c r="K114" s="1">
        <v>42490</v>
      </c>
      <c r="L114" s="142">
        <v>13006</v>
      </c>
      <c r="M114" s="142">
        <v>13006</v>
      </c>
      <c r="N114" s="143">
        <v>1860.76</v>
      </c>
      <c r="O114" s="15">
        <v>14848190969595</v>
      </c>
      <c r="P114" t="s">
        <v>77</v>
      </c>
      <c r="Q114" t="s">
        <v>78</v>
      </c>
      <c r="R114" s="104">
        <v>56100</v>
      </c>
      <c r="S114" t="s">
        <v>101</v>
      </c>
      <c r="T114">
        <v>36</v>
      </c>
      <c r="U114" s="104">
        <v>13006</v>
      </c>
      <c r="V114" s="5">
        <v>1860.76</v>
      </c>
      <c r="W114" s="1">
        <v>42499</v>
      </c>
      <c r="X114" s="1">
        <v>42490</v>
      </c>
      <c r="Y114" s="8">
        <v>2016</v>
      </c>
    </row>
    <row r="115" spans="2:25" hidden="1" x14ac:dyDescent="0.45">
      <c r="B115" s="1">
        <v>42499</v>
      </c>
      <c r="C115" s="141" t="s">
        <v>101</v>
      </c>
      <c r="D115">
        <v>2016</v>
      </c>
      <c r="E115" s="98">
        <v>14848335687353</v>
      </c>
      <c r="F115" s="141" t="s">
        <v>17</v>
      </c>
      <c r="G115" s="141" t="e">
        <f>VLOOKUP(E115,'Tableau Sites'!$A$7:$C$107,3,FALSE)</f>
        <v>#N/A</v>
      </c>
      <c r="H115" s="142">
        <v>56100</v>
      </c>
      <c r="I115">
        <v>18</v>
      </c>
      <c r="J115" s="1">
        <v>42490</v>
      </c>
      <c r="K115" s="1">
        <v>42490</v>
      </c>
      <c r="L115" s="142">
        <v>965</v>
      </c>
      <c r="M115" s="142">
        <v>965</v>
      </c>
      <c r="N115" s="143">
        <v>185.03</v>
      </c>
      <c r="O115" s="15">
        <v>14848335687353</v>
      </c>
      <c r="P115" t="s">
        <v>17</v>
      </c>
      <c r="Q115" t="s">
        <v>18</v>
      </c>
      <c r="R115" s="104">
        <v>56100</v>
      </c>
      <c r="S115" t="s">
        <v>101</v>
      </c>
      <c r="T115">
        <v>18</v>
      </c>
      <c r="U115" s="104">
        <v>965</v>
      </c>
      <c r="V115" s="5">
        <v>185.03</v>
      </c>
      <c r="W115" s="1">
        <v>42499</v>
      </c>
      <c r="X115" s="1">
        <v>42490</v>
      </c>
      <c r="Y115" s="8">
        <v>2016</v>
      </c>
    </row>
    <row r="116" spans="2:25" hidden="1" x14ac:dyDescent="0.45">
      <c r="B116" s="1">
        <v>42499</v>
      </c>
      <c r="C116" s="141" t="s">
        <v>101</v>
      </c>
      <c r="D116">
        <v>2016</v>
      </c>
      <c r="E116" s="98">
        <v>14848625122981</v>
      </c>
      <c r="F116" s="141" t="s">
        <v>3</v>
      </c>
      <c r="G116" s="141" t="str">
        <f>VLOOKUP(E116,'Tableau Sites'!$A$7:$C$107,3,FALSE)</f>
        <v>9A QUAI CHARLES DE ROHAN</v>
      </c>
      <c r="H116" s="142">
        <v>56100</v>
      </c>
      <c r="I116">
        <v>6</v>
      </c>
      <c r="J116" s="1">
        <v>42490</v>
      </c>
      <c r="K116" s="1">
        <v>42490</v>
      </c>
      <c r="L116" s="142">
        <v>685</v>
      </c>
      <c r="M116" s="142">
        <v>685</v>
      </c>
      <c r="N116" s="143">
        <v>109.44</v>
      </c>
      <c r="O116" s="15">
        <v>14848625122981</v>
      </c>
      <c r="P116" t="s">
        <v>3</v>
      </c>
      <c r="Q116" t="s">
        <v>4</v>
      </c>
      <c r="R116" s="104">
        <v>56100</v>
      </c>
      <c r="S116" t="s">
        <v>101</v>
      </c>
      <c r="T116">
        <v>6</v>
      </c>
      <c r="U116" s="104">
        <v>685</v>
      </c>
      <c r="V116" s="5">
        <v>109.44</v>
      </c>
      <c r="W116" s="1">
        <v>42499</v>
      </c>
      <c r="X116" s="1">
        <v>42490</v>
      </c>
      <c r="Y116" s="8">
        <v>2016</v>
      </c>
    </row>
    <row r="117" spans="2:25" hidden="1" x14ac:dyDescent="0.45">
      <c r="B117" s="1">
        <v>42499</v>
      </c>
      <c r="C117" s="141" t="s">
        <v>101</v>
      </c>
      <c r="D117">
        <v>2016</v>
      </c>
      <c r="E117" s="98">
        <v>14849059318633</v>
      </c>
      <c r="F117" s="141" t="s">
        <v>773</v>
      </c>
      <c r="G117" s="141" t="str">
        <f>VLOOKUP(E117,'Tableau Sites'!$A$7:$C$107,3,FALSE)</f>
        <v>10 RUE AMIRAL BOUVET</v>
      </c>
      <c r="H117" s="142">
        <v>56100</v>
      </c>
      <c r="I117">
        <v>6</v>
      </c>
      <c r="J117" s="1">
        <v>42490</v>
      </c>
      <c r="K117" s="1">
        <v>42490</v>
      </c>
      <c r="L117" s="142">
        <v>119</v>
      </c>
      <c r="M117" s="142">
        <v>119</v>
      </c>
      <c r="N117" s="143">
        <v>26.07</v>
      </c>
      <c r="O117" s="15">
        <v>14849059318633</v>
      </c>
      <c r="P117" t="s">
        <v>88</v>
      </c>
      <c r="Q117" t="s">
        <v>152</v>
      </c>
      <c r="R117" s="104">
        <v>56100</v>
      </c>
      <c r="S117" t="s">
        <v>101</v>
      </c>
      <c r="T117">
        <v>6</v>
      </c>
      <c r="U117" s="104">
        <v>119</v>
      </c>
      <c r="V117" s="5">
        <v>26.07</v>
      </c>
      <c r="W117" s="1">
        <v>42499</v>
      </c>
      <c r="X117" s="1">
        <v>42490</v>
      </c>
      <c r="Y117" s="8">
        <v>2016</v>
      </c>
    </row>
    <row r="118" spans="2:25" hidden="1" x14ac:dyDescent="0.45">
      <c r="B118" s="1">
        <v>42499</v>
      </c>
      <c r="C118" s="141" t="s">
        <v>101</v>
      </c>
      <c r="D118">
        <v>2016</v>
      </c>
      <c r="E118" s="98">
        <v>14849204036299</v>
      </c>
      <c r="F118" s="141" t="s">
        <v>82</v>
      </c>
      <c r="G118" s="141" t="e">
        <f>VLOOKUP(E118,'Tableau Sites'!$A$7:$C$107,3,FALSE)</f>
        <v>#N/A</v>
      </c>
      <c r="H118" s="142">
        <v>56100</v>
      </c>
      <c r="I118">
        <v>6</v>
      </c>
      <c r="J118" s="1">
        <v>42490</v>
      </c>
      <c r="K118" s="1">
        <v>42490</v>
      </c>
      <c r="L118" s="142">
        <v>893</v>
      </c>
      <c r="M118" s="142">
        <v>893</v>
      </c>
      <c r="N118" s="143">
        <v>140.66999999999999</v>
      </c>
      <c r="O118" s="15">
        <v>14849204036299</v>
      </c>
      <c r="P118" t="s">
        <v>82</v>
      </c>
      <c r="Q118" t="s">
        <v>158</v>
      </c>
      <c r="R118" s="104">
        <v>56100</v>
      </c>
      <c r="S118" t="s">
        <v>101</v>
      </c>
      <c r="T118">
        <v>6</v>
      </c>
      <c r="U118" s="104">
        <v>893</v>
      </c>
      <c r="V118" s="5">
        <v>140.66999999999999</v>
      </c>
      <c r="W118" s="1">
        <v>42499</v>
      </c>
      <c r="X118" s="1">
        <v>42490</v>
      </c>
      <c r="Y118" s="8">
        <v>2016</v>
      </c>
    </row>
    <row r="119" spans="2:25" hidden="1" x14ac:dyDescent="0.45">
      <c r="B119" s="1">
        <v>42499</v>
      </c>
      <c r="C119" s="141" t="s">
        <v>101</v>
      </c>
      <c r="D119">
        <v>2016</v>
      </c>
      <c r="E119" s="98">
        <v>14849348754024</v>
      </c>
      <c r="F119" s="141" t="s">
        <v>87</v>
      </c>
      <c r="G119" s="141" t="e">
        <f>VLOOKUP(E119,'Tableau Sites'!$A$7:$C$107,3,FALSE)</f>
        <v>#N/A</v>
      </c>
      <c r="H119" s="142">
        <v>56100</v>
      </c>
      <c r="I119">
        <v>9</v>
      </c>
      <c r="J119" s="1">
        <v>42490</v>
      </c>
      <c r="K119" s="1">
        <v>42490</v>
      </c>
      <c r="L119" s="142">
        <v>-155</v>
      </c>
      <c r="M119" s="142">
        <v>-155</v>
      </c>
      <c r="N119" s="143">
        <v>4.9400000000000004</v>
      </c>
      <c r="O119" s="15">
        <v>14849348754024</v>
      </c>
      <c r="P119" t="s">
        <v>87</v>
      </c>
      <c r="Q119" t="s">
        <v>183</v>
      </c>
      <c r="R119" s="104">
        <v>56100</v>
      </c>
      <c r="S119" t="s">
        <v>101</v>
      </c>
      <c r="T119">
        <v>9</v>
      </c>
      <c r="U119" s="104">
        <v>-155</v>
      </c>
      <c r="V119" s="5">
        <v>4.9400000000000004</v>
      </c>
      <c r="W119" s="1">
        <v>42499</v>
      </c>
      <c r="X119" s="1">
        <v>42490</v>
      </c>
      <c r="Y119" s="8">
        <v>2016</v>
      </c>
    </row>
    <row r="120" spans="2:25" hidden="1" x14ac:dyDescent="0.45">
      <c r="B120" s="1">
        <v>42499</v>
      </c>
      <c r="C120" s="141" t="s">
        <v>101</v>
      </c>
      <c r="D120">
        <v>2016</v>
      </c>
      <c r="E120" s="98">
        <v>14849927625240</v>
      </c>
      <c r="F120" s="141" t="s">
        <v>90</v>
      </c>
      <c r="G120" s="141" t="str">
        <f>VLOOKUP(E120,'Tableau Sites'!$A$7:$C$107,3,FALSE)</f>
        <v>79 BOULEVARD COSMAO DUMANOIR</v>
      </c>
      <c r="H120" s="142">
        <v>56100</v>
      </c>
      <c r="I120">
        <v>6</v>
      </c>
      <c r="J120" s="1">
        <v>42490</v>
      </c>
      <c r="K120" s="1">
        <v>42490</v>
      </c>
      <c r="L120" s="142">
        <v>2272</v>
      </c>
      <c r="M120" s="142">
        <v>2272</v>
      </c>
      <c r="N120" s="143">
        <v>327.05</v>
      </c>
      <c r="O120" s="15">
        <v>14849927625240</v>
      </c>
      <c r="P120" t="s">
        <v>90</v>
      </c>
      <c r="Q120" t="s">
        <v>158</v>
      </c>
      <c r="R120" s="104">
        <v>56100</v>
      </c>
      <c r="S120" t="s">
        <v>101</v>
      </c>
      <c r="T120">
        <v>6</v>
      </c>
      <c r="U120" s="104">
        <v>2272</v>
      </c>
      <c r="V120" s="5">
        <v>327.05</v>
      </c>
      <c r="W120" s="1">
        <v>42499</v>
      </c>
      <c r="X120" s="1">
        <v>42490</v>
      </c>
      <c r="Y120" s="8">
        <v>2016</v>
      </c>
    </row>
    <row r="121" spans="2:25" hidden="1" x14ac:dyDescent="0.45">
      <c r="B121" s="1">
        <v>42499</v>
      </c>
      <c r="C121" s="141" t="s">
        <v>101</v>
      </c>
      <c r="D121">
        <v>2016</v>
      </c>
      <c r="E121" s="98">
        <v>14850361736551</v>
      </c>
      <c r="F121" s="141" t="s">
        <v>13</v>
      </c>
      <c r="G121" s="141" t="e">
        <f>VLOOKUP(E121,'Tableau Sites'!$A$7:$C$107,3,FALSE)</f>
        <v>#N/A</v>
      </c>
      <c r="H121" s="142">
        <v>56100</v>
      </c>
      <c r="I121">
        <v>6</v>
      </c>
      <c r="J121" s="1">
        <v>42490</v>
      </c>
      <c r="K121" s="1">
        <v>42490</v>
      </c>
      <c r="L121" s="142" t="s">
        <v>2</v>
      </c>
      <c r="M121" s="142" t="s">
        <v>2</v>
      </c>
      <c r="N121" s="143">
        <v>0</v>
      </c>
      <c r="O121" s="15">
        <v>14850361736551</v>
      </c>
      <c r="P121" t="s">
        <v>13</v>
      </c>
      <c r="Q121" t="s">
        <v>14</v>
      </c>
      <c r="R121" s="104">
        <v>56100</v>
      </c>
      <c r="S121" t="s">
        <v>101</v>
      </c>
      <c r="T121">
        <v>6</v>
      </c>
      <c r="U121" s="104" t="s">
        <v>2</v>
      </c>
      <c r="V121" s="5">
        <v>0</v>
      </c>
      <c r="W121" s="1">
        <v>42499</v>
      </c>
      <c r="X121" s="1">
        <v>42490</v>
      </c>
      <c r="Y121" s="8">
        <v>2016</v>
      </c>
    </row>
    <row r="122" spans="2:25" hidden="1" x14ac:dyDescent="0.45">
      <c r="B122" s="1">
        <v>42499</v>
      </c>
      <c r="C122" s="141" t="s">
        <v>101</v>
      </c>
      <c r="D122">
        <v>2016</v>
      </c>
      <c r="E122" s="98">
        <v>14851230043318</v>
      </c>
      <c r="F122" s="141" t="s">
        <v>1043</v>
      </c>
      <c r="G122" s="141" t="str">
        <f>VLOOKUP(E122,'Tableau Sites'!$A$7:$C$107,3,FALSE)</f>
        <v>RUE DE PONT CARRE</v>
      </c>
      <c r="H122" s="142">
        <v>56100</v>
      </c>
      <c r="I122">
        <v>18</v>
      </c>
      <c r="J122" s="1">
        <v>42490</v>
      </c>
      <c r="K122" s="1">
        <v>42490</v>
      </c>
      <c r="L122" s="142">
        <v>18791</v>
      </c>
      <c r="M122" s="142">
        <v>18791</v>
      </c>
      <c r="N122" s="143">
        <v>2540.83</v>
      </c>
      <c r="O122" s="15">
        <v>14851230043318</v>
      </c>
      <c r="P122" t="s">
        <v>91</v>
      </c>
      <c r="Q122" t="s">
        <v>184</v>
      </c>
      <c r="R122" s="104">
        <v>56100</v>
      </c>
      <c r="S122" t="s">
        <v>101</v>
      </c>
      <c r="T122">
        <v>18</v>
      </c>
      <c r="U122" s="104">
        <v>18791</v>
      </c>
      <c r="V122" s="5">
        <v>2540.83</v>
      </c>
      <c r="W122" s="1">
        <v>42499</v>
      </c>
      <c r="X122" s="1">
        <v>42490</v>
      </c>
      <c r="Y122" s="8">
        <v>2016</v>
      </c>
    </row>
    <row r="123" spans="2:25" hidden="1" x14ac:dyDescent="0.45">
      <c r="B123" s="1">
        <v>42499</v>
      </c>
      <c r="C123" s="141" t="s">
        <v>101</v>
      </c>
      <c r="D123">
        <v>2016</v>
      </c>
      <c r="E123" s="98">
        <v>14851519478970</v>
      </c>
      <c r="F123" s="141" t="s">
        <v>813</v>
      </c>
      <c r="G123" s="141" t="str">
        <f>VLOOKUP(E123,'Tableau Sites'!$A$7:$C$107,3,FALSE)</f>
        <v>16X RUE DE PONT CARRE</v>
      </c>
      <c r="H123" s="142">
        <v>56100</v>
      </c>
      <c r="I123">
        <v>3</v>
      </c>
      <c r="J123" s="1">
        <v>42490</v>
      </c>
      <c r="K123" s="1">
        <v>42490</v>
      </c>
      <c r="L123" s="142">
        <v>63</v>
      </c>
      <c r="M123" s="142">
        <v>63</v>
      </c>
      <c r="N123" s="143">
        <v>24.12</v>
      </c>
      <c r="O123" s="15">
        <v>14851519478970</v>
      </c>
      <c r="P123" t="s">
        <v>89</v>
      </c>
      <c r="Q123" t="s">
        <v>185</v>
      </c>
      <c r="R123" s="104">
        <v>56100</v>
      </c>
      <c r="S123" t="s">
        <v>101</v>
      </c>
      <c r="T123">
        <v>3</v>
      </c>
      <c r="U123" s="104">
        <v>63</v>
      </c>
      <c r="V123" s="5">
        <v>24.12</v>
      </c>
      <c r="W123" s="1">
        <v>42499</v>
      </c>
      <c r="X123" s="1">
        <v>42490</v>
      </c>
      <c r="Y123" s="8">
        <v>2016</v>
      </c>
    </row>
    <row r="124" spans="2:25" hidden="1" x14ac:dyDescent="0.45">
      <c r="B124" s="1">
        <v>42499</v>
      </c>
      <c r="C124" s="141" t="s">
        <v>101</v>
      </c>
      <c r="D124">
        <v>2016</v>
      </c>
      <c r="E124" s="98">
        <v>14852387785702</v>
      </c>
      <c r="F124" s="141" t="s">
        <v>39</v>
      </c>
      <c r="G124" s="141" t="str">
        <f>VLOOKUP(E124,'Tableau Sites'!$A$7:$C$107,3,FALSE)</f>
        <v>1 PASSAGE DU BLAVET</v>
      </c>
      <c r="H124" s="142">
        <v>56100</v>
      </c>
      <c r="I124">
        <v>12</v>
      </c>
      <c r="J124" s="1">
        <v>42490</v>
      </c>
      <c r="K124" s="1">
        <v>42490</v>
      </c>
      <c r="L124" s="142">
        <v>1873</v>
      </c>
      <c r="M124" s="142">
        <v>1873</v>
      </c>
      <c r="N124" s="143">
        <v>289.58999999999997</v>
      </c>
      <c r="O124" s="15">
        <v>14852387785702</v>
      </c>
      <c r="P124" t="s">
        <v>39</v>
      </c>
      <c r="Q124" t="s">
        <v>40</v>
      </c>
      <c r="R124" s="104">
        <v>56100</v>
      </c>
      <c r="S124" t="s">
        <v>101</v>
      </c>
      <c r="T124">
        <v>12</v>
      </c>
      <c r="U124" s="104">
        <v>1873</v>
      </c>
      <c r="V124" s="5">
        <v>289.58999999999997</v>
      </c>
      <c r="W124" s="1">
        <v>42499</v>
      </c>
      <c r="X124" s="1">
        <v>42490</v>
      </c>
      <c r="Y124" s="8">
        <v>2016</v>
      </c>
    </row>
    <row r="125" spans="2:25" hidden="1" x14ac:dyDescent="0.45">
      <c r="B125" s="1">
        <v>42499</v>
      </c>
      <c r="C125" s="141" t="s">
        <v>101</v>
      </c>
      <c r="D125">
        <v>2016</v>
      </c>
      <c r="E125" s="98">
        <v>14852821939199</v>
      </c>
      <c r="F125" s="141" t="s">
        <v>649</v>
      </c>
      <c r="G125" s="141" t="e">
        <f>VLOOKUP(E125,'Tableau Sites'!$A$7:$C$107,3,FALSE)</f>
        <v>#N/A</v>
      </c>
      <c r="H125" s="142">
        <v>56100</v>
      </c>
      <c r="I125">
        <v>6</v>
      </c>
      <c r="J125" s="1">
        <v>42490</v>
      </c>
      <c r="K125" s="1">
        <v>42490</v>
      </c>
      <c r="L125" s="142">
        <v>126</v>
      </c>
      <c r="M125" s="142">
        <v>126</v>
      </c>
      <c r="N125" s="143">
        <v>37.01</v>
      </c>
      <c r="O125" s="15">
        <v>14852821939199</v>
      </c>
      <c r="P125" t="s">
        <v>41</v>
      </c>
      <c r="Q125" t="s">
        <v>42</v>
      </c>
      <c r="R125" s="104">
        <v>56100</v>
      </c>
      <c r="S125" t="s">
        <v>101</v>
      </c>
      <c r="T125">
        <v>6</v>
      </c>
      <c r="U125" s="104">
        <v>126</v>
      </c>
      <c r="V125" s="5">
        <v>37.01</v>
      </c>
      <c r="W125" s="1">
        <v>42499</v>
      </c>
      <c r="X125" s="1">
        <v>42490</v>
      </c>
      <c r="Y125" s="8">
        <v>2016</v>
      </c>
    </row>
    <row r="126" spans="2:25" hidden="1" x14ac:dyDescent="0.45">
      <c r="B126" s="1">
        <v>42499</v>
      </c>
      <c r="C126" s="141" t="s">
        <v>101</v>
      </c>
      <c r="D126">
        <v>2016</v>
      </c>
      <c r="E126" s="98">
        <v>14853111374714</v>
      </c>
      <c r="F126" s="141" t="s">
        <v>777</v>
      </c>
      <c r="G126" s="141" t="str">
        <f>VLOOKUP(E126,'Tableau Sites'!$A$7:$C$107,3,FALSE)</f>
        <v>25 RUE MARIE DORVAL</v>
      </c>
      <c r="H126" s="142">
        <v>56100</v>
      </c>
      <c r="I126">
        <v>6</v>
      </c>
      <c r="J126" s="1">
        <v>42490</v>
      </c>
      <c r="K126" s="1">
        <v>42490</v>
      </c>
      <c r="L126" s="142">
        <v>2049</v>
      </c>
      <c r="M126" s="142">
        <v>2049</v>
      </c>
      <c r="N126" s="143">
        <v>296.92</v>
      </c>
      <c r="O126" s="15">
        <v>14853111374714</v>
      </c>
      <c r="P126" t="s">
        <v>43</v>
      </c>
      <c r="Q126" t="s">
        <v>44</v>
      </c>
      <c r="R126" s="104">
        <v>56100</v>
      </c>
      <c r="S126" t="s">
        <v>101</v>
      </c>
      <c r="T126">
        <v>6</v>
      </c>
      <c r="U126" s="104">
        <v>2049</v>
      </c>
      <c r="V126" s="5">
        <v>296.92</v>
      </c>
      <c r="W126" s="1">
        <v>42499</v>
      </c>
      <c r="X126" s="1">
        <v>42490</v>
      </c>
      <c r="Y126" s="8">
        <v>2016</v>
      </c>
    </row>
    <row r="127" spans="2:25" hidden="1" x14ac:dyDescent="0.45">
      <c r="B127" s="1">
        <v>42499</v>
      </c>
      <c r="C127" s="141" t="s">
        <v>101</v>
      </c>
      <c r="D127">
        <v>2016</v>
      </c>
      <c r="E127" s="98">
        <v>14853834963765</v>
      </c>
      <c r="F127" s="141" t="s">
        <v>628</v>
      </c>
      <c r="G127" s="141" t="str">
        <f>VLOOKUP(E127,'Tableau Sites'!$A$7:$C$107,3,FALSE)</f>
        <v>PLACE ALSACE LORRAINE</v>
      </c>
      <c r="H127" s="142">
        <v>56100</v>
      </c>
      <c r="I127">
        <v>12</v>
      </c>
      <c r="J127" s="1">
        <v>42490</v>
      </c>
      <c r="K127" s="1">
        <v>42490</v>
      </c>
      <c r="L127" s="142">
        <v>1560</v>
      </c>
      <c r="M127" s="142">
        <v>1560</v>
      </c>
      <c r="N127" s="143">
        <v>248.24</v>
      </c>
      <c r="O127" s="15">
        <v>14853834963765</v>
      </c>
      <c r="P127" t="s">
        <v>45</v>
      </c>
      <c r="Q127" t="s">
        <v>34</v>
      </c>
      <c r="R127" s="104">
        <v>56100</v>
      </c>
      <c r="S127" t="s">
        <v>101</v>
      </c>
      <c r="T127">
        <v>12</v>
      </c>
      <c r="U127" s="104">
        <v>1560</v>
      </c>
      <c r="V127" s="5">
        <v>248.24</v>
      </c>
      <c r="W127" s="1">
        <v>42499</v>
      </c>
      <c r="X127" s="1">
        <v>42490</v>
      </c>
      <c r="Y127" s="8">
        <v>2016</v>
      </c>
    </row>
    <row r="128" spans="2:25" hidden="1" x14ac:dyDescent="0.45">
      <c r="B128" s="1">
        <v>42499</v>
      </c>
      <c r="C128" s="141" t="s">
        <v>101</v>
      </c>
      <c r="D128">
        <v>2016</v>
      </c>
      <c r="E128" s="98">
        <v>14855426859571</v>
      </c>
      <c r="F128" s="141" t="s">
        <v>759</v>
      </c>
      <c r="G128" s="141" t="e">
        <f>VLOOKUP(E128,'Tableau Sites'!$A$7:$C$107,3,FALSE)</f>
        <v>#N/A</v>
      </c>
      <c r="H128" s="142">
        <v>56100</v>
      </c>
      <c r="I128">
        <v>9</v>
      </c>
      <c r="J128" s="1">
        <v>42490</v>
      </c>
      <c r="K128" s="1">
        <v>42490</v>
      </c>
      <c r="L128" s="142">
        <v>40</v>
      </c>
      <c r="M128" s="142">
        <v>40</v>
      </c>
      <c r="N128" s="143">
        <v>29.73</v>
      </c>
      <c r="O128" s="15">
        <v>14855426859571</v>
      </c>
      <c r="P128" t="s">
        <v>23</v>
      </c>
      <c r="Q128" t="s">
        <v>162</v>
      </c>
      <c r="R128" s="104">
        <v>56100</v>
      </c>
      <c r="S128" t="s">
        <v>101</v>
      </c>
      <c r="T128">
        <v>9</v>
      </c>
      <c r="U128" s="104">
        <v>40</v>
      </c>
      <c r="V128" s="5">
        <v>29.73</v>
      </c>
      <c r="W128" s="1">
        <v>42499</v>
      </c>
      <c r="X128" s="1">
        <v>42490</v>
      </c>
      <c r="Y128" s="8">
        <v>2016</v>
      </c>
    </row>
    <row r="129" spans="2:25" hidden="1" x14ac:dyDescent="0.45">
      <c r="B129" s="1">
        <v>42499</v>
      </c>
      <c r="C129" s="141" t="s">
        <v>101</v>
      </c>
      <c r="D129">
        <v>2016</v>
      </c>
      <c r="E129" s="98">
        <v>14855716295106</v>
      </c>
      <c r="F129" s="141" t="s">
        <v>98</v>
      </c>
      <c r="G129" s="141" t="e">
        <f>VLOOKUP(E129,'Tableau Sites'!$A$7:$C$107,3,FALSE)</f>
        <v>#N/A</v>
      </c>
      <c r="H129" s="142">
        <v>56100</v>
      </c>
      <c r="I129">
        <v>6</v>
      </c>
      <c r="J129" s="1">
        <v>42490</v>
      </c>
      <c r="K129" s="1">
        <v>42490</v>
      </c>
      <c r="L129" s="142">
        <v>877</v>
      </c>
      <c r="M129" s="142">
        <v>877</v>
      </c>
      <c r="N129" s="143">
        <v>138.49</v>
      </c>
      <c r="O129" s="15">
        <v>14855716295106</v>
      </c>
      <c r="P129" t="s">
        <v>98</v>
      </c>
      <c r="Q129" t="s">
        <v>187</v>
      </c>
      <c r="R129" s="104">
        <v>56100</v>
      </c>
      <c r="S129" t="s">
        <v>101</v>
      </c>
      <c r="T129">
        <v>6</v>
      </c>
      <c r="U129" s="104">
        <v>877</v>
      </c>
      <c r="V129" s="5">
        <v>138.49</v>
      </c>
      <c r="W129" s="1">
        <v>42499</v>
      </c>
      <c r="X129" s="1">
        <v>42490</v>
      </c>
      <c r="Y129" s="8">
        <v>2016</v>
      </c>
    </row>
    <row r="130" spans="2:25" hidden="1" x14ac:dyDescent="0.45">
      <c r="B130" s="1">
        <v>42499</v>
      </c>
      <c r="C130" s="141" t="s">
        <v>101</v>
      </c>
      <c r="D130">
        <v>2016</v>
      </c>
      <c r="E130" s="98">
        <v>14856005730720</v>
      </c>
      <c r="F130" s="141" t="s">
        <v>636</v>
      </c>
      <c r="G130" s="141" t="str">
        <f>VLOOKUP(E130,'Tableau Sites'!$A$7:$C$107,3,FALSE)</f>
        <v>RUE COMMANDANT PAUL TESTE</v>
      </c>
      <c r="H130" s="142">
        <v>56100</v>
      </c>
      <c r="I130">
        <v>9</v>
      </c>
      <c r="J130" s="1">
        <v>42490</v>
      </c>
      <c r="K130" s="1">
        <v>42490</v>
      </c>
      <c r="L130" s="142">
        <v>4558</v>
      </c>
      <c r="M130" s="142">
        <v>4558</v>
      </c>
      <c r="N130" s="143">
        <v>640.37</v>
      </c>
      <c r="O130" s="15">
        <v>14856005730720</v>
      </c>
      <c r="P130" t="s">
        <v>46</v>
      </c>
      <c r="Q130" t="s">
        <v>47</v>
      </c>
      <c r="R130" s="104">
        <v>56100</v>
      </c>
      <c r="S130" t="s">
        <v>101</v>
      </c>
      <c r="T130">
        <v>9</v>
      </c>
      <c r="U130" s="104">
        <v>4558</v>
      </c>
      <c r="V130" s="5">
        <v>640.37</v>
      </c>
      <c r="W130" s="1">
        <v>42499</v>
      </c>
      <c r="X130" s="1">
        <v>42490</v>
      </c>
      <c r="Y130" s="8">
        <v>2016</v>
      </c>
    </row>
    <row r="131" spans="2:25" hidden="1" x14ac:dyDescent="0.45">
      <c r="B131" s="1">
        <v>42499</v>
      </c>
      <c r="C131" s="141" t="s">
        <v>101</v>
      </c>
      <c r="D131">
        <v>2016</v>
      </c>
      <c r="E131" s="98">
        <v>14857018736288</v>
      </c>
      <c r="F131" s="141" t="s">
        <v>642</v>
      </c>
      <c r="G131" s="141" t="str">
        <f>VLOOKUP(E131,'Tableau Sites'!$A$7:$C$107,3,FALSE)</f>
        <v>3 BOULEVARD COSMAO DUMANOIR</v>
      </c>
      <c r="H131" s="142">
        <v>56100</v>
      </c>
      <c r="I131">
        <v>36</v>
      </c>
      <c r="J131" s="1">
        <v>42490</v>
      </c>
      <c r="K131" s="1">
        <v>42490</v>
      </c>
      <c r="L131" s="142">
        <v>15722</v>
      </c>
      <c r="M131" s="142">
        <v>15722</v>
      </c>
      <c r="N131" s="143">
        <v>2108.37</v>
      </c>
      <c r="O131" s="15">
        <v>14857018736288</v>
      </c>
      <c r="P131" t="s">
        <v>94</v>
      </c>
      <c r="Q131" t="s">
        <v>148</v>
      </c>
      <c r="R131" s="104">
        <v>56100</v>
      </c>
      <c r="S131" t="s">
        <v>101</v>
      </c>
      <c r="T131">
        <v>36</v>
      </c>
      <c r="U131" s="104">
        <v>15722</v>
      </c>
      <c r="V131" s="5">
        <v>2108.37</v>
      </c>
      <c r="W131" s="1">
        <v>42499</v>
      </c>
      <c r="X131" s="1">
        <v>42490</v>
      </c>
      <c r="Y131" s="8">
        <v>2016</v>
      </c>
    </row>
    <row r="132" spans="2:25" hidden="1" x14ac:dyDescent="0.45">
      <c r="B132" s="1">
        <v>42499</v>
      </c>
      <c r="C132" s="141" t="s">
        <v>101</v>
      </c>
      <c r="D132">
        <v>2016</v>
      </c>
      <c r="E132" s="98">
        <v>14858465933343</v>
      </c>
      <c r="F132" s="141" t="s">
        <v>48</v>
      </c>
      <c r="G132" s="141" t="str">
        <f>VLOOKUP(E132,'Tableau Sites'!$A$7:$C$107,3,FALSE)</f>
        <v>5 RUE DE L INDUSTRIE</v>
      </c>
      <c r="H132" s="142">
        <v>56100</v>
      </c>
      <c r="I132">
        <v>36</v>
      </c>
      <c r="J132" s="1">
        <v>42490</v>
      </c>
      <c r="K132" s="1">
        <v>42490</v>
      </c>
      <c r="L132" s="142" t="s">
        <v>2</v>
      </c>
      <c r="M132" s="142" t="s">
        <v>2</v>
      </c>
      <c r="N132" s="143">
        <v>0</v>
      </c>
      <c r="O132" s="15">
        <v>14858465933343</v>
      </c>
      <c r="P132" t="s">
        <v>48</v>
      </c>
      <c r="Q132" t="s">
        <v>49</v>
      </c>
      <c r="R132" s="104">
        <v>56100</v>
      </c>
      <c r="S132" t="s">
        <v>101</v>
      </c>
      <c r="T132">
        <v>36</v>
      </c>
      <c r="U132" s="104" t="s">
        <v>2</v>
      </c>
      <c r="V132" s="5">
        <v>0</v>
      </c>
      <c r="W132" s="1">
        <v>42499</v>
      </c>
      <c r="X132" s="1">
        <v>42490</v>
      </c>
      <c r="Y132" s="8">
        <v>2016</v>
      </c>
    </row>
    <row r="133" spans="2:25" hidden="1" x14ac:dyDescent="0.45">
      <c r="B133" s="1">
        <v>42499</v>
      </c>
      <c r="C133" s="141" t="s">
        <v>101</v>
      </c>
      <c r="D133">
        <v>2016</v>
      </c>
      <c r="E133" s="98">
        <v>14860347264787</v>
      </c>
      <c r="F133" s="141" t="s">
        <v>690</v>
      </c>
      <c r="G133" s="141" t="str">
        <f>VLOOKUP(E133,'Tableau Sites'!$A$7:$C$107,3,FALSE)</f>
        <v>11 PLACE DE L YSER</v>
      </c>
      <c r="H133" s="142">
        <v>56100</v>
      </c>
      <c r="I133">
        <v>36</v>
      </c>
      <c r="J133" s="1">
        <v>42490</v>
      </c>
      <c r="K133" s="1">
        <v>42490</v>
      </c>
      <c r="L133" s="142">
        <v>8494</v>
      </c>
      <c r="M133" s="142">
        <v>8494</v>
      </c>
      <c r="N133" s="143">
        <v>1257.8399999999999</v>
      </c>
      <c r="O133" s="15">
        <v>14860347264787</v>
      </c>
      <c r="P133" t="s">
        <v>19</v>
      </c>
      <c r="Q133" t="s">
        <v>50</v>
      </c>
      <c r="R133" s="104">
        <v>56100</v>
      </c>
      <c r="S133" t="s">
        <v>101</v>
      </c>
      <c r="T133">
        <v>36</v>
      </c>
      <c r="U133" s="104">
        <v>8494</v>
      </c>
      <c r="V133" s="5">
        <v>1257.8399999999999</v>
      </c>
      <c r="W133" s="1">
        <v>42499</v>
      </c>
      <c r="X133" s="1">
        <v>42490</v>
      </c>
      <c r="Y133" s="8">
        <v>2016</v>
      </c>
    </row>
    <row r="134" spans="2:25" hidden="1" x14ac:dyDescent="0.45">
      <c r="B134" s="1">
        <v>42499</v>
      </c>
      <c r="C134" s="141" t="s">
        <v>101</v>
      </c>
      <c r="D134">
        <v>2016</v>
      </c>
      <c r="E134" s="98">
        <v>14860636700389</v>
      </c>
      <c r="F134" s="141" t="s">
        <v>689</v>
      </c>
      <c r="G134" s="141" t="str">
        <f>VLOOKUP(E134,'Tableau Sites'!$A$7:$C$107,3,FALSE)</f>
        <v>6 RUE DE L ECOLE</v>
      </c>
      <c r="H134" s="142">
        <v>56100</v>
      </c>
      <c r="I134">
        <v>18</v>
      </c>
      <c r="J134" s="1">
        <v>42490</v>
      </c>
      <c r="K134" s="1">
        <v>42490</v>
      </c>
      <c r="L134" s="142">
        <v>6445</v>
      </c>
      <c r="M134" s="142">
        <v>6445</v>
      </c>
      <c r="N134" s="143">
        <v>909.24</v>
      </c>
      <c r="O134" s="15">
        <v>14860636700389</v>
      </c>
      <c r="P134" t="s">
        <v>19</v>
      </c>
      <c r="Q134" t="s">
        <v>20</v>
      </c>
      <c r="R134" s="104">
        <v>56100</v>
      </c>
      <c r="S134" t="s">
        <v>101</v>
      </c>
      <c r="T134">
        <v>18</v>
      </c>
      <c r="U134" s="104">
        <v>6445</v>
      </c>
      <c r="V134" s="5">
        <v>909.24</v>
      </c>
      <c r="W134" s="1">
        <v>42499</v>
      </c>
      <c r="X134" s="1">
        <v>42490</v>
      </c>
      <c r="Y134" s="8">
        <v>2016</v>
      </c>
    </row>
    <row r="135" spans="2:25" hidden="1" x14ac:dyDescent="0.45">
      <c r="B135" s="1">
        <v>42499</v>
      </c>
      <c r="C135" s="141" t="s">
        <v>101</v>
      </c>
      <c r="D135">
        <v>2016</v>
      </c>
      <c r="E135" s="98">
        <v>14860926084261</v>
      </c>
      <c r="F135" s="141" t="s">
        <v>803</v>
      </c>
      <c r="G135" s="141" t="str">
        <f>VLOOKUP(E135,'Tableau Sites'!$A$7:$C$107,3,FALSE)</f>
        <v>81 RUE DE LA BELLE FONTAINE</v>
      </c>
      <c r="H135" s="142">
        <v>56100</v>
      </c>
      <c r="I135">
        <v>6</v>
      </c>
      <c r="J135" s="1">
        <v>42490</v>
      </c>
      <c r="K135" s="1">
        <v>42490</v>
      </c>
      <c r="L135" s="142">
        <v>551</v>
      </c>
      <c r="M135" s="142">
        <v>551</v>
      </c>
      <c r="N135" s="143">
        <v>94.44</v>
      </c>
      <c r="O135" s="15">
        <v>14860926084261</v>
      </c>
      <c r="P135" t="s">
        <v>21</v>
      </c>
      <c r="Q135" t="s">
        <v>22</v>
      </c>
      <c r="R135" s="104">
        <v>56100</v>
      </c>
      <c r="S135" t="s">
        <v>101</v>
      </c>
      <c r="T135">
        <v>6</v>
      </c>
      <c r="U135" s="104">
        <v>551</v>
      </c>
      <c r="V135" s="5">
        <v>94.44</v>
      </c>
      <c r="W135" s="1">
        <v>42499</v>
      </c>
      <c r="X135" s="1">
        <v>42490</v>
      </c>
      <c r="Y135" s="8">
        <v>2016</v>
      </c>
    </row>
    <row r="136" spans="2:25" hidden="1" x14ac:dyDescent="0.45">
      <c r="B136" s="1">
        <v>42499</v>
      </c>
      <c r="C136" s="141" t="s">
        <v>101</v>
      </c>
      <c r="D136">
        <v>2016</v>
      </c>
      <c r="E136" s="98">
        <v>14861070802041</v>
      </c>
      <c r="F136" s="193" t="s">
        <v>651</v>
      </c>
      <c r="G136" s="141" t="str">
        <f>VLOOKUP(E136,'Tableau Sites'!$A$7:$C$107,3,FALSE)</f>
        <v>RUE DE CARNEL</v>
      </c>
      <c r="H136" s="142">
        <v>56100</v>
      </c>
      <c r="I136">
        <v>3</v>
      </c>
      <c r="J136" s="1">
        <v>42490</v>
      </c>
      <c r="K136" s="1">
        <v>42490</v>
      </c>
      <c r="L136" s="142">
        <v>782</v>
      </c>
      <c r="M136" s="142">
        <v>782</v>
      </c>
      <c r="N136" s="143">
        <v>118.61</v>
      </c>
      <c r="O136" s="15">
        <v>14861070802041</v>
      </c>
      <c r="P136" t="s">
        <v>0</v>
      </c>
      <c r="Q136" t="s">
        <v>1</v>
      </c>
      <c r="R136" s="104">
        <v>56100</v>
      </c>
      <c r="S136" t="s">
        <v>101</v>
      </c>
      <c r="T136">
        <v>3</v>
      </c>
      <c r="U136" s="104">
        <v>782</v>
      </c>
      <c r="V136" s="5">
        <v>118.61</v>
      </c>
      <c r="W136" s="1">
        <v>42499</v>
      </c>
      <c r="X136" s="1">
        <v>42490</v>
      </c>
      <c r="Y136" s="8">
        <v>2016</v>
      </c>
    </row>
    <row r="137" spans="2:25" hidden="1" x14ac:dyDescent="0.45">
      <c r="B137" s="1">
        <v>42499</v>
      </c>
      <c r="C137" s="141" t="s">
        <v>101</v>
      </c>
      <c r="D137">
        <v>2016</v>
      </c>
      <c r="E137" s="98">
        <v>14861215571523</v>
      </c>
      <c r="F137" s="141" t="s">
        <v>692</v>
      </c>
      <c r="G137" s="141" t="str">
        <f>VLOOKUP(E137,'Tableau Sites'!$A$7:$C$107,3,FALSE)</f>
        <v>29 RUE JULES SIMON</v>
      </c>
      <c r="H137" s="142">
        <v>56100</v>
      </c>
      <c r="I137">
        <v>9</v>
      </c>
      <c r="J137" s="1">
        <v>42490</v>
      </c>
      <c r="K137" s="1">
        <v>42490</v>
      </c>
      <c r="L137" s="142">
        <v>2803</v>
      </c>
      <c r="M137" s="142">
        <v>2803</v>
      </c>
      <c r="N137" s="143">
        <v>403.17</v>
      </c>
      <c r="O137" s="15">
        <v>14861215571523</v>
      </c>
      <c r="P137" t="s">
        <v>37</v>
      </c>
      <c r="Q137" t="s">
        <v>38</v>
      </c>
      <c r="R137" s="104">
        <v>56100</v>
      </c>
      <c r="S137" t="s">
        <v>101</v>
      </c>
      <c r="T137">
        <v>9</v>
      </c>
      <c r="U137" s="104">
        <v>2803</v>
      </c>
      <c r="V137" s="5">
        <v>403.17</v>
      </c>
      <c r="W137" s="1">
        <v>42499</v>
      </c>
      <c r="X137" s="1">
        <v>42490</v>
      </c>
      <c r="Y137" s="8">
        <v>2016</v>
      </c>
    </row>
    <row r="138" spans="2:25" hidden="1" x14ac:dyDescent="0.45">
      <c r="B138" s="1">
        <v>42499</v>
      </c>
      <c r="C138" s="141" t="s">
        <v>101</v>
      </c>
      <c r="D138">
        <v>2016</v>
      </c>
      <c r="E138" s="98">
        <v>14865846549820</v>
      </c>
      <c r="F138" s="141" t="s">
        <v>15</v>
      </c>
      <c r="G138" s="141" t="e">
        <f>VLOOKUP(E138,'Tableau Sites'!$A$7:$C$107,3,FALSE)</f>
        <v>#N/A</v>
      </c>
      <c r="H138" s="142">
        <v>56100</v>
      </c>
      <c r="I138">
        <v>12</v>
      </c>
      <c r="J138" s="1">
        <v>42490</v>
      </c>
      <c r="K138" s="1">
        <v>42490</v>
      </c>
      <c r="L138" s="142">
        <v>1773</v>
      </c>
      <c r="M138" s="142">
        <v>1773</v>
      </c>
      <c r="N138" s="143">
        <v>258.02</v>
      </c>
      <c r="O138" s="15">
        <v>14865846549820</v>
      </c>
      <c r="P138" t="s">
        <v>15</v>
      </c>
      <c r="Q138" t="s">
        <v>16</v>
      </c>
      <c r="R138" s="104">
        <v>56100</v>
      </c>
      <c r="S138" t="s">
        <v>101</v>
      </c>
      <c r="T138">
        <v>12</v>
      </c>
      <c r="U138" s="104">
        <v>1773</v>
      </c>
      <c r="V138" s="5">
        <v>258.02</v>
      </c>
      <c r="W138" s="1">
        <v>42499</v>
      </c>
      <c r="X138" s="1">
        <v>42490</v>
      </c>
      <c r="Y138" s="8">
        <v>2016</v>
      </c>
    </row>
    <row r="139" spans="2:25" hidden="1" x14ac:dyDescent="0.45">
      <c r="B139" s="1">
        <v>43014</v>
      </c>
      <c r="C139" s="141" t="s">
        <v>101</v>
      </c>
      <c r="D139">
        <v>2017</v>
      </c>
      <c r="E139" s="98">
        <v>14803907328999</v>
      </c>
      <c r="F139" s="141" t="s">
        <v>1053</v>
      </c>
      <c r="G139" s="141" t="str">
        <f>VLOOKUP(E139,'Tableau Sites'!$A$7:$C$107,3,FALSE)</f>
        <v xml:space="preserve"> 82 RUE DE KERVARIC</v>
      </c>
      <c r="H139" s="142">
        <v>56100</v>
      </c>
      <c r="I139">
        <v>6</v>
      </c>
      <c r="J139" s="1">
        <v>42503</v>
      </c>
      <c r="K139" s="1">
        <v>42503</v>
      </c>
      <c r="L139" s="142">
        <v>983</v>
      </c>
      <c r="M139" s="142">
        <v>983</v>
      </c>
      <c r="N139" s="143">
        <v>141.53</v>
      </c>
      <c r="O139" s="15">
        <v>14803907328999</v>
      </c>
      <c r="P139" t="s">
        <v>135</v>
      </c>
      <c r="Q139" t="s">
        <v>146</v>
      </c>
      <c r="R139" s="104">
        <v>56100</v>
      </c>
      <c r="S139" t="s">
        <v>101</v>
      </c>
      <c r="T139">
        <v>6</v>
      </c>
      <c r="U139" s="104">
        <v>983</v>
      </c>
      <c r="V139" s="12">
        <v>141.53</v>
      </c>
      <c r="W139" s="1">
        <v>43014</v>
      </c>
      <c r="X139" s="1">
        <v>42503</v>
      </c>
      <c r="Y139" s="9">
        <v>2017</v>
      </c>
    </row>
    <row r="140" spans="2:25" hidden="1" x14ac:dyDescent="0.45">
      <c r="B140" s="1">
        <v>42528</v>
      </c>
      <c r="C140" s="141" t="s">
        <v>101</v>
      </c>
      <c r="D140">
        <v>2016</v>
      </c>
      <c r="E140" s="98">
        <v>14861070802041</v>
      </c>
      <c r="F140" s="193" t="s">
        <v>651</v>
      </c>
      <c r="G140" s="141" t="str">
        <f>VLOOKUP(E140,'Tableau Sites'!$A$7:$C$107,3,FALSE)</f>
        <v>RUE DE CARNEL</v>
      </c>
      <c r="H140" s="142">
        <v>56100</v>
      </c>
      <c r="I140">
        <v>3</v>
      </c>
      <c r="J140" s="1">
        <v>42520</v>
      </c>
      <c r="K140" s="1">
        <v>42520</v>
      </c>
      <c r="L140" s="142">
        <v>224</v>
      </c>
      <c r="M140" s="142">
        <v>224</v>
      </c>
      <c r="N140" s="143">
        <v>38.9</v>
      </c>
      <c r="O140" s="15">
        <v>14861070802041</v>
      </c>
      <c r="P140" t="s">
        <v>0</v>
      </c>
      <c r="Q140" t="s">
        <v>1</v>
      </c>
      <c r="R140" s="104">
        <v>56100</v>
      </c>
      <c r="S140" t="s">
        <v>101</v>
      </c>
      <c r="T140">
        <v>3</v>
      </c>
      <c r="U140" s="104">
        <v>224</v>
      </c>
      <c r="V140" s="5">
        <v>38.9</v>
      </c>
      <c r="W140" s="1">
        <v>42528</v>
      </c>
      <c r="X140" s="1">
        <v>42520</v>
      </c>
      <c r="Y140" s="8">
        <v>2016</v>
      </c>
    </row>
    <row r="141" spans="2:25" hidden="1" x14ac:dyDescent="0.45">
      <c r="B141" s="1">
        <v>42528</v>
      </c>
      <c r="C141" s="141" t="s">
        <v>101</v>
      </c>
      <c r="D141">
        <v>2016</v>
      </c>
      <c r="E141" s="98">
        <v>14819247409505</v>
      </c>
      <c r="F141" s="141" t="s">
        <v>664</v>
      </c>
      <c r="G141" s="141" t="str">
        <f>VLOOKUP(E141,'Tableau Sites'!$A$7:$C$107,3,FALSE)</f>
        <v>205 RUE DE BELGIQUE</v>
      </c>
      <c r="H141" s="142">
        <v>56100</v>
      </c>
      <c r="I141">
        <v>18</v>
      </c>
      <c r="J141" s="1">
        <v>42520</v>
      </c>
      <c r="K141" s="1">
        <v>42520</v>
      </c>
      <c r="L141" s="142">
        <v>3357</v>
      </c>
      <c r="M141" s="142">
        <v>3357</v>
      </c>
      <c r="N141" s="143">
        <v>480.2</v>
      </c>
      <c r="O141" s="15">
        <v>14819247409505</v>
      </c>
      <c r="P141" t="s">
        <v>11</v>
      </c>
      <c r="Q141" t="s">
        <v>12</v>
      </c>
      <c r="R141" s="104">
        <v>56100</v>
      </c>
      <c r="S141" t="s">
        <v>101</v>
      </c>
      <c r="T141">
        <v>18</v>
      </c>
      <c r="U141" s="104">
        <v>3357</v>
      </c>
      <c r="V141" s="5">
        <v>480.2</v>
      </c>
      <c r="W141" s="1">
        <v>42528</v>
      </c>
      <c r="X141" s="1">
        <v>42520</v>
      </c>
      <c r="Y141" s="8">
        <v>2016</v>
      </c>
    </row>
    <row r="142" spans="2:25" hidden="1" x14ac:dyDescent="0.45">
      <c r="B142" s="1">
        <v>42528</v>
      </c>
      <c r="C142" s="141" t="s">
        <v>101</v>
      </c>
      <c r="D142">
        <v>2016</v>
      </c>
      <c r="E142" s="98">
        <v>14850361736551</v>
      </c>
      <c r="F142" s="141" t="s">
        <v>13</v>
      </c>
      <c r="G142" s="141" t="e">
        <f>VLOOKUP(E142,'Tableau Sites'!$A$7:$C$107,3,FALSE)</f>
        <v>#N/A</v>
      </c>
      <c r="H142" s="142">
        <v>56100</v>
      </c>
      <c r="I142">
        <v>6</v>
      </c>
      <c r="J142" s="1">
        <v>42520</v>
      </c>
      <c r="K142" s="1">
        <v>42520</v>
      </c>
      <c r="L142" s="142">
        <v>3151</v>
      </c>
      <c r="M142" s="142">
        <v>3151</v>
      </c>
      <c r="N142" s="143">
        <v>445.84</v>
      </c>
      <c r="O142" s="15">
        <v>14850361736551</v>
      </c>
      <c r="P142" t="s">
        <v>13</v>
      </c>
      <c r="Q142" t="s">
        <v>14</v>
      </c>
      <c r="R142" s="104">
        <v>56100</v>
      </c>
      <c r="S142" t="s">
        <v>101</v>
      </c>
      <c r="T142">
        <v>6</v>
      </c>
      <c r="U142" s="104">
        <v>3151</v>
      </c>
      <c r="V142" s="5">
        <v>445.84</v>
      </c>
      <c r="W142" s="1">
        <v>42528</v>
      </c>
      <c r="X142" s="1">
        <v>42520</v>
      </c>
      <c r="Y142" s="8">
        <v>2016</v>
      </c>
    </row>
    <row r="143" spans="2:25" hidden="1" x14ac:dyDescent="0.45">
      <c r="B143" s="1">
        <v>42528</v>
      </c>
      <c r="C143" s="141" t="s">
        <v>101</v>
      </c>
      <c r="D143">
        <v>2016</v>
      </c>
      <c r="E143" s="98">
        <v>14822865354592</v>
      </c>
      <c r="F143" s="141" t="s">
        <v>28</v>
      </c>
      <c r="G143" s="141" t="str">
        <f>VLOOKUP(E143,'Tableau Sites'!$A$7:$C$107,3,FALSE)</f>
        <v>2 RUE FRANCOIS RENAULT</v>
      </c>
      <c r="H143" s="142">
        <v>56100</v>
      </c>
      <c r="I143">
        <v>30</v>
      </c>
      <c r="J143" s="1">
        <v>42520</v>
      </c>
      <c r="K143" s="1">
        <v>42520</v>
      </c>
      <c r="L143" s="142">
        <v>539</v>
      </c>
      <c r="M143" s="142">
        <v>539</v>
      </c>
      <c r="N143" s="143">
        <v>232.48</v>
      </c>
      <c r="O143" s="15">
        <v>14822865354592</v>
      </c>
      <c r="P143" t="s">
        <v>28</v>
      </c>
      <c r="Q143" t="s">
        <v>29</v>
      </c>
      <c r="R143" s="104">
        <v>56100</v>
      </c>
      <c r="S143" t="s">
        <v>101</v>
      </c>
      <c r="T143">
        <v>30</v>
      </c>
      <c r="U143" s="104">
        <v>539</v>
      </c>
      <c r="V143" s="5">
        <v>232.48</v>
      </c>
      <c r="W143" s="1">
        <v>42528</v>
      </c>
      <c r="X143" s="1">
        <v>42520</v>
      </c>
      <c r="Y143" s="8">
        <v>2016</v>
      </c>
    </row>
    <row r="144" spans="2:25" hidden="1" x14ac:dyDescent="0.45">
      <c r="B144" s="1">
        <v>42528</v>
      </c>
      <c r="C144" s="141" t="s">
        <v>101</v>
      </c>
      <c r="D144">
        <v>2016</v>
      </c>
      <c r="E144" s="98">
        <v>14849059318633</v>
      </c>
      <c r="F144" s="141" t="s">
        <v>773</v>
      </c>
      <c r="G144" s="141" t="str">
        <f>VLOOKUP(E144,'Tableau Sites'!$A$7:$C$107,3,FALSE)</f>
        <v>10 RUE AMIRAL BOUVET</v>
      </c>
      <c r="H144" s="142">
        <v>56100</v>
      </c>
      <c r="I144">
        <v>6</v>
      </c>
      <c r="J144" s="1">
        <v>42520</v>
      </c>
      <c r="K144" s="1">
        <v>42520</v>
      </c>
      <c r="L144" s="142">
        <v>749</v>
      </c>
      <c r="M144" s="142">
        <v>749</v>
      </c>
      <c r="N144" s="143">
        <v>114.66</v>
      </c>
      <c r="O144" s="15">
        <v>14849059318633</v>
      </c>
      <c r="P144" t="s">
        <v>88</v>
      </c>
      <c r="Q144" t="s">
        <v>152</v>
      </c>
      <c r="R144" s="104">
        <v>56100</v>
      </c>
      <c r="S144" t="s">
        <v>101</v>
      </c>
      <c r="T144">
        <v>6</v>
      </c>
      <c r="U144" s="104">
        <v>749</v>
      </c>
      <c r="V144" s="5">
        <v>114.66</v>
      </c>
      <c r="W144" s="1">
        <v>42528</v>
      </c>
      <c r="X144" s="1">
        <v>42520</v>
      </c>
      <c r="Y144" s="8">
        <v>2016</v>
      </c>
    </row>
    <row r="145" spans="2:25" hidden="1" x14ac:dyDescent="0.45">
      <c r="B145" s="1">
        <v>42528</v>
      </c>
      <c r="C145" s="141" t="s">
        <v>101</v>
      </c>
      <c r="D145">
        <v>2016</v>
      </c>
      <c r="E145" s="98">
        <v>14825325557145</v>
      </c>
      <c r="F145" s="141" t="s">
        <v>703</v>
      </c>
      <c r="G145" s="141" t="str">
        <f>VLOOKUP(E145,'Tableau Sites'!$A$7:$C$107,3,FALSE)</f>
        <v xml:space="preserve"> N1 ccal KERVENANEC</v>
      </c>
      <c r="H145" s="142">
        <v>56100</v>
      </c>
      <c r="I145">
        <v>18</v>
      </c>
      <c r="J145" s="1">
        <v>42520</v>
      </c>
      <c r="K145" s="1">
        <v>42520</v>
      </c>
      <c r="L145" s="142">
        <v>395</v>
      </c>
      <c r="M145" s="142">
        <v>395</v>
      </c>
      <c r="N145" s="143">
        <v>84.08</v>
      </c>
      <c r="O145" s="15">
        <v>14825325557145</v>
      </c>
      <c r="P145" t="s">
        <v>99</v>
      </c>
      <c r="Q145" t="s">
        <v>144</v>
      </c>
      <c r="R145" s="104">
        <v>56100</v>
      </c>
      <c r="S145" t="s">
        <v>101</v>
      </c>
      <c r="T145">
        <v>18</v>
      </c>
      <c r="U145" s="104">
        <v>395</v>
      </c>
      <c r="V145" s="5">
        <v>84.08</v>
      </c>
      <c r="W145" s="1">
        <v>42528</v>
      </c>
      <c r="X145" s="1">
        <v>42520</v>
      </c>
      <c r="Y145" s="8">
        <v>2016</v>
      </c>
    </row>
    <row r="146" spans="2:25" hidden="1" x14ac:dyDescent="0.45">
      <c r="B146" s="1">
        <v>42558</v>
      </c>
      <c r="C146" s="141" t="s">
        <v>101</v>
      </c>
      <c r="D146">
        <v>2016</v>
      </c>
      <c r="E146" s="98">
        <v>14846888509393</v>
      </c>
      <c r="F146" s="141" t="s">
        <v>5</v>
      </c>
      <c r="G146" s="141" t="str">
        <f>VLOOKUP(E146,'Tableau Sites'!$A$7:$C$107,3,FALSE)</f>
        <v>22A RUE DOCTEUR BENOIT VILLERS</v>
      </c>
      <c r="H146" s="142">
        <v>56100</v>
      </c>
      <c r="I146">
        <v>24</v>
      </c>
      <c r="J146" s="1">
        <v>42551</v>
      </c>
      <c r="K146" s="1">
        <v>42551</v>
      </c>
      <c r="L146" s="142">
        <v>5493</v>
      </c>
      <c r="M146" s="142">
        <v>5493</v>
      </c>
      <c r="N146" s="143">
        <v>786.23</v>
      </c>
      <c r="O146" s="15">
        <v>14846888509393</v>
      </c>
      <c r="P146" t="s">
        <v>5</v>
      </c>
      <c r="Q146" t="s">
        <v>6</v>
      </c>
      <c r="R146" s="104">
        <v>56100</v>
      </c>
      <c r="S146" t="s">
        <v>101</v>
      </c>
      <c r="T146">
        <v>24</v>
      </c>
      <c r="U146" s="104">
        <v>5493</v>
      </c>
      <c r="V146" s="5">
        <v>786.23</v>
      </c>
      <c r="W146" s="1">
        <v>42558</v>
      </c>
      <c r="X146" s="1">
        <v>42551</v>
      </c>
      <c r="Y146" s="8">
        <v>2016</v>
      </c>
    </row>
    <row r="147" spans="2:25" hidden="1" x14ac:dyDescent="0.45">
      <c r="B147" s="1">
        <v>42558</v>
      </c>
      <c r="C147" s="141" t="s">
        <v>101</v>
      </c>
      <c r="D147">
        <v>2016</v>
      </c>
      <c r="E147" s="98">
        <v>14829522373357</v>
      </c>
      <c r="F147" s="141" t="s">
        <v>7</v>
      </c>
      <c r="G147" s="141" t="str">
        <f>VLOOKUP(E147,'Tableau Sites'!$A$7:$C$107,3,FALSE)</f>
        <v>1 RUE NICOLAS APPERT</v>
      </c>
      <c r="H147" s="142">
        <v>56100</v>
      </c>
      <c r="I147">
        <v>6</v>
      </c>
      <c r="J147" s="1">
        <v>42551</v>
      </c>
      <c r="K147" s="1">
        <v>42551</v>
      </c>
      <c r="L147" s="142">
        <v>397</v>
      </c>
      <c r="M147" s="142">
        <v>397</v>
      </c>
      <c r="N147" s="143">
        <v>66.84</v>
      </c>
      <c r="O147" s="15">
        <v>14829522373357</v>
      </c>
      <c r="P147" t="s">
        <v>7</v>
      </c>
      <c r="Q147" t="s">
        <v>8</v>
      </c>
      <c r="R147" s="104">
        <v>56100</v>
      </c>
      <c r="S147" t="s">
        <v>101</v>
      </c>
      <c r="T147">
        <v>6</v>
      </c>
      <c r="U147" s="104">
        <v>397</v>
      </c>
      <c r="V147" s="5">
        <v>66.84</v>
      </c>
      <c r="W147" s="1">
        <v>42558</v>
      </c>
      <c r="X147" s="1">
        <v>42551</v>
      </c>
      <c r="Y147" s="8">
        <v>2016</v>
      </c>
    </row>
    <row r="148" spans="2:25" hidden="1" x14ac:dyDescent="0.45">
      <c r="B148" s="1">
        <v>42558</v>
      </c>
      <c r="C148" s="141" t="s">
        <v>101</v>
      </c>
      <c r="D148">
        <v>2016</v>
      </c>
      <c r="E148" s="98">
        <v>14808104138930</v>
      </c>
      <c r="F148" s="141" t="s">
        <v>9</v>
      </c>
      <c r="G148" s="141" t="str">
        <f>VLOOKUP(E148,'Tableau Sites'!$A$7:$C$107,3,FALSE)</f>
        <v>33 RUE DU BOIS DU CHATEAU</v>
      </c>
      <c r="H148" s="142">
        <v>56100</v>
      </c>
      <c r="I148">
        <v>15</v>
      </c>
      <c r="J148" s="1">
        <v>42551</v>
      </c>
      <c r="K148" s="1">
        <v>42551</v>
      </c>
      <c r="L148" s="142">
        <v>3709</v>
      </c>
      <c r="M148" s="142">
        <v>3709</v>
      </c>
      <c r="N148" s="143">
        <v>524.92999999999995</v>
      </c>
      <c r="O148" s="15">
        <v>14808104138930</v>
      </c>
      <c r="P148" t="s">
        <v>9</v>
      </c>
      <c r="Q148" t="s">
        <v>10</v>
      </c>
      <c r="R148" s="104">
        <v>56100</v>
      </c>
      <c r="S148" t="s">
        <v>101</v>
      </c>
      <c r="T148">
        <v>15</v>
      </c>
      <c r="U148" s="104">
        <v>3709</v>
      </c>
      <c r="V148" s="5">
        <v>524.92999999999995</v>
      </c>
      <c r="W148" s="1">
        <v>42558</v>
      </c>
      <c r="X148" s="1">
        <v>42551</v>
      </c>
      <c r="Y148" s="8">
        <v>2016</v>
      </c>
    </row>
    <row r="149" spans="2:25" hidden="1" x14ac:dyDescent="0.45">
      <c r="B149" s="1">
        <v>42558</v>
      </c>
      <c r="C149" s="141" t="s">
        <v>101</v>
      </c>
      <c r="D149">
        <v>2016</v>
      </c>
      <c r="E149" s="98">
        <v>14860636700389</v>
      </c>
      <c r="F149" s="141" t="s">
        <v>689</v>
      </c>
      <c r="G149" s="141" t="str">
        <f>VLOOKUP(E149,'Tableau Sites'!$A$7:$C$107,3,FALSE)</f>
        <v>6 RUE DE L ECOLE</v>
      </c>
      <c r="H149" s="142">
        <v>56100</v>
      </c>
      <c r="I149">
        <v>18</v>
      </c>
      <c r="J149" s="1">
        <v>42551</v>
      </c>
      <c r="K149" s="1">
        <v>42551</v>
      </c>
      <c r="L149" s="142">
        <v>4928</v>
      </c>
      <c r="M149" s="142">
        <v>4928</v>
      </c>
      <c r="N149" s="143">
        <v>684.7</v>
      </c>
      <c r="O149" s="15">
        <v>14860636700389</v>
      </c>
      <c r="P149" t="s">
        <v>19</v>
      </c>
      <c r="Q149" t="s">
        <v>20</v>
      </c>
      <c r="R149" s="104">
        <v>56100</v>
      </c>
      <c r="S149" t="s">
        <v>101</v>
      </c>
      <c r="T149">
        <v>18</v>
      </c>
      <c r="U149" s="104">
        <v>4928</v>
      </c>
      <c r="V149" s="5">
        <v>684.7</v>
      </c>
      <c r="W149" s="1">
        <v>42558</v>
      </c>
      <c r="X149" s="1">
        <v>42551</v>
      </c>
      <c r="Y149" s="8">
        <v>2016</v>
      </c>
    </row>
    <row r="150" spans="2:25" hidden="1" x14ac:dyDescent="0.45">
      <c r="B150" s="1">
        <v>42558</v>
      </c>
      <c r="C150" s="141" t="s">
        <v>101</v>
      </c>
      <c r="D150">
        <v>2016</v>
      </c>
      <c r="E150" s="98">
        <v>14860926084261</v>
      </c>
      <c r="F150" s="141" t="s">
        <v>803</v>
      </c>
      <c r="G150" s="141" t="str">
        <f>VLOOKUP(E150,'Tableau Sites'!$A$7:$C$107,3,FALSE)</f>
        <v>81 RUE DE LA BELLE FONTAINE</v>
      </c>
      <c r="H150" s="142">
        <v>56100</v>
      </c>
      <c r="I150">
        <v>6</v>
      </c>
      <c r="J150" s="1">
        <v>42551</v>
      </c>
      <c r="K150" s="1">
        <v>42551</v>
      </c>
      <c r="L150" s="142">
        <v>442</v>
      </c>
      <c r="M150" s="142">
        <v>442</v>
      </c>
      <c r="N150" s="143">
        <v>71.010000000000005</v>
      </c>
      <c r="O150" s="15">
        <v>14860926084261</v>
      </c>
      <c r="P150" t="s">
        <v>21</v>
      </c>
      <c r="Q150" t="s">
        <v>22</v>
      </c>
      <c r="R150" s="104">
        <v>56100</v>
      </c>
      <c r="S150" t="s">
        <v>101</v>
      </c>
      <c r="T150">
        <v>6</v>
      </c>
      <c r="U150" s="104">
        <v>442</v>
      </c>
      <c r="V150" s="5">
        <v>71.010000000000005</v>
      </c>
      <c r="W150" s="1">
        <v>42558</v>
      </c>
      <c r="X150" s="1">
        <v>42551</v>
      </c>
      <c r="Y150" s="8">
        <v>2016</v>
      </c>
    </row>
    <row r="151" spans="2:25" hidden="1" x14ac:dyDescent="0.45">
      <c r="B151" s="1">
        <v>42558</v>
      </c>
      <c r="C151" s="141" t="s">
        <v>101</v>
      </c>
      <c r="D151">
        <v>2016</v>
      </c>
      <c r="E151" s="98">
        <v>14842981128703</v>
      </c>
      <c r="F151" s="141" t="s">
        <v>24</v>
      </c>
      <c r="G151" s="141" t="str">
        <f>VLOOKUP(E151,'Tableau Sites'!$A$7:$C$107,3,FALSE)</f>
        <v>8 RUE DE L INDUSTRIE</v>
      </c>
      <c r="H151" s="142">
        <v>56100</v>
      </c>
      <c r="I151">
        <v>9</v>
      </c>
      <c r="J151" s="1">
        <v>42551</v>
      </c>
      <c r="K151" s="1">
        <v>42551</v>
      </c>
      <c r="L151" s="142">
        <v>992</v>
      </c>
      <c r="M151" s="142">
        <v>992</v>
      </c>
      <c r="N151" s="143">
        <v>147.80000000000001</v>
      </c>
      <c r="O151" s="15">
        <v>14842981128703</v>
      </c>
      <c r="P151" t="s">
        <v>24</v>
      </c>
      <c r="Q151" t="s">
        <v>25</v>
      </c>
      <c r="R151" s="104">
        <v>56100</v>
      </c>
      <c r="S151" t="s">
        <v>101</v>
      </c>
      <c r="T151">
        <v>9</v>
      </c>
      <c r="U151" s="104">
        <v>992</v>
      </c>
      <c r="V151" s="5">
        <v>147.80000000000001</v>
      </c>
      <c r="W151" s="1">
        <v>42558</v>
      </c>
      <c r="X151" s="1">
        <v>42551</v>
      </c>
      <c r="Y151" s="8">
        <v>2016</v>
      </c>
    </row>
    <row r="152" spans="2:25" hidden="1" x14ac:dyDescent="0.45">
      <c r="B152" s="1">
        <v>42558</v>
      </c>
      <c r="C152" s="141" t="s">
        <v>101</v>
      </c>
      <c r="D152">
        <v>2016</v>
      </c>
      <c r="E152" s="98">
        <v>14822286483376</v>
      </c>
      <c r="F152" s="141" t="s">
        <v>672</v>
      </c>
      <c r="G152" s="141" t="str">
        <f>VLOOKUP(E152,'Tableau Sites'!$A$7:$C$107,3,FALSE)</f>
        <v>RUE MAURICE THOREZ</v>
      </c>
      <c r="H152" s="142">
        <v>56100</v>
      </c>
      <c r="I152">
        <v>6</v>
      </c>
      <c r="J152" s="1">
        <v>42551</v>
      </c>
      <c r="K152" s="1">
        <v>42551</v>
      </c>
      <c r="L152" s="142">
        <v>123</v>
      </c>
      <c r="M152" s="142">
        <v>123</v>
      </c>
      <c r="N152" s="143">
        <v>25.15</v>
      </c>
      <c r="O152" s="15">
        <v>14822286483376</v>
      </c>
      <c r="P152" t="s">
        <v>26</v>
      </c>
      <c r="Q152" t="s">
        <v>27</v>
      </c>
      <c r="R152" s="104">
        <v>56100</v>
      </c>
      <c r="S152" t="s">
        <v>101</v>
      </c>
      <c r="T152">
        <v>6</v>
      </c>
      <c r="U152" s="104">
        <v>123</v>
      </c>
      <c r="V152" s="5">
        <v>25.15</v>
      </c>
      <c r="W152" s="1">
        <v>42558</v>
      </c>
      <c r="X152" s="1">
        <v>42551</v>
      </c>
      <c r="Y152" s="8">
        <v>2016</v>
      </c>
    </row>
    <row r="153" spans="2:25" hidden="1" x14ac:dyDescent="0.45">
      <c r="B153" s="1">
        <v>42558</v>
      </c>
      <c r="C153" s="141" t="s">
        <v>101</v>
      </c>
      <c r="D153">
        <v>2016</v>
      </c>
      <c r="E153" s="98">
        <v>14826628017348</v>
      </c>
      <c r="F153" s="141" t="s">
        <v>30</v>
      </c>
      <c r="G153" s="141" t="str">
        <f>VLOOKUP(E153,'Tableau Sites'!$A$7:$C$107,3,FALSE)</f>
        <v>N1 RUE VICTOR SCHOELCHER</v>
      </c>
      <c r="H153" s="142">
        <v>56100</v>
      </c>
      <c r="I153">
        <v>36</v>
      </c>
      <c r="J153" s="1">
        <v>42551</v>
      </c>
      <c r="K153" s="1">
        <v>42551</v>
      </c>
      <c r="L153" s="142">
        <v>1611</v>
      </c>
      <c r="M153" s="142">
        <v>1611</v>
      </c>
      <c r="N153" s="143">
        <v>296.82</v>
      </c>
      <c r="O153" s="15">
        <v>14826628017348</v>
      </c>
      <c r="P153" t="s">
        <v>30</v>
      </c>
      <c r="Q153" t="s">
        <v>179</v>
      </c>
      <c r="R153" s="104">
        <v>56100</v>
      </c>
      <c r="S153" t="s">
        <v>101</v>
      </c>
      <c r="T153">
        <v>36</v>
      </c>
      <c r="U153" s="104">
        <v>1611</v>
      </c>
      <c r="V153" s="5">
        <v>296.82</v>
      </c>
      <c r="W153" s="1">
        <v>42558</v>
      </c>
      <c r="X153" s="1">
        <v>42551</v>
      </c>
      <c r="Y153" s="8">
        <v>2016</v>
      </c>
    </row>
    <row r="154" spans="2:25" hidden="1" x14ac:dyDescent="0.45">
      <c r="B154" s="1">
        <v>42558</v>
      </c>
      <c r="C154" s="141" t="s">
        <v>101</v>
      </c>
      <c r="D154">
        <v>2016</v>
      </c>
      <c r="E154" s="98">
        <v>14809261881378</v>
      </c>
      <c r="F154" s="141" t="s">
        <v>775</v>
      </c>
      <c r="G154" s="141" t="str">
        <f>VLOOKUP(E154,'Tableau Sites'!$A$7:$C$107,3,FALSE)</f>
        <v>7 RUE JULES MASSENET</v>
      </c>
      <c r="H154" s="142">
        <v>56100</v>
      </c>
      <c r="I154">
        <v>6</v>
      </c>
      <c r="J154" s="1">
        <v>42551</v>
      </c>
      <c r="K154" s="1">
        <v>42551</v>
      </c>
      <c r="L154" s="142">
        <v>171</v>
      </c>
      <c r="M154" s="142">
        <v>171</v>
      </c>
      <c r="N154" s="143">
        <v>34.18</v>
      </c>
      <c r="O154" s="15">
        <v>14809261881378</v>
      </c>
      <c r="P154" t="s">
        <v>35</v>
      </c>
      <c r="Q154" t="s">
        <v>36</v>
      </c>
      <c r="R154" s="104">
        <v>56100</v>
      </c>
      <c r="S154" t="s">
        <v>101</v>
      </c>
      <c r="T154">
        <v>6</v>
      </c>
      <c r="U154" s="104">
        <v>171</v>
      </c>
      <c r="V154" s="5">
        <v>34.18</v>
      </c>
      <c r="W154" s="1">
        <v>42558</v>
      </c>
      <c r="X154" s="1">
        <v>42551</v>
      </c>
      <c r="Y154" s="8">
        <v>2016</v>
      </c>
    </row>
    <row r="155" spans="2:25" hidden="1" x14ac:dyDescent="0.45">
      <c r="B155" s="1">
        <v>42558</v>
      </c>
      <c r="C155" s="141" t="s">
        <v>101</v>
      </c>
      <c r="D155">
        <v>2016</v>
      </c>
      <c r="E155" s="98">
        <v>14861215571523</v>
      </c>
      <c r="F155" s="141" t="s">
        <v>692</v>
      </c>
      <c r="G155" s="141" t="str">
        <f>VLOOKUP(E155,'Tableau Sites'!$A$7:$C$107,3,FALSE)</f>
        <v>29 RUE JULES SIMON</v>
      </c>
      <c r="H155" s="142">
        <v>56100</v>
      </c>
      <c r="I155">
        <v>9</v>
      </c>
      <c r="J155" s="1">
        <v>42551</v>
      </c>
      <c r="K155" s="1">
        <v>42551</v>
      </c>
      <c r="L155" s="142">
        <v>1617</v>
      </c>
      <c r="M155" s="142">
        <v>1617</v>
      </c>
      <c r="N155" s="143">
        <v>232.7</v>
      </c>
      <c r="O155" s="15">
        <v>14861215571523</v>
      </c>
      <c r="P155" t="s">
        <v>37</v>
      </c>
      <c r="Q155" t="s">
        <v>38</v>
      </c>
      <c r="R155" s="104">
        <v>56100</v>
      </c>
      <c r="S155" t="s">
        <v>101</v>
      </c>
      <c r="T155">
        <v>9</v>
      </c>
      <c r="U155" s="104">
        <v>1617</v>
      </c>
      <c r="V155" s="5">
        <v>232.7</v>
      </c>
      <c r="W155" s="1">
        <v>42558</v>
      </c>
      <c r="X155" s="1">
        <v>42551</v>
      </c>
      <c r="Y155" s="8">
        <v>2016</v>
      </c>
    </row>
    <row r="156" spans="2:25" hidden="1" x14ac:dyDescent="0.45">
      <c r="B156" s="1">
        <v>42558</v>
      </c>
      <c r="C156" s="141" t="s">
        <v>101</v>
      </c>
      <c r="D156">
        <v>2016</v>
      </c>
      <c r="E156" s="98">
        <v>14853111374714</v>
      </c>
      <c r="F156" s="141" t="s">
        <v>777</v>
      </c>
      <c r="G156" s="141" t="str">
        <f>VLOOKUP(E156,'Tableau Sites'!$A$7:$C$107,3,FALSE)</f>
        <v>25 RUE MARIE DORVAL</v>
      </c>
      <c r="H156" s="142">
        <v>56100</v>
      </c>
      <c r="I156">
        <v>6</v>
      </c>
      <c r="J156" s="1">
        <v>42551</v>
      </c>
      <c r="K156" s="1">
        <v>42551</v>
      </c>
      <c r="L156" s="142">
        <v>1361</v>
      </c>
      <c r="M156" s="142">
        <v>1361</v>
      </c>
      <c r="N156" s="143">
        <v>196.46</v>
      </c>
      <c r="O156" s="15">
        <v>14853111374714</v>
      </c>
      <c r="P156" t="s">
        <v>43</v>
      </c>
      <c r="Q156" t="s">
        <v>44</v>
      </c>
      <c r="R156" s="104">
        <v>56100</v>
      </c>
      <c r="S156" t="s">
        <v>101</v>
      </c>
      <c r="T156">
        <v>6</v>
      </c>
      <c r="U156" s="104">
        <v>1361</v>
      </c>
      <c r="V156" s="5">
        <v>196.46</v>
      </c>
      <c r="W156" s="1">
        <v>42558</v>
      </c>
      <c r="X156" s="1">
        <v>42551</v>
      </c>
      <c r="Y156" s="8">
        <v>2016</v>
      </c>
    </row>
    <row r="157" spans="2:25" hidden="1" x14ac:dyDescent="0.45">
      <c r="B157" s="1">
        <v>42558</v>
      </c>
      <c r="C157" s="141" t="s">
        <v>101</v>
      </c>
      <c r="D157">
        <v>2016</v>
      </c>
      <c r="E157" s="98">
        <v>14853834963765</v>
      </c>
      <c r="F157" s="141" t="s">
        <v>628</v>
      </c>
      <c r="G157" s="141" t="str">
        <f>VLOOKUP(E157,'Tableau Sites'!$A$7:$C$107,3,FALSE)</f>
        <v>PLACE ALSACE LORRAINE</v>
      </c>
      <c r="H157" s="142">
        <v>56100</v>
      </c>
      <c r="I157">
        <v>12</v>
      </c>
      <c r="J157" s="1">
        <v>42551</v>
      </c>
      <c r="K157" s="1">
        <v>42551</v>
      </c>
      <c r="L157" s="142">
        <v>-257</v>
      </c>
      <c r="M157" s="142">
        <v>-257</v>
      </c>
      <c r="N157" s="143">
        <v>-7.58</v>
      </c>
      <c r="O157" s="15">
        <v>14853834963765</v>
      </c>
      <c r="P157" t="s">
        <v>45</v>
      </c>
      <c r="Q157" t="s">
        <v>34</v>
      </c>
      <c r="R157" s="104">
        <v>56100</v>
      </c>
      <c r="S157" t="s">
        <v>101</v>
      </c>
      <c r="T157">
        <v>12</v>
      </c>
      <c r="U157" s="104">
        <v>-257</v>
      </c>
      <c r="V157" s="5">
        <v>-7.58</v>
      </c>
      <c r="W157" s="1">
        <v>42558</v>
      </c>
      <c r="X157" s="1">
        <v>42551</v>
      </c>
      <c r="Y157" s="8">
        <v>2016</v>
      </c>
    </row>
    <row r="158" spans="2:25" hidden="1" x14ac:dyDescent="0.45">
      <c r="B158" s="1">
        <v>42558</v>
      </c>
      <c r="C158" s="141" t="s">
        <v>101</v>
      </c>
      <c r="D158">
        <v>2016</v>
      </c>
      <c r="E158" s="98">
        <v>14858465933343</v>
      </c>
      <c r="F158" s="141" t="s">
        <v>48</v>
      </c>
      <c r="G158" s="141" t="str">
        <f>VLOOKUP(E158,'Tableau Sites'!$A$7:$C$107,3,FALSE)</f>
        <v>5 RUE DE L INDUSTRIE</v>
      </c>
      <c r="H158" s="142">
        <v>56100</v>
      </c>
      <c r="I158">
        <v>36</v>
      </c>
      <c r="J158" s="1">
        <v>42551</v>
      </c>
      <c r="K158" s="1">
        <v>42551</v>
      </c>
      <c r="L158" s="142">
        <v>1475</v>
      </c>
      <c r="M158" s="142">
        <v>1475</v>
      </c>
      <c r="N158" s="143">
        <v>308.93</v>
      </c>
      <c r="O158" s="15">
        <v>14858465933343</v>
      </c>
      <c r="P158" t="s">
        <v>48</v>
      </c>
      <c r="Q158" t="s">
        <v>49</v>
      </c>
      <c r="R158" s="104">
        <v>56100</v>
      </c>
      <c r="S158" t="s">
        <v>101</v>
      </c>
      <c r="T158">
        <v>36</v>
      </c>
      <c r="U158" s="104">
        <v>1475</v>
      </c>
      <c r="V158" s="5">
        <v>308.93</v>
      </c>
      <c r="W158" s="1">
        <v>42558</v>
      </c>
      <c r="X158" s="1">
        <v>42551</v>
      </c>
      <c r="Y158" s="8">
        <v>2016</v>
      </c>
    </row>
    <row r="159" spans="2:25" hidden="1" x14ac:dyDescent="0.45">
      <c r="B159" s="1">
        <v>42558</v>
      </c>
      <c r="C159" s="141" t="s">
        <v>101</v>
      </c>
      <c r="D159">
        <v>2016</v>
      </c>
      <c r="E159" s="98">
        <v>14858465933343</v>
      </c>
      <c r="F159" s="141" t="s">
        <v>48</v>
      </c>
      <c r="G159" s="141" t="str">
        <f>VLOOKUP(E159,'Tableau Sites'!$A$7:$C$107,3,FALSE)</f>
        <v>5 RUE DE L INDUSTRIE</v>
      </c>
      <c r="H159" s="142">
        <v>56100</v>
      </c>
      <c r="I159">
        <v>36</v>
      </c>
      <c r="J159" s="1">
        <v>42551</v>
      </c>
      <c r="K159" s="1">
        <v>42551</v>
      </c>
      <c r="L159" s="142">
        <v>5056</v>
      </c>
      <c r="M159" s="142">
        <v>5056</v>
      </c>
      <c r="N159" s="143">
        <v>829.46</v>
      </c>
      <c r="O159" s="15">
        <v>14858465933343</v>
      </c>
      <c r="P159" t="s">
        <v>48</v>
      </c>
      <c r="Q159" t="s">
        <v>49</v>
      </c>
      <c r="R159" s="104">
        <v>56100</v>
      </c>
      <c r="S159" t="s">
        <v>101</v>
      </c>
      <c r="T159">
        <v>36</v>
      </c>
      <c r="U159" s="104">
        <v>5056</v>
      </c>
      <c r="V159" s="5">
        <v>829.46</v>
      </c>
      <c r="W159" s="1">
        <v>42558</v>
      </c>
      <c r="X159" s="1">
        <v>42551</v>
      </c>
      <c r="Y159" s="8">
        <v>2016</v>
      </c>
    </row>
    <row r="160" spans="2:25" hidden="1" x14ac:dyDescent="0.45">
      <c r="B160" s="1">
        <v>42558</v>
      </c>
      <c r="C160" s="141" t="s">
        <v>101</v>
      </c>
      <c r="D160">
        <v>2016</v>
      </c>
      <c r="E160" s="98">
        <v>14860347264787</v>
      </c>
      <c r="F160" s="141" t="s">
        <v>690</v>
      </c>
      <c r="G160" s="141" t="str">
        <f>VLOOKUP(E160,'Tableau Sites'!$A$7:$C$107,3,FALSE)</f>
        <v>11 PLACE DE L YSER</v>
      </c>
      <c r="H160" s="142">
        <v>56100</v>
      </c>
      <c r="I160">
        <v>36</v>
      </c>
      <c r="J160" s="1">
        <v>42551</v>
      </c>
      <c r="K160" s="1">
        <v>42551</v>
      </c>
      <c r="L160" s="142">
        <v>3800</v>
      </c>
      <c r="M160" s="142">
        <v>3800</v>
      </c>
      <c r="N160" s="143">
        <v>589.53</v>
      </c>
      <c r="O160" s="15">
        <v>14860347264787</v>
      </c>
      <c r="P160" t="s">
        <v>19</v>
      </c>
      <c r="Q160" t="s">
        <v>50</v>
      </c>
      <c r="R160" s="104">
        <v>56100</v>
      </c>
      <c r="S160" t="s">
        <v>101</v>
      </c>
      <c r="T160">
        <v>36</v>
      </c>
      <c r="U160" s="104">
        <v>3800</v>
      </c>
      <c r="V160" s="5">
        <v>589.53</v>
      </c>
      <c r="W160" s="1">
        <v>42558</v>
      </c>
      <c r="X160" s="1">
        <v>42551</v>
      </c>
      <c r="Y160" s="8">
        <v>2016</v>
      </c>
    </row>
    <row r="161" spans="2:25" hidden="1" x14ac:dyDescent="0.45">
      <c r="B161" s="1">
        <v>42558</v>
      </c>
      <c r="C161" s="141" t="s">
        <v>101</v>
      </c>
      <c r="D161">
        <v>2016</v>
      </c>
      <c r="E161" s="98">
        <v>14845296633070</v>
      </c>
      <c r="F161" s="141" t="s">
        <v>680</v>
      </c>
      <c r="G161" s="141" t="str">
        <f>VLOOKUP(E161,'Tableau Sites'!$A$7:$C$107,3,FALSE)</f>
        <v>6 RUE DE L ECOLE</v>
      </c>
      <c r="H161" s="142">
        <v>56100</v>
      </c>
      <c r="I161">
        <v>3</v>
      </c>
      <c r="J161" s="1">
        <v>42551</v>
      </c>
      <c r="K161" s="1">
        <v>42551</v>
      </c>
      <c r="L161" s="142">
        <v>178</v>
      </c>
      <c r="M161" s="142">
        <v>178</v>
      </c>
      <c r="N161" s="143">
        <v>33.130000000000003</v>
      </c>
      <c r="O161" s="15">
        <v>14845296633070</v>
      </c>
      <c r="P161" t="s">
        <v>57</v>
      </c>
      <c r="Q161" t="s">
        <v>20</v>
      </c>
      <c r="R161" s="104">
        <v>56100</v>
      </c>
      <c r="S161" t="s">
        <v>101</v>
      </c>
      <c r="T161">
        <v>3</v>
      </c>
      <c r="U161" s="104">
        <v>178</v>
      </c>
      <c r="V161" s="5">
        <v>33.130000000000003</v>
      </c>
      <c r="W161" s="1">
        <v>42558</v>
      </c>
      <c r="X161" s="1">
        <v>42551</v>
      </c>
      <c r="Y161" s="8">
        <v>2016</v>
      </c>
    </row>
    <row r="162" spans="2:25" hidden="1" x14ac:dyDescent="0.45">
      <c r="B162" s="1">
        <v>42558</v>
      </c>
      <c r="C162" s="141" t="s">
        <v>101</v>
      </c>
      <c r="D162">
        <v>2016</v>
      </c>
      <c r="E162" s="98">
        <v>14847756790250</v>
      </c>
      <c r="F162" s="141" t="s">
        <v>58</v>
      </c>
      <c r="G162" s="141" t="e">
        <f>VLOOKUP(E162,'Tableau Sites'!$A$7:$C$107,3,FALSE)</f>
        <v>#N/A</v>
      </c>
      <c r="H162" s="142">
        <v>56100</v>
      </c>
      <c r="I162">
        <v>36</v>
      </c>
      <c r="J162" s="1">
        <v>42551</v>
      </c>
      <c r="K162" s="1">
        <v>42551</v>
      </c>
      <c r="L162" s="142">
        <v>-188</v>
      </c>
      <c r="M162" s="142">
        <v>-188</v>
      </c>
      <c r="N162" s="143">
        <v>101.73</v>
      </c>
      <c r="O162" s="15">
        <v>14847756790250</v>
      </c>
      <c r="P162" t="s">
        <v>58</v>
      </c>
      <c r="Q162" t="s">
        <v>59</v>
      </c>
      <c r="R162" s="104">
        <v>56100</v>
      </c>
      <c r="S162" t="s">
        <v>101</v>
      </c>
      <c r="T162">
        <v>36</v>
      </c>
      <c r="U162" s="104">
        <v>-188</v>
      </c>
      <c r="V162" s="5">
        <v>101.73</v>
      </c>
      <c r="W162" s="1">
        <v>42558</v>
      </c>
      <c r="X162" s="1">
        <v>42551</v>
      </c>
      <c r="Y162" s="8">
        <v>2016</v>
      </c>
    </row>
    <row r="163" spans="2:25" hidden="1" x14ac:dyDescent="0.45">
      <c r="B163" s="1">
        <v>42558</v>
      </c>
      <c r="C163" s="141" t="s">
        <v>101</v>
      </c>
      <c r="D163">
        <v>2016</v>
      </c>
      <c r="E163" s="98">
        <v>14809551292790</v>
      </c>
      <c r="F163" s="182" t="s">
        <v>666</v>
      </c>
      <c r="G163" s="141" t="str">
        <f>VLOOKUP(E163,'Tableau Sites'!$A$7:$C$107,3,FALSE)</f>
        <v>5 PLACE LOUIS BONNEAUD</v>
      </c>
      <c r="H163" s="142">
        <v>56100</v>
      </c>
      <c r="I163">
        <v>24</v>
      </c>
      <c r="J163" s="1">
        <v>42551</v>
      </c>
      <c r="K163" s="1">
        <v>42551</v>
      </c>
      <c r="L163" s="142">
        <v>549</v>
      </c>
      <c r="M163" s="142">
        <v>549</v>
      </c>
      <c r="N163" s="143">
        <v>144.53</v>
      </c>
      <c r="O163" s="15">
        <v>14809551292790</v>
      </c>
      <c r="P163" t="s">
        <v>65</v>
      </c>
      <c r="Q163" t="s">
        <v>66</v>
      </c>
      <c r="R163" s="104">
        <v>56100</v>
      </c>
      <c r="S163" t="s">
        <v>101</v>
      </c>
      <c r="T163">
        <v>24</v>
      </c>
      <c r="U163" s="104">
        <v>549</v>
      </c>
      <c r="V163" s="5">
        <v>144.53</v>
      </c>
      <c r="W163" s="1">
        <v>42558</v>
      </c>
      <c r="X163" s="1">
        <v>42551</v>
      </c>
      <c r="Y163" s="8">
        <v>2016</v>
      </c>
    </row>
    <row r="164" spans="2:25" hidden="1" x14ac:dyDescent="0.45">
      <c r="B164" s="1">
        <v>42558</v>
      </c>
      <c r="C164" s="141" t="s">
        <v>101</v>
      </c>
      <c r="D164">
        <v>2016</v>
      </c>
      <c r="E164" s="98">
        <v>14812735108510</v>
      </c>
      <c r="F164" s="141" t="s">
        <v>676</v>
      </c>
      <c r="G164" s="141" t="str">
        <f>VLOOKUP(E164,'Tableau Sites'!$A$7:$C$107,3,FALSE)</f>
        <v>RUE FERDINAND BUISSON</v>
      </c>
      <c r="H164" s="142">
        <v>56100</v>
      </c>
      <c r="I164">
        <v>30</v>
      </c>
      <c r="J164" s="1">
        <v>42551</v>
      </c>
      <c r="K164" s="1">
        <v>42551</v>
      </c>
      <c r="L164" s="142">
        <v>3731</v>
      </c>
      <c r="M164" s="142">
        <v>3731</v>
      </c>
      <c r="N164" s="143">
        <v>558.26</v>
      </c>
      <c r="O164" s="15">
        <v>14812735108510</v>
      </c>
      <c r="P164" t="s">
        <v>67</v>
      </c>
      <c r="Q164" t="s">
        <v>68</v>
      </c>
      <c r="R164" s="104">
        <v>56100</v>
      </c>
      <c r="S164" t="s">
        <v>101</v>
      </c>
      <c r="T164">
        <v>30</v>
      </c>
      <c r="U164" s="104">
        <v>3731</v>
      </c>
      <c r="V164" s="5">
        <v>558.26</v>
      </c>
      <c r="W164" s="1">
        <v>42558</v>
      </c>
      <c r="X164" s="1">
        <v>42551</v>
      </c>
      <c r="Y164" s="8">
        <v>2016</v>
      </c>
    </row>
    <row r="165" spans="2:25" hidden="1" x14ac:dyDescent="0.45">
      <c r="B165" s="1">
        <v>42558</v>
      </c>
      <c r="C165" s="141" t="s">
        <v>101</v>
      </c>
      <c r="D165">
        <v>2016</v>
      </c>
      <c r="E165" s="98">
        <v>14849204036299</v>
      </c>
      <c r="F165" s="141" t="s">
        <v>82</v>
      </c>
      <c r="G165" s="141" t="e">
        <f>VLOOKUP(E165,'Tableau Sites'!$A$7:$C$107,3,FALSE)</f>
        <v>#N/A</v>
      </c>
      <c r="H165" s="142">
        <v>56100</v>
      </c>
      <c r="I165">
        <v>6</v>
      </c>
      <c r="J165" s="1">
        <v>42551</v>
      </c>
      <c r="K165" s="1">
        <v>42551</v>
      </c>
      <c r="L165" s="142">
        <v>-892</v>
      </c>
      <c r="M165" s="142">
        <v>-892</v>
      </c>
      <c r="N165" s="143">
        <v>-109.29</v>
      </c>
      <c r="O165" s="15">
        <v>14849204036299</v>
      </c>
      <c r="P165" t="s">
        <v>82</v>
      </c>
      <c r="Q165" t="s">
        <v>158</v>
      </c>
      <c r="R165" s="104">
        <v>56100</v>
      </c>
      <c r="S165" t="s">
        <v>101</v>
      </c>
      <c r="T165">
        <v>6</v>
      </c>
      <c r="U165" s="104">
        <v>-892</v>
      </c>
      <c r="V165" s="5">
        <v>-109.29</v>
      </c>
      <c r="W165" s="1">
        <v>42558</v>
      </c>
      <c r="X165" s="1">
        <v>42551</v>
      </c>
      <c r="Y165" s="8">
        <v>2016</v>
      </c>
    </row>
    <row r="166" spans="2:25" hidden="1" x14ac:dyDescent="0.45">
      <c r="B166" s="1">
        <v>42558</v>
      </c>
      <c r="C166" s="141" t="s">
        <v>101</v>
      </c>
      <c r="D166">
        <v>2016</v>
      </c>
      <c r="E166" s="98">
        <v>14848046293827</v>
      </c>
      <c r="F166" s="141" t="s">
        <v>659</v>
      </c>
      <c r="G166" s="141" t="str">
        <f>VLOOKUP(E166,'Tableau Sites'!$A$7:$C$107,3,FALSE)</f>
        <v>81 BOULEVARD COSMAO DUMANOIR</v>
      </c>
      <c r="H166" s="142">
        <v>56100</v>
      </c>
      <c r="I166">
        <v>12</v>
      </c>
      <c r="J166" s="1">
        <v>42551</v>
      </c>
      <c r="K166" s="1">
        <v>42551</v>
      </c>
      <c r="L166" s="142">
        <v>4606</v>
      </c>
      <c r="M166" s="142">
        <v>4606</v>
      </c>
      <c r="N166" s="143">
        <v>632.03</v>
      </c>
      <c r="O166" s="15">
        <v>14848046293827</v>
      </c>
      <c r="P166" t="s">
        <v>87</v>
      </c>
      <c r="Q166" t="s">
        <v>161</v>
      </c>
      <c r="R166" s="104">
        <v>56100</v>
      </c>
      <c r="S166" t="s">
        <v>101</v>
      </c>
      <c r="T166">
        <v>12</v>
      </c>
      <c r="U166" s="104">
        <v>4606</v>
      </c>
      <c r="V166" s="5">
        <v>632.03</v>
      </c>
      <c r="W166" s="1">
        <v>42558</v>
      </c>
      <c r="X166" s="1">
        <v>42551</v>
      </c>
      <c r="Y166" s="8">
        <v>2016</v>
      </c>
    </row>
    <row r="167" spans="2:25" hidden="1" x14ac:dyDescent="0.45">
      <c r="B167" s="1">
        <v>42558</v>
      </c>
      <c r="C167" s="141" t="s">
        <v>101</v>
      </c>
      <c r="D167">
        <v>2016</v>
      </c>
      <c r="E167" s="98">
        <v>14849059318633</v>
      </c>
      <c r="F167" s="141" t="s">
        <v>773</v>
      </c>
      <c r="G167" s="141" t="str">
        <f>VLOOKUP(E167,'Tableau Sites'!$A$7:$C$107,3,FALSE)</f>
        <v>10 RUE AMIRAL BOUVET</v>
      </c>
      <c r="H167" s="142">
        <v>56100</v>
      </c>
      <c r="I167">
        <v>6</v>
      </c>
      <c r="J167" s="1">
        <v>42551</v>
      </c>
      <c r="K167" s="1">
        <v>42551</v>
      </c>
      <c r="L167" s="142">
        <v>118</v>
      </c>
      <c r="M167" s="142">
        <v>118</v>
      </c>
      <c r="N167" s="143">
        <v>24.85</v>
      </c>
      <c r="O167" s="15">
        <v>14849059318633</v>
      </c>
      <c r="P167" t="s">
        <v>88</v>
      </c>
      <c r="Q167" t="s">
        <v>152</v>
      </c>
      <c r="R167" s="104">
        <v>56100</v>
      </c>
      <c r="S167" t="s">
        <v>101</v>
      </c>
      <c r="T167">
        <v>6</v>
      </c>
      <c r="U167" s="104">
        <v>118</v>
      </c>
      <c r="V167" s="5">
        <v>24.85</v>
      </c>
      <c r="W167" s="1">
        <v>42558</v>
      </c>
      <c r="X167" s="1">
        <v>42551</v>
      </c>
      <c r="Y167" s="8">
        <v>2016</v>
      </c>
    </row>
    <row r="168" spans="2:25" hidden="1" x14ac:dyDescent="0.45">
      <c r="B168" s="1">
        <v>42558</v>
      </c>
      <c r="C168" s="141" t="s">
        <v>101</v>
      </c>
      <c r="D168">
        <v>2016</v>
      </c>
      <c r="E168" s="98">
        <v>14849348754024</v>
      </c>
      <c r="F168" s="141" t="s">
        <v>87</v>
      </c>
      <c r="G168" s="141" t="e">
        <f>VLOOKUP(E168,'Tableau Sites'!$A$7:$C$107,3,FALSE)</f>
        <v>#N/A</v>
      </c>
      <c r="H168" s="142">
        <v>56100</v>
      </c>
      <c r="I168">
        <v>9</v>
      </c>
      <c r="J168" s="1">
        <v>42551</v>
      </c>
      <c r="K168" s="1">
        <v>42551</v>
      </c>
      <c r="L168" s="142">
        <v>142</v>
      </c>
      <c r="M168" s="142">
        <v>142</v>
      </c>
      <c r="N168" s="143">
        <v>32.67</v>
      </c>
      <c r="O168" s="15">
        <v>14849348754024</v>
      </c>
      <c r="P168" t="s">
        <v>87</v>
      </c>
      <c r="Q168" t="s">
        <v>183</v>
      </c>
      <c r="R168" s="104">
        <v>56100</v>
      </c>
      <c r="S168" t="s">
        <v>101</v>
      </c>
      <c r="T168">
        <v>9</v>
      </c>
      <c r="U168" s="104">
        <v>142</v>
      </c>
      <c r="V168" s="5">
        <v>32.67</v>
      </c>
      <c r="W168" s="1">
        <v>42558</v>
      </c>
      <c r="X168" s="1">
        <v>42551</v>
      </c>
      <c r="Y168" s="8">
        <v>2016</v>
      </c>
    </row>
    <row r="169" spans="2:25" hidden="1" x14ac:dyDescent="0.45">
      <c r="B169" s="1">
        <v>42558</v>
      </c>
      <c r="C169" s="141" t="s">
        <v>101</v>
      </c>
      <c r="D169">
        <v>2016</v>
      </c>
      <c r="E169" s="98">
        <v>14851519478970</v>
      </c>
      <c r="F169" s="141" t="s">
        <v>813</v>
      </c>
      <c r="G169" s="141" t="str">
        <f>VLOOKUP(E169,'Tableau Sites'!$A$7:$C$107,3,FALSE)</f>
        <v>16X RUE DE PONT CARRE</v>
      </c>
      <c r="H169" s="142">
        <v>56100</v>
      </c>
      <c r="I169">
        <v>3</v>
      </c>
      <c r="J169" s="1">
        <v>42551</v>
      </c>
      <c r="K169" s="1">
        <v>42551</v>
      </c>
      <c r="L169" s="142">
        <v>-63</v>
      </c>
      <c r="M169" s="142">
        <v>-63</v>
      </c>
      <c r="N169" s="143">
        <v>1.26</v>
      </c>
      <c r="O169" s="15">
        <v>14851519478970</v>
      </c>
      <c r="P169" t="s">
        <v>89</v>
      </c>
      <c r="Q169" t="s">
        <v>185</v>
      </c>
      <c r="R169" s="104">
        <v>56100</v>
      </c>
      <c r="S169" t="s">
        <v>101</v>
      </c>
      <c r="T169">
        <v>3</v>
      </c>
      <c r="U169" s="104">
        <v>-63</v>
      </c>
      <c r="V169" s="5">
        <v>1.26</v>
      </c>
      <c r="W169" s="1">
        <v>42558</v>
      </c>
      <c r="X169" s="1">
        <v>42551</v>
      </c>
      <c r="Y169" s="8">
        <v>2016</v>
      </c>
    </row>
    <row r="170" spans="2:25" hidden="1" x14ac:dyDescent="0.45">
      <c r="B170" s="1">
        <v>42558</v>
      </c>
      <c r="C170" s="141" t="s">
        <v>101</v>
      </c>
      <c r="D170">
        <v>2016</v>
      </c>
      <c r="E170" s="98">
        <v>14855426859571</v>
      </c>
      <c r="F170" s="141" t="s">
        <v>759</v>
      </c>
      <c r="G170" s="141" t="e">
        <f>VLOOKUP(E170,'Tableau Sites'!$A$7:$C$107,3,FALSE)</f>
        <v>#N/A</v>
      </c>
      <c r="H170" s="142">
        <v>56100</v>
      </c>
      <c r="I170">
        <v>9</v>
      </c>
      <c r="J170" s="1">
        <v>42551</v>
      </c>
      <c r="K170" s="1">
        <v>42551</v>
      </c>
      <c r="L170" s="142">
        <v>117</v>
      </c>
      <c r="M170" s="142">
        <v>117</v>
      </c>
      <c r="N170" s="143">
        <v>31.06</v>
      </c>
      <c r="O170" s="15">
        <v>14855426859571</v>
      </c>
      <c r="P170" t="s">
        <v>23</v>
      </c>
      <c r="Q170" t="s">
        <v>162</v>
      </c>
      <c r="R170" s="104">
        <v>56100</v>
      </c>
      <c r="S170" t="s">
        <v>101</v>
      </c>
      <c r="T170">
        <v>9</v>
      </c>
      <c r="U170" s="104">
        <v>117</v>
      </c>
      <c r="V170" s="5">
        <v>31.06</v>
      </c>
      <c r="W170" s="1">
        <v>42558</v>
      </c>
      <c r="X170" s="1">
        <v>42551</v>
      </c>
      <c r="Y170" s="8">
        <v>2016</v>
      </c>
    </row>
    <row r="171" spans="2:25" hidden="1" x14ac:dyDescent="0.45">
      <c r="B171" s="1">
        <v>42558</v>
      </c>
      <c r="C171" s="141" t="s">
        <v>101</v>
      </c>
      <c r="D171">
        <v>2016</v>
      </c>
      <c r="E171" s="98">
        <v>14849927625240</v>
      </c>
      <c r="F171" s="141" t="s">
        <v>90</v>
      </c>
      <c r="G171" s="141" t="str">
        <f>VLOOKUP(E171,'Tableau Sites'!$A$7:$C$107,3,FALSE)</f>
        <v>79 BOULEVARD COSMAO DUMANOIR</v>
      </c>
      <c r="H171" s="142">
        <v>56100</v>
      </c>
      <c r="I171">
        <v>6</v>
      </c>
      <c r="J171" s="1">
        <v>42551</v>
      </c>
      <c r="K171" s="1">
        <v>42551</v>
      </c>
      <c r="L171" s="142">
        <v>1638</v>
      </c>
      <c r="M171" s="142">
        <v>1638</v>
      </c>
      <c r="N171" s="143">
        <v>232.65</v>
      </c>
      <c r="O171" s="15">
        <v>14849927625240</v>
      </c>
      <c r="P171" t="s">
        <v>90</v>
      </c>
      <c r="Q171" t="s">
        <v>158</v>
      </c>
      <c r="R171" s="104">
        <v>56100</v>
      </c>
      <c r="S171" t="s">
        <v>101</v>
      </c>
      <c r="T171">
        <v>6</v>
      </c>
      <c r="U171" s="104">
        <v>1638</v>
      </c>
      <c r="V171" s="5">
        <v>232.65</v>
      </c>
      <c r="W171" s="1">
        <v>42558</v>
      </c>
      <c r="X171" s="1">
        <v>42551</v>
      </c>
      <c r="Y171" s="8">
        <v>2016</v>
      </c>
    </row>
    <row r="172" spans="2:25" hidden="1" x14ac:dyDescent="0.45">
      <c r="B172" s="1">
        <v>42558</v>
      </c>
      <c r="C172" s="141" t="s">
        <v>101</v>
      </c>
      <c r="D172">
        <v>2016</v>
      </c>
      <c r="E172" s="98">
        <v>14808393522019</v>
      </c>
      <c r="F172" s="141" t="s">
        <v>92</v>
      </c>
      <c r="G172" s="141" t="str">
        <f>VLOOKUP(E172,'Tableau Sites'!$A$7:$C$107,3,FALSE)</f>
        <v>RUE AUGUSTE RODIN</v>
      </c>
      <c r="H172" s="142">
        <v>56100</v>
      </c>
      <c r="I172">
        <v>3</v>
      </c>
      <c r="J172" s="1">
        <v>42551</v>
      </c>
      <c r="K172" s="1">
        <v>42551</v>
      </c>
      <c r="L172" s="142">
        <v>97</v>
      </c>
      <c r="M172" s="142">
        <v>97</v>
      </c>
      <c r="N172" s="143">
        <v>21.48</v>
      </c>
      <c r="O172" s="15">
        <v>14808393522019</v>
      </c>
      <c r="P172" t="s">
        <v>92</v>
      </c>
      <c r="Q172" t="s">
        <v>93</v>
      </c>
      <c r="R172" s="104">
        <v>56100</v>
      </c>
      <c r="S172" t="s">
        <v>101</v>
      </c>
      <c r="T172">
        <v>3</v>
      </c>
      <c r="U172" s="104">
        <v>97</v>
      </c>
      <c r="V172" s="5">
        <v>21.48</v>
      </c>
      <c r="W172" s="1">
        <v>42558</v>
      </c>
      <c r="X172" s="1">
        <v>42551</v>
      </c>
      <c r="Y172" s="8">
        <v>2016</v>
      </c>
    </row>
    <row r="173" spans="2:25" x14ac:dyDescent="0.45">
      <c r="B173" s="1">
        <v>42558</v>
      </c>
      <c r="C173" s="141" t="s">
        <v>101</v>
      </c>
      <c r="D173">
        <v>2016</v>
      </c>
      <c r="E173" s="98">
        <v>14876410890702</v>
      </c>
      <c r="F173" s="182" t="s">
        <v>725</v>
      </c>
      <c r="G173" s="141" t="str">
        <f>VLOOKUP(E173,'Tableau Sites'!$A$7:$C$127,3,FALSE)</f>
        <v>2 RUE DE KERULVE</v>
      </c>
      <c r="H173" s="142">
        <v>56100</v>
      </c>
      <c r="I173">
        <v>6</v>
      </c>
      <c r="J173" s="1">
        <v>42551</v>
      </c>
      <c r="K173" s="1">
        <v>42551</v>
      </c>
      <c r="L173" s="142">
        <v>446</v>
      </c>
      <c r="M173" s="142">
        <v>446</v>
      </c>
      <c r="N173" s="143">
        <v>88.21</v>
      </c>
      <c r="O173" s="15">
        <v>14876410890702</v>
      </c>
      <c r="P173" t="s">
        <v>107</v>
      </c>
      <c r="Q173" t="s">
        <v>157</v>
      </c>
      <c r="R173" s="104">
        <v>56100</v>
      </c>
      <c r="S173" t="s">
        <v>101</v>
      </c>
      <c r="T173">
        <v>6</v>
      </c>
      <c r="U173" s="104">
        <f>446</f>
        <v>446</v>
      </c>
      <c r="V173" s="5">
        <v>88.21</v>
      </c>
      <c r="W173" s="1">
        <v>42558</v>
      </c>
      <c r="X173" s="1">
        <v>42551</v>
      </c>
      <c r="Y173" s="8">
        <v>2016</v>
      </c>
    </row>
    <row r="174" spans="2:25" hidden="1" x14ac:dyDescent="0.45">
      <c r="B174" s="1">
        <v>42587</v>
      </c>
      <c r="C174" s="141" t="s">
        <v>101</v>
      </c>
      <c r="D174">
        <v>2016</v>
      </c>
      <c r="E174" s="98">
        <v>14861070802041</v>
      </c>
      <c r="F174" s="193" t="s">
        <v>651</v>
      </c>
      <c r="G174" s="141" t="str">
        <f>VLOOKUP(E174,'Tableau Sites'!$A$7:$C$107,3,FALSE)</f>
        <v>RUE DE CARNEL</v>
      </c>
      <c r="H174" s="142">
        <v>56100</v>
      </c>
      <c r="I174">
        <v>3</v>
      </c>
      <c r="J174" s="1">
        <v>42581</v>
      </c>
      <c r="K174" s="1">
        <v>42581</v>
      </c>
      <c r="L174" s="142">
        <v>202</v>
      </c>
      <c r="M174" s="142">
        <v>202</v>
      </c>
      <c r="N174" s="143">
        <v>36.04</v>
      </c>
      <c r="O174" s="15">
        <v>14861070802041</v>
      </c>
      <c r="P174" t="s">
        <v>0</v>
      </c>
      <c r="Q174" t="s">
        <v>1</v>
      </c>
      <c r="R174" s="104">
        <v>56100</v>
      </c>
      <c r="S174" t="s">
        <v>101</v>
      </c>
      <c r="T174">
        <v>3</v>
      </c>
      <c r="U174" s="104">
        <v>202</v>
      </c>
      <c r="V174" s="5">
        <v>36.04</v>
      </c>
      <c r="W174" s="1">
        <v>42587</v>
      </c>
      <c r="X174" s="1">
        <v>42581</v>
      </c>
      <c r="Y174" s="8">
        <v>2016</v>
      </c>
    </row>
    <row r="175" spans="2:25" x14ac:dyDescent="0.45">
      <c r="B175" s="1">
        <v>42587</v>
      </c>
      <c r="C175" s="141" t="s">
        <v>101</v>
      </c>
      <c r="D175">
        <v>2016</v>
      </c>
      <c r="E175" s="98">
        <v>14899131654739</v>
      </c>
      <c r="F175" s="182" t="s">
        <v>749</v>
      </c>
      <c r="G175" s="141" t="str">
        <f>VLOOKUP(E175,'Tableau Sites'!$A$7:$C$127,3,FALSE)</f>
        <v>32 RUE EDGAR QUINET</v>
      </c>
      <c r="H175" s="142">
        <v>56100</v>
      </c>
      <c r="I175">
        <v>6</v>
      </c>
      <c r="J175" s="1">
        <v>42581</v>
      </c>
      <c r="K175" s="1">
        <v>42581</v>
      </c>
      <c r="L175" s="142">
        <v>578</v>
      </c>
      <c r="M175" s="142">
        <v>578</v>
      </c>
      <c r="N175" s="143">
        <v>108.44</v>
      </c>
      <c r="O175" s="15">
        <v>14899131654739</v>
      </c>
      <c r="P175" t="s">
        <v>104</v>
      </c>
      <c r="Q175" t="s">
        <v>164</v>
      </c>
      <c r="R175" s="104">
        <v>56100</v>
      </c>
      <c r="S175" t="s">
        <v>101</v>
      </c>
      <c r="T175">
        <v>6</v>
      </c>
      <c r="U175" s="104">
        <v>578</v>
      </c>
      <c r="V175" s="5">
        <v>108.44</v>
      </c>
      <c r="W175" s="1">
        <v>42587</v>
      </c>
      <c r="X175" s="1">
        <v>42581</v>
      </c>
      <c r="Y175" s="8">
        <v>2016</v>
      </c>
    </row>
    <row r="176" spans="2:25" hidden="1" x14ac:dyDescent="0.45">
      <c r="B176" s="1">
        <v>42587</v>
      </c>
      <c r="C176" s="141" t="s">
        <v>101</v>
      </c>
      <c r="D176">
        <v>2016</v>
      </c>
      <c r="E176" s="98">
        <v>14850361736551</v>
      </c>
      <c r="F176" s="141" t="s">
        <v>13</v>
      </c>
      <c r="G176" s="141" t="e">
        <f>VLOOKUP(E176,'Tableau Sites'!$A$7:$C$107,3,FALSE)</f>
        <v>#N/A</v>
      </c>
      <c r="H176" s="142">
        <v>56100</v>
      </c>
      <c r="I176">
        <v>6</v>
      </c>
      <c r="J176" s="1">
        <v>42581</v>
      </c>
      <c r="K176" s="1">
        <v>42581</v>
      </c>
      <c r="L176" s="142">
        <v>1793</v>
      </c>
      <c r="M176" s="142">
        <v>1793</v>
      </c>
      <c r="N176" s="143">
        <v>256.14999999999998</v>
      </c>
      <c r="O176" s="15">
        <v>14850361736551</v>
      </c>
      <c r="P176" t="s">
        <v>13</v>
      </c>
      <c r="Q176" t="s">
        <v>14</v>
      </c>
      <c r="R176" s="104">
        <v>56100</v>
      </c>
      <c r="S176" t="s">
        <v>101</v>
      </c>
      <c r="T176">
        <v>6</v>
      </c>
      <c r="U176" s="104">
        <v>1793</v>
      </c>
      <c r="V176" s="5">
        <v>256.14999999999998</v>
      </c>
      <c r="W176" s="1">
        <v>42587</v>
      </c>
      <c r="X176" s="1">
        <v>42581</v>
      </c>
      <c r="Y176" s="8">
        <v>2016</v>
      </c>
    </row>
    <row r="177" spans="2:25" hidden="1" x14ac:dyDescent="0.45">
      <c r="B177" s="1">
        <v>42587</v>
      </c>
      <c r="C177" s="141" t="s">
        <v>101</v>
      </c>
      <c r="D177">
        <v>2016</v>
      </c>
      <c r="E177" s="98">
        <v>14838639594716</v>
      </c>
      <c r="F177" s="141" t="s">
        <v>763</v>
      </c>
      <c r="G177" s="141" t="str">
        <f>VLOOKUP(E177,'Tableau Sites'!$A$7:$C$107,3,FALSE)</f>
        <v>RUE JEAN DE MERVILLE</v>
      </c>
      <c r="H177" s="142">
        <v>56100</v>
      </c>
      <c r="I177">
        <v>36</v>
      </c>
      <c r="J177" s="1">
        <v>42581</v>
      </c>
      <c r="K177" s="1">
        <v>42581</v>
      </c>
      <c r="L177" s="142">
        <v>1262</v>
      </c>
      <c r="M177" s="142">
        <v>1262</v>
      </c>
      <c r="N177" s="143">
        <v>293.27999999999997</v>
      </c>
      <c r="O177" s="15">
        <v>14838639594716</v>
      </c>
      <c r="P177" t="s">
        <v>23</v>
      </c>
      <c r="Q177" t="s">
        <v>214</v>
      </c>
      <c r="R177" s="104">
        <v>56100</v>
      </c>
      <c r="S177" t="s">
        <v>101</v>
      </c>
      <c r="T177">
        <v>36</v>
      </c>
      <c r="U177" s="104">
        <v>1262</v>
      </c>
      <c r="V177" s="5">
        <v>293.27999999999997</v>
      </c>
      <c r="W177" s="1">
        <v>42587</v>
      </c>
      <c r="X177" s="1">
        <v>42581</v>
      </c>
      <c r="Y177" s="8">
        <v>2016</v>
      </c>
    </row>
    <row r="178" spans="2:25" hidden="1" x14ac:dyDescent="0.45">
      <c r="B178" s="1">
        <v>42587</v>
      </c>
      <c r="C178" s="141" t="s">
        <v>101</v>
      </c>
      <c r="D178">
        <v>2016</v>
      </c>
      <c r="E178" s="98">
        <v>14829956526793</v>
      </c>
      <c r="F178" s="141" t="s">
        <v>31</v>
      </c>
      <c r="G178" s="141" t="str">
        <f>VLOOKUP(E178,'Tableau Sites'!$A$7:$C$107,3,FALSE)</f>
        <v>82 RUE DE KERVARIC</v>
      </c>
      <c r="H178" s="142">
        <v>56100</v>
      </c>
      <c r="I178">
        <v>6</v>
      </c>
      <c r="J178" s="1">
        <v>42581</v>
      </c>
      <c r="K178" s="1">
        <v>42581</v>
      </c>
      <c r="L178" s="142">
        <v>1028</v>
      </c>
      <c r="M178" s="142">
        <v>1028</v>
      </c>
      <c r="N178" s="143">
        <v>152.75</v>
      </c>
      <c r="O178" s="15">
        <v>14829956526793</v>
      </c>
      <c r="P178" t="s">
        <v>31</v>
      </c>
      <c r="Q178" t="s">
        <v>32</v>
      </c>
      <c r="R178" s="104">
        <v>56100</v>
      </c>
      <c r="S178" t="s">
        <v>101</v>
      </c>
      <c r="T178">
        <v>6</v>
      </c>
      <c r="U178" s="104">
        <v>1028</v>
      </c>
      <c r="V178" s="5">
        <v>152.75</v>
      </c>
      <c r="W178" s="1">
        <v>42587</v>
      </c>
      <c r="X178" s="1">
        <v>42581</v>
      </c>
      <c r="Y178" s="8">
        <v>2016</v>
      </c>
    </row>
    <row r="179" spans="2:25" hidden="1" x14ac:dyDescent="0.45">
      <c r="B179" s="1">
        <v>42587</v>
      </c>
      <c r="C179" s="141" t="s">
        <v>101</v>
      </c>
      <c r="D179">
        <v>2016</v>
      </c>
      <c r="E179" s="98">
        <v>14852387785702</v>
      </c>
      <c r="F179" s="141" t="s">
        <v>39</v>
      </c>
      <c r="G179" s="141" t="str">
        <f>VLOOKUP(E179,'Tableau Sites'!$A$7:$C$107,3,FALSE)</f>
        <v>1 PASSAGE DU BLAVET</v>
      </c>
      <c r="H179" s="142">
        <v>56100</v>
      </c>
      <c r="I179">
        <v>12</v>
      </c>
      <c r="J179" s="1">
        <v>42581</v>
      </c>
      <c r="K179" s="1">
        <v>42581</v>
      </c>
      <c r="L179" s="142">
        <v>475</v>
      </c>
      <c r="M179" s="142">
        <v>475</v>
      </c>
      <c r="N179" s="143">
        <v>91.47</v>
      </c>
      <c r="O179" s="15">
        <v>14852387785702</v>
      </c>
      <c r="P179" t="s">
        <v>39</v>
      </c>
      <c r="Q179" t="s">
        <v>40</v>
      </c>
      <c r="R179" s="104">
        <v>56100</v>
      </c>
      <c r="S179" t="s">
        <v>101</v>
      </c>
      <c r="T179">
        <v>12</v>
      </c>
      <c r="U179" s="104">
        <v>475</v>
      </c>
      <c r="V179" s="5">
        <v>91.47</v>
      </c>
      <c r="W179" s="1">
        <v>42587</v>
      </c>
      <c r="X179" s="1">
        <v>42581</v>
      </c>
      <c r="Y179" s="8">
        <v>2016</v>
      </c>
    </row>
    <row r="180" spans="2:25" hidden="1" x14ac:dyDescent="0.45">
      <c r="B180" s="1">
        <v>42587</v>
      </c>
      <c r="C180" s="141" t="s">
        <v>101</v>
      </c>
      <c r="D180">
        <v>2016</v>
      </c>
      <c r="E180" s="98">
        <v>14852821939199</v>
      </c>
      <c r="F180" s="141" t="s">
        <v>649</v>
      </c>
      <c r="G180" s="141" t="e">
        <f>VLOOKUP(E180,'Tableau Sites'!$A$7:$C$107,3,FALSE)</f>
        <v>#N/A</v>
      </c>
      <c r="H180" s="142">
        <v>56100</v>
      </c>
      <c r="I180">
        <v>6</v>
      </c>
      <c r="J180" s="1">
        <v>42581</v>
      </c>
      <c r="K180" s="1">
        <v>42581</v>
      </c>
      <c r="L180" s="142">
        <v>-126</v>
      </c>
      <c r="M180" s="142">
        <v>-126</v>
      </c>
      <c r="N180" s="143">
        <v>-3.42</v>
      </c>
      <c r="O180" s="15">
        <v>14852821939199</v>
      </c>
      <c r="P180" t="s">
        <v>41</v>
      </c>
      <c r="Q180" t="s">
        <v>42</v>
      </c>
      <c r="R180" s="104">
        <v>56100</v>
      </c>
      <c r="S180" t="s">
        <v>101</v>
      </c>
      <c r="T180">
        <v>6</v>
      </c>
      <c r="U180" s="104">
        <v>-126</v>
      </c>
      <c r="V180" s="5">
        <v>-3.42</v>
      </c>
      <c r="W180" s="1">
        <v>42587</v>
      </c>
      <c r="X180" s="1">
        <v>42581</v>
      </c>
      <c r="Y180" s="8">
        <v>2016</v>
      </c>
    </row>
    <row r="181" spans="2:25" hidden="1" x14ac:dyDescent="0.45">
      <c r="B181" s="1">
        <v>42587</v>
      </c>
      <c r="C181" s="141" t="s">
        <v>101</v>
      </c>
      <c r="D181">
        <v>2016</v>
      </c>
      <c r="E181" s="98">
        <v>14856005730720</v>
      </c>
      <c r="F181" s="141" t="s">
        <v>636</v>
      </c>
      <c r="G181" s="141" t="str">
        <f>VLOOKUP(E181,'Tableau Sites'!$A$7:$C$107,3,FALSE)</f>
        <v>RUE COMMANDANT PAUL TESTE</v>
      </c>
      <c r="H181" s="142">
        <v>56100</v>
      </c>
      <c r="I181">
        <v>9</v>
      </c>
      <c r="J181" s="1">
        <v>42581</v>
      </c>
      <c r="K181" s="1">
        <v>42581</v>
      </c>
      <c r="L181" s="142">
        <v>2273</v>
      </c>
      <c r="M181" s="142">
        <v>2273</v>
      </c>
      <c r="N181" s="143">
        <v>324.02999999999997</v>
      </c>
      <c r="O181" s="15">
        <v>14856005730720</v>
      </c>
      <c r="P181" t="s">
        <v>46</v>
      </c>
      <c r="Q181" t="s">
        <v>47</v>
      </c>
      <c r="R181" s="104">
        <v>56100</v>
      </c>
      <c r="S181" t="s">
        <v>101</v>
      </c>
      <c r="T181">
        <v>9</v>
      </c>
      <c r="U181" s="104">
        <v>2273</v>
      </c>
      <c r="V181" s="5">
        <v>324.02999999999997</v>
      </c>
      <c r="W181" s="1">
        <v>42587</v>
      </c>
      <c r="X181" s="1">
        <v>42581</v>
      </c>
      <c r="Y181" s="8">
        <v>2016</v>
      </c>
    </row>
    <row r="182" spans="2:25" hidden="1" x14ac:dyDescent="0.45">
      <c r="B182" s="1">
        <v>42587</v>
      </c>
      <c r="C182" s="141" t="s">
        <v>101</v>
      </c>
      <c r="D182">
        <v>2016</v>
      </c>
      <c r="E182" s="98">
        <v>14813892850933</v>
      </c>
      <c r="F182" s="141" t="s">
        <v>700</v>
      </c>
      <c r="G182" s="141" t="str">
        <f>VLOOKUP(E182,'Tableau Sites'!$A$7:$C$107,3,FALSE)</f>
        <v>4 F RUE ROGER SALENGRO</v>
      </c>
      <c r="H182" s="142">
        <v>56100</v>
      </c>
      <c r="I182">
        <v>36</v>
      </c>
      <c r="J182" s="1">
        <v>42581</v>
      </c>
      <c r="K182" s="1">
        <v>42581</v>
      </c>
      <c r="L182" s="142">
        <v>10700</v>
      </c>
      <c r="M182" s="142">
        <v>10700</v>
      </c>
      <c r="N182" s="143">
        <v>1643.33</v>
      </c>
      <c r="O182" s="15">
        <v>14813892850933</v>
      </c>
      <c r="P182" t="s">
        <v>69</v>
      </c>
      <c r="Q182" t="s">
        <v>155</v>
      </c>
      <c r="R182" s="104">
        <v>56100</v>
      </c>
      <c r="S182" t="s">
        <v>101</v>
      </c>
      <c r="T182">
        <v>36</v>
      </c>
      <c r="U182" s="104">
        <v>10700</v>
      </c>
      <c r="V182" s="5">
        <v>1643.33</v>
      </c>
      <c r="W182" s="1">
        <v>42587</v>
      </c>
      <c r="X182" s="1">
        <v>42581</v>
      </c>
      <c r="Y182" s="8">
        <v>2016</v>
      </c>
    </row>
    <row r="183" spans="2:25" hidden="1" x14ac:dyDescent="0.45">
      <c r="B183" s="1">
        <v>42587</v>
      </c>
      <c r="C183" s="141" t="s">
        <v>101</v>
      </c>
      <c r="D183">
        <v>2016</v>
      </c>
      <c r="E183" s="98">
        <v>14831258977776</v>
      </c>
      <c r="F183" s="141" t="s">
        <v>711</v>
      </c>
      <c r="G183" s="141" t="str">
        <f>VLOOKUP(E183,'Tableau Sites'!$A$7:$C$107,3,FALSE)</f>
        <v>SOYE</v>
      </c>
      <c r="H183" s="142">
        <v>56270</v>
      </c>
      <c r="I183">
        <v>36</v>
      </c>
      <c r="J183" s="1">
        <v>42581</v>
      </c>
      <c r="K183" s="1">
        <v>42581</v>
      </c>
      <c r="L183" s="142">
        <v>13811</v>
      </c>
      <c r="M183" s="142">
        <v>13811</v>
      </c>
      <c r="N183" s="143">
        <v>2058.87</v>
      </c>
      <c r="O183" s="15">
        <v>14831258977776</v>
      </c>
      <c r="P183" t="s">
        <v>73</v>
      </c>
      <c r="Q183" t="s">
        <v>74</v>
      </c>
      <c r="R183" s="104">
        <v>56270</v>
      </c>
      <c r="S183" t="s">
        <v>101</v>
      </c>
      <c r="T183">
        <v>36</v>
      </c>
      <c r="U183" s="104">
        <v>13811</v>
      </c>
      <c r="V183" s="5">
        <v>2058.87</v>
      </c>
      <c r="W183" s="1">
        <v>42587</v>
      </c>
      <c r="X183" s="1">
        <v>42581</v>
      </c>
      <c r="Y183" s="8">
        <v>2016</v>
      </c>
    </row>
    <row r="184" spans="2:25" hidden="1" x14ac:dyDescent="0.45">
      <c r="B184" s="1">
        <v>42587</v>
      </c>
      <c r="C184" s="141" t="s">
        <v>101</v>
      </c>
      <c r="D184">
        <v>2016</v>
      </c>
      <c r="E184" s="98">
        <v>14848190969595</v>
      </c>
      <c r="F184" s="141" t="s">
        <v>77</v>
      </c>
      <c r="G184" s="141" t="str">
        <f>VLOOKUP(E184,'Tableau Sites'!$A$7:$C$107,3,FALSE)</f>
        <v>2 RUE FRANCOIS LE BRISE</v>
      </c>
      <c r="H184" s="142">
        <v>56100</v>
      </c>
      <c r="I184">
        <v>36</v>
      </c>
      <c r="J184" s="1">
        <v>42581</v>
      </c>
      <c r="K184" s="1">
        <v>42581</v>
      </c>
      <c r="L184" s="142">
        <v>3042</v>
      </c>
      <c r="M184" s="142">
        <v>3042</v>
      </c>
      <c r="N184" s="143">
        <v>559.12</v>
      </c>
      <c r="O184" s="15">
        <v>14848190969595</v>
      </c>
      <c r="P184" t="s">
        <v>77</v>
      </c>
      <c r="Q184" t="s">
        <v>78</v>
      </c>
      <c r="R184" s="104">
        <v>56100</v>
      </c>
      <c r="S184" t="s">
        <v>101</v>
      </c>
      <c r="T184">
        <v>36</v>
      </c>
      <c r="U184" s="104">
        <v>3042</v>
      </c>
      <c r="V184" s="5">
        <v>559.12</v>
      </c>
      <c r="W184" s="1">
        <v>42587</v>
      </c>
      <c r="X184" s="1">
        <v>42581</v>
      </c>
      <c r="Y184" s="8">
        <v>2016</v>
      </c>
    </row>
    <row r="185" spans="2:25" hidden="1" x14ac:dyDescent="0.45">
      <c r="B185" s="1">
        <v>42587</v>
      </c>
      <c r="C185" s="141" t="s">
        <v>101</v>
      </c>
      <c r="D185">
        <v>2016</v>
      </c>
      <c r="E185" s="98">
        <v>14855716295106</v>
      </c>
      <c r="F185" s="141" t="s">
        <v>98</v>
      </c>
      <c r="G185" s="141" t="e">
        <f>VLOOKUP(E185,'Tableau Sites'!$A$7:$C$107,3,FALSE)</f>
        <v>#N/A</v>
      </c>
      <c r="H185" s="142">
        <v>56100</v>
      </c>
      <c r="I185">
        <v>6</v>
      </c>
      <c r="J185" s="1">
        <v>42581</v>
      </c>
      <c r="K185" s="1">
        <v>42581</v>
      </c>
      <c r="L185" s="142">
        <v>-877</v>
      </c>
      <c r="M185" s="142">
        <v>-877</v>
      </c>
      <c r="N185" s="143">
        <v>-104.9</v>
      </c>
      <c r="O185" s="15">
        <v>14855716295106</v>
      </c>
      <c r="P185" t="s">
        <v>98</v>
      </c>
      <c r="Q185" t="s">
        <v>187</v>
      </c>
      <c r="R185" s="104">
        <v>56100</v>
      </c>
      <c r="S185" t="s">
        <v>101</v>
      </c>
      <c r="T185">
        <v>6</v>
      </c>
      <c r="U185" s="104">
        <v>-877</v>
      </c>
      <c r="V185" s="5">
        <v>-104.9</v>
      </c>
      <c r="W185" s="1">
        <v>42587</v>
      </c>
      <c r="X185" s="1">
        <v>42581</v>
      </c>
      <c r="Y185" s="8">
        <v>2016</v>
      </c>
    </row>
    <row r="186" spans="2:25" hidden="1" x14ac:dyDescent="0.45">
      <c r="B186" s="1">
        <v>42587</v>
      </c>
      <c r="C186" s="141" t="s">
        <v>101</v>
      </c>
      <c r="D186">
        <v>2016</v>
      </c>
      <c r="E186" s="98">
        <v>14825325557145</v>
      </c>
      <c r="F186" s="141" t="s">
        <v>703</v>
      </c>
      <c r="G186" s="141" t="str">
        <f>VLOOKUP(E186,'Tableau Sites'!$A$7:$C$107,3,FALSE)</f>
        <v xml:space="preserve"> N1 ccal KERVENANEC</v>
      </c>
      <c r="H186" s="142">
        <v>56100</v>
      </c>
      <c r="I186">
        <v>18</v>
      </c>
      <c r="J186" s="1">
        <v>42581</v>
      </c>
      <c r="K186" s="1">
        <v>42581</v>
      </c>
      <c r="L186" s="142">
        <v>213</v>
      </c>
      <c r="M186" s="142">
        <v>213</v>
      </c>
      <c r="N186" s="143">
        <v>60.09</v>
      </c>
      <c r="O186" s="15">
        <v>14825325557145</v>
      </c>
      <c r="P186" t="s">
        <v>99</v>
      </c>
      <c r="Q186" t="s">
        <v>144</v>
      </c>
      <c r="R186" s="104">
        <v>56100</v>
      </c>
      <c r="S186" t="s">
        <v>101</v>
      </c>
      <c r="T186">
        <v>18</v>
      </c>
      <c r="U186" s="104">
        <v>213</v>
      </c>
      <c r="V186" s="5">
        <v>60.09</v>
      </c>
      <c r="W186" s="1">
        <v>42587</v>
      </c>
      <c r="X186" s="1">
        <v>42581</v>
      </c>
      <c r="Y186" s="8">
        <v>2016</v>
      </c>
    </row>
    <row r="187" spans="2:25" hidden="1" x14ac:dyDescent="0.45">
      <c r="B187" s="1">
        <v>42832</v>
      </c>
      <c r="C187" s="141" t="s">
        <v>101</v>
      </c>
      <c r="D187">
        <v>2017</v>
      </c>
      <c r="E187" s="98">
        <v>14808827665559</v>
      </c>
      <c r="F187" s="141" t="s">
        <v>1054</v>
      </c>
      <c r="G187" s="141" t="str">
        <f>VLOOKUP(E187,'Tableau Sites'!$A$7:$C$107,3,FALSE)</f>
        <v>1 RUE DES DEUX FRERES LE LAY</v>
      </c>
      <c r="H187" s="142">
        <v>56100</v>
      </c>
      <c r="I187">
        <v>6</v>
      </c>
      <c r="J187" s="1">
        <v>42581</v>
      </c>
      <c r="K187" s="1">
        <v>42581</v>
      </c>
      <c r="L187" s="142">
        <v>272</v>
      </c>
      <c r="M187" s="142">
        <v>272</v>
      </c>
      <c r="N187" s="143">
        <v>95.43</v>
      </c>
      <c r="O187" s="15">
        <v>14808827665559</v>
      </c>
      <c r="P187" t="s">
        <v>141</v>
      </c>
      <c r="Q187" t="s">
        <v>153</v>
      </c>
      <c r="R187" s="104">
        <v>56100</v>
      </c>
      <c r="S187" t="s">
        <v>101</v>
      </c>
      <c r="T187">
        <v>6</v>
      </c>
      <c r="U187" s="104">
        <v>272</v>
      </c>
      <c r="V187" s="12">
        <v>95.43</v>
      </c>
      <c r="W187" s="1">
        <v>42832</v>
      </c>
      <c r="X187" s="1">
        <v>42581</v>
      </c>
      <c r="Y187" s="9">
        <v>2017</v>
      </c>
    </row>
    <row r="188" spans="2:25" x14ac:dyDescent="0.45">
      <c r="B188" s="1">
        <v>42620</v>
      </c>
      <c r="C188" s="141" t="s">
        <v>101</v>
      </c>
      <c r="D188">
        <v>2016</v>
      </c>
      <c r="E188" s="98">
        <v>14890593252047</v>
      </c>
      <c r="F188" s="141" t="s">
        <v>105</v>
      </c>
      <c r="G188" s="141" t="str">
        <f>VLOOKUP(E188,'Tableau Sites'!$A$7:$C$127,3,FALSE)</f>
        <v>RUE RAMPE DE L AMIRAL</v>
      </c>
      <c r="H188" s="142">
        <v>56100</v>
      </c>
      <c r="I188">
        <v>12</v>
      </c>
      <c r="J188" s="1">
        <v>42612</v>
      </c>
      <c r="K188" s="1">
        <v>42612</v>
      </c>
      <c r="L188" s="142">
        <v>-117</v>
      </c>
      <c r="M188" s="142">
        <v>-117</v>
      </c>
      <c r="N188" s="143">
        <v>69.13</v>
      </c>
      <c r="O188" s="15">
        <v>14890593252047</v>
      </c>
      <c r="P188" t="s">
        <v>105</v>
      </c>
      <c r="Q188" t="s">
        <v>189</v>
      </c>
      <c r="R188" s="104">
        <v>56100</v>
      </c>
      <c r="S188" t="s">
        <v>101</v>
      </c>
      <c r="T188">
        <v>12</v>
      </c>
      <c r="U188" s="104">
        <v>-117</v>
      </c>
      <c r="V188" s="5">
        <v>69.13</v>
      </c>
      <c r="W188" s="1">
        <v>42620</v>
      </c>
      <c r="X188" s="1">
        <v>42612</v>
      </c>
      <c r="Y188" s="8">
        <v>2016</v>
      </c>
    </row>
    <row r="189" spans="2:25" x14ac:dyDescent="0.45">
      <c r="B189" s="1">
        <v>42620</v>
      </c>
      <c r="C189" s="141" t="s">
        <v>101</v>
      </c>
      <c r="D189">
        <v>2016</v>
      </c>
      <c r="E189" s="98">
        <v>14897394978254</v>
      </c>
      <c r="F189" s="141" t="s">
        <v>106</v>
      </c>
      <c r="G189" s="141" t="str">
        <f>VLOOKUP(E189,'Tableau Sites'!$A$7:$C$127,3,FALSE)</f>
        <v>BOULEVARD MARECHAL JOFFRE</v>
      </c>
      <c r="H189" s="142">
        <v>56100</v>
      </c>
      <c r="I189">
        <v>6</v>
      </c>
      <c r="J189" s="1">
        <v>42612</v>
      </c>
      <c r="K189" s="1">
        <v>42612</v>
      </c>
      <c r="L189" s="142">
        <v>224</v>
      </c>
      <c r="M189" s="142">
        <v>224</v>
      </c>
      <c r="N189" s="143">
        <v>63.24</v>
      </c>
      <c r="O189" s="15">
        <v>14897394978254</v>
      </c>
      <c r="P189" t="s">
        <v>106</v>
      </c>
      <c r="Q189" t="s">
        <v>192</v>
      </c>
      <c r="R189" s="104">
        <v>56100</v>
      </c>
      <c r="S189" t="s">
        <v>101</v>
      </c>
      <c r="T189">
        <v>6</v>
      </c>
      <c r="U189" s="104">
        <v>224</v>
      </c>
      <c r="V189" s="5">
        <v>63.24</v>
      </c>
      <c r="W189" s="1">
        <v>42620</v>
      </c>
      <c r="X189" s="1">
        <v>42612</v>
      </c>
      <c r="Y189" s="8">
        <v>2016</v>
      </c>
    </row>
    <row r="190" spans="2:25" x14ac:dyDescent="0.45">
      <c r="B190" s="1">
        <v>42620</v>
      </c>
      <c r="C190" s="141" t="s">
        <v>101</v>
      </c>
      <c r="D190">
        <v>2016</v>
      </c>
      <c r="E190" s="98">
        <v>14896960824806</v>
      </c>
      <c r="F190" s="182" t="s">
        <v>805</v>
      </c>
      <c r="G190" s="141" t="str">
        <f>VLOOKUP(E190,'Tableau Sites'!$A$7:$C$127,3,FALSE)</f>
        <v>PLACE DE L YSER</v>
      </c>
      <c r="H190" s="142">
        <v>56100</v>
      </c>
      <c r="I190">
        <v>6</v>
      </c>
      <c r="J190" s="1">
        <v>42612</v>
      </c>
      <c r="K190" s="1">
        <v>42612</v>
      </c>
      <c r="L190" s="142">
        <v>-56</v>
      </c>
      <c r="M190" s="142">
        <v>-56</v>
      </c>
      <c r="N190" s="143">
        <v>36.800000000000011</v>
      </c>
      <c r="O190" s="15">
        <v>14896960824806</v>
      </c>
      <c r="P190" t="s">
        <v>145</v>
      </c>
      <c r="Q190" t="s">
        <v>190</v>
      </c>
      <c r="R190" s="104">
        <v>56100</v>
      </c>
      <c r="S190" t="s">
        <v>101</v>
      </c>
      <c r="T190">
        <v>6</v>
      </c>
      <c r="U190" s="104">
        <v>-56</v>
      </c>
      <c r="V190" s="5">
        <v>36.800000000000011</v>
      </c>
      <c r="W190" s="1">
        <v>42620</v>
      </c>
      <c r="X190" s="1">
        <v>42612</v>
      </c>
      <c r="Y190" s="8">
        <v>2016</v>
      </c>
    </row>
    <row r="191" spans="2:25" hidden="1" x14ac:dyDescent="0.45">
      <c r="B191" s="1">
        <v>42620</v>
      </c>
      <c r="C191" s="141" t="s">
        <v>101</v>
      </c>
      <c r="D191">
        <v>2016</v>
      </c>
      <c r="E191" s="98">
        <v>14846888509393</v>
      </c>
      <c r="F191" s="141" t="s">
        <v>5</v>
      </c>
      <c r="G191" s="141" t="str">
        <f>VLOOKUP(E191,'Tableau Sites'!$A$7:$C$107,3,FALSE)</f>
        <v>22A RUE DOCTEUR BENOIT VILLERS</v>
      </c>
      <c r="H191" s="142">
        <v>56100</v>
      </c>
      <c r="I191">
        <v>24</v>
      </c>
      <c r="J191" s="1">
        <v>42612</v>
      </c>
      <c r="K191" s="1">
        <v>42612</v>
      </c>
      <c r="L191" s="142">
        <v>3207</v>
      </c>
      <c r="M191" s="142">
        <v>3207</v>
      </c>
      <c r="N191" s="143">
        <v>487.92</v>
      </c>
      <c r="O191" s="15">
        <v>14846888509393</v>
      </c>
      <c r="P191" t="s">
        <v>5</v>
      </c>
      <c r="Q191" t="s">
        <v>6</v>
      </c>
      <c r="R191" s="104">
        <v>56100</v>
      </c>
      <c r="S191" t="s">
        <v>101</v>
      </c>
      <c r="T191">
        <v>24</v>
      </c>
      <c r="U191" s="104">
        <v>3207</v>
      </c>
      <c r="V191" s="5">
        <v>487.92</v>
      </c>
      <c r="W191" s="1">
        <v>42620</v>
      </c>
      <c r="X191" s="1">
        <v>42612</v>
      </c>
      <c r="Y191" s="8">
        <v>2016</v>
      </c>
    </row>
    <row r="192" spans="2:25" hidden="1" x14ac:dyDescent="0.45">
      <c r="B192" s="1">
        <v>42620</v>
      </c>
      <c r="C192" s="141" t="s">
        <v>101</v>
      </c>
      <c r="D192">
        <v>2016</v>
      </c>
      <c r="E192" s="98">
        <v>14829522373357</v>
      </c>
      <c r="F192" s="141" t="s">
        <v>7</v>
      </c>
      <c r="G192" s="141" t="str">
        <f>VLOOKUP(E192,'Tableau Sites'!$A$7:$C$107,3,FALSE)</f>
        <v>1 RUE NICOLAS APPERT</v>
      </c>
      <c r="H192" s="142">
        <v>56100</v>
      </c>
      <c r="I192">
        <v>6</v>
      </c>
      <c r="J192" s="1">
        <v>42612</v>
      </c>
      <c r="K192" s="1">
        <v>42612</v>
      </c>
      <c r="L192" s="142">
        <v>130</v>
      </c>
      <c r="M192" s="142">
        <v>130</v>
      </c>
      <c r="N192" s="143">
        <v>30.3</v>
      </c>
      <c r="O192" s="15">
        <v>14829522373357</v>
      </c>
      <c r="P192" t="s">
        <v>7</v>
      </c>
      <c r="Q192" t="s">
        <v>8</v>
      </c>
      <c r="R192" s="104">
        <v>56100</v>
      </c>
      <c r="S192" t="s">
        <v>101</v>
      </c>
      <c r="T192">
        <v>6</v>
      </c>
      <c r="U192" s="104">
        <v>130</v>
      </c>
      <c r="V192" s="5">
        <v>30.3</v>
      </c>
      <c r="W192" s="1">
        <v>42620</v>
      </c>
      <c r="X192" s="1">
        <v>42612</v>
      </c>
      <c r="Y192" s="8">
        <v>2016</v>
      </c>
    </row>
    <row r="193" spans="2:25" hidden="1" x14ac:dyDescent="0.45">
      <c r="B193" s="1">
        <v>42620</v>
      </c>
      <c r="C193" s="141" t="s">
        <v>101</v>
      </c>
      <c r="D193">
        <v>2016</v>
      </c>
      <c r="E193" s="98">
        <v>14819247409505</v>
      </c>
      <c r="F193" s="141" t="s">
        <v>664</v>
      </c>
      <c r="G193" s="141" t="str">
        <f>VLOOKUP(E193,'Tableau Sites'!$A$7:$C$107,3,FALSE)</f>
        <v>205 RUE DE BELGIQUE</v>
      </c>
      <c r="H193" s="142">
        <v>56100</v>
      </c>
      <c r="I193">
        <v>18</v>
      </c>
      <c r="J193" s="1">
        <v>42612</v>
      </c>
      <c r="K193" s="1">
        <v>42612</v>
      </c>
      <c r="L193" s="142">
        <v>2605</v>
      </c>
      <c r="M193" s="142">
        <v>2605</v>
      </c>
      <c r="N193" s="143">
        <v>382.4</v>
      </c>
      <c r="O193" s="15">
        <v>14819247409505</v>
      </c>
      <c r="P193" t="s">
        <v>11</v>
      </c>
      <c r="Q193" t="s">
        <v>12</v>
      </c>
      <c r="R193" s="104">
        <v>56100</v>
      </c>
      <c r="S193" t="s">
        <v>101</v>
      </c>
      <c r="T193">
        <v>18</v>
      </c>
      <c r="U193" s="104">
        <v>2605</v>
      </c>
      <c r="V193" s="5">
        <v>382.4</v>
      </c>
      <c r="W193" s="1">
        <v>42620</v>
      </c>
      <c r="X193" s="1">
        <v>42612</v>
      </c>
      <c r="Y193" s="8">
        <v>2016</v>
      </c>
    </row>
    <row r="194" spans="2:25" x14ac:dyDescent="0.45">
      <c r="B194" s="1">
        <v>42620</v>
      </c>
      <c r="C194" s="141" t="s">
        <v>101</v>
      </c>
      <c r="D194">
        <v>2016</v>
      </c>
      <c r="E194" s="98">
        <v>14876410890702</v>
      </c>
      <c r="F194" s="182" t="s">
        <v>725</v>
      </c>
      <c r="G194" s="141" t="str">
        <f>VLOOKUP(E194,'Tableau Sites'!$A$7:$C$127,3,FALSE)</f>
        <v>2 RUE DE KERULVE</v>
      </c>
      <c r="H194" s="142">
        <v>56100</v>
      </c>
      <c r="I194">
        <v>6</v>
      </c>
      <c r="J194" s="1">
        <v>42612</v>
      </c>
      <c r="K194" s="1">
        <v>42612</v>
      </c>
      <c r="L194" s="142">
        <v>146</v>
      </c>
      <c r="M194" s="142">
        <v>146</v>
      </c>
      <c r="N194" s="143">
        <v>30.86</v>
      </c>
      <c r="O194" s="15">
        <v>14876410890702</v>
      </c>
      <c r="P194" t="s">
        <v>107</v>
      </c>
      <c r="Q194" t="s">
        <v>157</v>
      </c>
      <c r="R194" s="104">
        <v>56100</v>
      </c>
      <c r="S194" t="s">
        <v>101</v>
      </c>
      <c r="T194">
        <v>6</v>
      </c>
      <c r="U194" s="104">
        <v>146</v>
      </c>
      <c r="V194" s="5">
        <v>30.86</v>
      </c>
      <c r="W194" s="1">
        <v>42620</v>
      </c>
      <c r="X194" s="1">
        <v>42612</v>
      </c>
      <c r="Y194" s="8">
        <v>2016</v>
      </c>
    </row>
    <row r="195" spans="2:25" x14ac:dyDescent="0.45">
      <c r="B195" s="1">
        <v>42620</v>
      </c>
      <c r="C195" s="141" t="s">
        <v>101</v>
      </c>
      <c r="D195">
        <v>2016</v>
      </c>
      <c r="E195" s="98">
        <v>14899131654739</v>
      </c>
      <c r="F195" s="182" t="s">
        <v>749</v>
      </c>
      <c r="G195" s="141" t="str">
        <f>VLOOKUP(E195,'Tableau Sites'!$A$7:$C$127,3,FALSE)</f>
        <v>32 RUE EDGAR QUINET</v>
      </c>
      <c r="H195" s="142">
        <v>56100</v>
      </c>
      <c r="I195">
        <v>6</v>
      </c>
      <c r="J195" s="1">
        <v>42612</v>
      </c>
      <c r="K195" s="1">
        <v>42612</v>
      </c>
      <c r="L195" s="142">
        <v>66</v>
      </c>
      <c r="M195" s="142">
        <v>66</v>
      </c>
      <c r="N195" s="143">
        <v>20.58</v>
      </c>
      <c r="O195" s="15">
        <v>14899131654739</v>
      </c>
      <c r="P195" t="s">
        <v>104</v>
      </c>
      <c r="Q195" t="s">
        <v>164</v>
      </c>
      <c r="R195" s="104">
        <v>56100</v>
      </c>
      <c r="S195" t="s">
        <v>101</v>
      </c>
      <c r="T195">
        <v>6</v>
      </c>
      <c r="U195" s="104">
        <v>66</v>
      </c>
      <c r="V195" s="5">
        <v>20.58</v>
      </c>
      <c r="W195" s="1">
        <v>42620</v>
      </c>
      <c r="X195" s="1">
        <v>42612</v>
      </c>
      <c r="Y195" s="8">
        <v>2016</v>
      </c>
    </row>
    <row r="196" spans="2:25" hidden="1" x14ac:dyDescent="0.45">
      <c r="B196" s="1">
        <v>42620</v>
      </c>
      <c r="C196" s="141" t="s">
        <v>101</v>
      </c>
      <c r="D196">
        <v>2016</v>
      </c>
      <c r="E196" s="98">
        <v>14850361736551</v>
      </c>
      <c r="F196" s="141" t="s">
        <v>13</v>
      </c>
      <c r="G196" s="141" t="e">
        <f>VLOOKUP(E196,'Tableau Sites'!$A$7:$C$107,3,FALSE)</f>
        <v>#N/A</v>
      </c>
      <c r="H196" s="142">
        <v>56100</v>
      </c>
      <c r="I196">
        <v>6</v>
      </c>
      <c r="J196" s="1">
        <v>42612</v>
      </c>
      <c r="K196" s="1">
        <v>42612</v>
      </c>
      <c r="L196" s="142">
        <v>935</v>
      </c>
      <c r="M196" s="142">
        <v>935</v>
      </c>
      <c r="N196" s="143">
        <v>135.07</v>
      </c>
      <c r="O196" s="15">
        <v>14850361736551</v>
      </c>
      <c r="P196" t="s">
        <v>13</v>
      </c>
      <c r="Q196" t="s">
        <v>14</v>
      </c>
      <c r="R196" s="104">
        <v>56100</v>
      </c>
      <c r="S196" t="s">
        <v>101</v>
      </c>
      <c r="T196">
        <v>6</v>
      </c>
      <c r="U196" s="104">
        <v>935</v>
      </c>
      <c r="V196" s="5">
        <v>135.07</v>
      </c>
      <c r="W196" s="1">
        <v>42620</v>
      </c>
      <c r="X196" s="1">
        <v>42612</v>
      </c>
      <c r="Y196" s="8">
        <v>2016</v>
      </c>
    </row>
    <row r="197" spans="2:25" hidden="1" x14ac:dyDescent="0.45">
      <c r="B197" s="1">
        <v>42620</v>
      </c>
      <c r="C197" s="141" t="s">
        <v>101</v>
      </c>
      <c r="D197">
        <v>2016</v>
      </c>
      <c r="E197" s="98">
        <v>14851664196736</v>
      </c>
      <c r="F197" s="141" t="s">
        <v>696</v>
      </c>
      <c r="G197" s="141" t="e">
        <f>VLOOKUP(E197,'Tableau Sites'!$A$7:$C$107,3,FALSE)</f>
        <v>#N/A</v>
      </c>
      <c r="H197" s="142">
        <v>56100</v>
      </c>
      <c r="I197">
        <v>24</v>
      </c>
      <c r="J197" s="1">
        <v>42612</v>
      </c>
      <c r="K197" s="1">
        <v>42612</v>
      </c>
      <c r="L197" s="142">
        <v>52618</v>
      </c>
      <c r="M197" s="142">
        <v>52618</v>
      </c>
      <c r="N197" s="143">
        <v>6863.74</v>
      </c>
      <c r="O197" s="15">
        <v>14851664196736</v>
      </c>
      <c r="P197" t="s">
        <v>108</v>
      </c>
      <c r="Q197" t="s">
        <v>186</v>
      </c>
      <c r="R197" s="104">
        <v>56100</v>
      </c>
      <c r="S197" t="s">
        <v>101</v>
      </c>
      <c r="T197">
        <v>24</v>
      </c>
      <c r="U197" s="104">
        <v>52618</v>
      </c>
      <c r="V197" s="5">
        <v>6863.74</v>
      </c>
      <c r="W197" s="1">
        <v>42620</v>
      </c>
      <c r="X197" s="1">
        <v>42612</v>
      </c>
      <c r="Y197" s="8">
        <v>2016</v>
      </c>
    </row>
    <row r="198" spans="2:25" hidden="1" x14ac:dyDescent="0.45">
      <c r="B198" s="1">
        <v>42620</v>
      </c>
      <c r="C198" s="141" t="s">
        <v>101</v>
      </c>
      <c r="D198">
        <v>2016</v>
      </c>
      <c r="E198" s="98">
        <v>14860636700389</v>
      </c>
      <c r="F198" s="141" t="s">
        <v>689</v>
      </c>
      <c r="G198" s="141" t="str">
        <f>VLOOKUP(E198,'Tableau Sites'!$A$7:$C$107,3,FALSE)</f>
        <v>6 RUE DE L ECOLE</v>
      </c>
      <c r="H198" s="142">
        <v>56100</v>
      </c>
      <c r="I198">
        <v>18</v>
      </c>
      <c r="J198" s="1">
        <v>42612</v>
      </c>
      <c r="K198" s="1">
        <v>42612</v>
      </c>
      <c r="L198" s="142">
        <v>1985</v>
      </c>
      <c r="M198" s="142">
        <v>1985</v>
      </c>
      <c r="N198" s="143">
        <v>293.27</v>
      </c>
      <c r="O198" s="15">
        <v>14860636700389</v>
      </c>
      <c r="P198" t="s">
        <v>19</v>
      </c>
      <c r="Q198" t="s">
        <v>20</v>
      </c>
      <c r="R198" s="104">
        <v>56100</v>
      </c>
      <c r="S198" t="s">
        <v>101</v>
      </c>
      <c r="T198">
        <v>18</v>
      </c>
      <c r="U198" s="104">
        <v>1985</v>
      </c>
      <c r="V198" s="5">
        <v>293.27</v>
      </c>
      <c r="W198" s="1">
        <v>42620</v>
      </c>
      <c r="X198" s="1">
        <v>42612</v>
      </c>
      <c r="Y198" s="8">
        <v>2016</v>
      </c>
    </row>
    <row r="199" spans="2:25" hidden="1" x14ac:dyDescent="0.45">
      <c r="B199" s="1">
        <v>42620</v>
      </c>
      <c r="C199" s="141" t="s">
        <v>101</v>
      </c>
      <c r="D199">
        <v>2016</v>
      </c>
      <c r="E199" s="98">
        <v>14860926084261</v>
      </c>
      <c r="F199" s="141" t="s">
        <v>803</v>
      </c>
      <c r="G199" s="141" t="str">
        <f>VLOOKUP(E199,'Tableau Sites'!$A$7:$C$107,3,FALSE)</f>
        <v>81 RUE DE LA BELLE FONTAINE</v>
      </c>
      <c r="H199" s="142">
        <v>56100</v>
      </c>
      <c r="I199">
        <v>6</v>
      </c>
      <c r="J199" s="1">
        <v>42612</v>
      </c>
      <c r="K199" s="1">
        <v>42612</v>
      </c>
      <c r="L199" s="142">
        <v>215</v>
      </c>
      <c r="M199" s="142">
        <v>215</v>
      </c>
      <c r="N199" s="143">
        <v>39.89</v>
      </c>
      <c r="O199" s="15">
        <v>14860926084261</v>
      </c>
      <c r="P199" t="s">
        <v>21</v>
      </c>
      <c r="Q199" t="s">
        <v>22</v>
      </c>
      <c r="R199" s="104">
        <v>56100</v>
      </c>
      <c r="S199" t="s">
        <v>101</v>
      </c>
      <c r="T199">
        <v>6</v>
      </c>
      <c r="U199" s="104">
        <v>215</v>
      </c>
      <c r="V199" s="5">
        <v>39.89</v>
      </c>
      <c r="W199" s="1">
        <v>42620</v>
      </c>
      <c r="X199" s="1">
        <v>42612</v>
      </c>
      <c r="Y199" s="8">
        <v>2016</v>
      </c>
    </row>
    <row r="200" spans="2:25" hidden="1" x14ac:dyDescent="0.45">
      <c r="B200" s="1">
        <v>42620</v>
      </c>
      <c r="C200" s="141" t="s">
        <v>101</v>
      </c>
      <c r="D200">
        <v>2016</v>
      </c>
      <c r="E200" s="98">
        <v>14842981128703</v>
      </c>
      <c r="F200" s="141" t="s">
        <v>24</v>
      </c>
      <c r="G200" s="141" t="str">
        <f>VLOOKUP(E200,'Tableau Sites'!$A$7:$C$107,3,FALSE)</f>
        <v>8 RUE DE L INDUSTRIE</v>
      </c>
      <c r="H200" s="142">
        <v>56100</v>
      </c>
      <c r="I200">
        <v>9</v>
      </c>
      <c r="J200" s="1">
        <v>42612</v>
      </c>
      <c r="K200" s="1">
        <v>42612</v>
      </c>
      <c r="L200" s="142">
        <v>251</v>
      </c>
      <c r="M200" s="142">
        <v>251</v>
      </c>
      <c r="N200" s="143">
        <v>47.13</v>
      </c>
      <c r="O200" s="15">
        <v>14842981128703</v>
      </c>
      <c r="P200" t="s">
        <v>24</v>
      </c>
      <c r="Q200" t="s">
        <v>25</v>
      </c>
      <c r="R200" s="104">
        <v>56100</v>
      </c>
      <c r="S200" t="s">
        <v>101</v>
      </c>
      <c r="T200">
        <v>9</v>
      </c>
      <c r="U200" s="104">
        <v>251</v>
      </c>
      <c r="V200" s="5">
        <v>47.13</v>
      </c>
      <c r="W200" s="1">
        <v>42620</v>
      </c>
      <c r="X200" s="1">
        <v>42612</v>
      </c>
      <c r="Y200" s="8">
        <v>2016</v>
      </c>
    </row>
    <row r="201" spans="2:25" hidden="1" x14ac:dyDescent="0.45">
      <c r="B201" s="1">
        <v>42620</v>
      </c>
      <c r="C201" s="141" t="s">
        <v>101</v>
      </c>
      <c r="D201">
        <v>2016</v>
      </c>
      <c r="E201" s="98">
        <v>14829956526793</v>
      </c>
      <c r="F201" s="141" t="s">
        <v>31</v>
      </c>
      <c r="G201" s="141" t="str">
        <f>VLOOKUP(E201,'Tableau Sites'!$A$7:$C$107,3,FALSE)</f>
        <v>82 RUE DE KERVARIC</v>
      </c>
      <c r="H201" s="142">
        <v>56100</v>
      </c>
      <c r="I201">
        <v>6</v>
      </c>
      <c r="J201" s="1">
        <v>42612</v>
      </c>
      <c r="K201" s="1">
        <v>42612</v>
      </c>
      <c r="L201" s="142">
        <v>536</v>
      </c>
      <c r="M201" s="142">
        <v>536</v>
      </c>
      <c r="N201" s="143">
        <v>80.92</v>
      </c>
      <c r="O201" s="15">
        <v>14829956526793</v>
      </c>
      <c r="P201" t="s">
        <v>31</v>
      </c>
      <c r="Q201" t="s">
        <v>32</v>
      </c>
      <c r="R201" s="104">
        <v>56100</v>
      </c>
      <c r="S201" t="s">
        <v>101</v>
      </c>
      <c r="T201">
        <v>6</v>
      </c>
      <c r="U201" s="104">
        <v>536</v>
      </c>
      <c r="V201" s="5">
        <v>80.92</v>
      </c>
      <c r="W201" s="1">
        <v>42620</v>
      </c>
      <c r="X201" s="1">
        <v>42612</v>
      </c>
      <c r="Y201" s="8">
        <v>2016</v>
      </c>
    </row>
    <row r="202" spans="2:25" hidden="1" x14ac:dyDescent="0.45">
      <c r="B202" s="1">
        <v>42620</v>
      </c>
      <c r="C202" s="141" t="s">
        <v>101</v>
      </c>
      <c r="D202">
        <v>2016</v>
      </c>
      <c r="E202" s="98">
        <v>14809261881378</v>
      </c>
      <c r="F202" s="141" t="s">
        <v>775</v>
      </c>
      <c r="G202" s="141" t="str">
        <f>VLOOKUP(E202,'Tableau Sites'!$A$7:$C$107,3,FALSE)</f>
        <v>7 RUE JULES MASSENET</v>
      </c>
      <c r="H202" s="142">
        <v>56100</v>
      </c>
      <c r="I202">
        <v>6</v>
      </c>
      <c r="J202" s="1">
        <v>42612</v>
      </c>
      <c r="K202" s="1">
        <v>42612</v>
      </c>
      <c r="L202" s="142">
        <v>110</v>
      </c>
      <c r="M202" s="142">
        <v>110</v>
      </c>
      <c r="N202" s="143">
        <v>25.85</v>
      </c>
      <c r="O202" s="15">
        <v>14809261881378</v>
      </c>
      <c r="P202" t="s">
        <v>35</v>
      </c>
      <c r="Q202" t="s">
        <v>36</v>
      </c>
      <c r="R202" s="104">
        <v>56100</v>
      </c>
      <c r="S202" t="s">
        <v>101</v>
      </c>
      <c r="T202">
        <v>6</v>
      </c>
      <c r="U202" s="104">
        <v>110</v>
      </c>
      <c r="V202" s="5">
        <v>25.85</v>
      </c>
      <c r="W202" s="1">
        <v>42620</v>
      </c>
      <c r="X202" s="1">
        <v>42612</v>
      </c>
      <c r="Y202" s="8">
        <v>2016</v>
      </c>
    </row>
    <row r="203" spans="2:25" hidden="1" x14ac:dyDescent="0.45">
      <c r="B203" s="1">
        <v>42620</v>
      </c>
      <c r="C203" s="141" t="s">
        <v>101</v>
      </c>
      <c r="D203">
        <v>2016</v>
      </c>
      <c r="E203" s="98">
        <v>14861215571523</v>
      </c>
      <c r="F203" s="141" t="s">
        <v>692</v>
      </c>
      <c r="G203" s="141" t="str">
        <f>VLOOKUP(E203,'Tableau Sites'!$A$7:$C$107,3,FALSE)</f>
        <v>29 RUE JULES SIMON</v>
      </c>
      <c r="H203" s="142">
        <v>56100</v>
      </c>
      <c r="I203">
        <v>9</v>
      </c>
      <c r="J203" s="1">
        <v>42612</v>
      </c>
      <c r="K203" s="1">
        <v>42612</v>
      </c>
      <c r="L203" s="142">
        <v>936</v>
      </c>
      <c r="M203" s="142">
        <v>936</v>
      </c>
      <c r="N203" s="143">
        <v>139.59</v>
      </c>
      <c r="O203" s="15">
        <v>14861215571523</v>
      </c>
      <c r="P203" t="s">
        <v>37</v>
      </c>
      <c r="Q203" t="s">
        <v>38</v>
      </c>
      <c r="R203" s="104">
        <v>56100</v>
      </c>
      <c r="S203" t="s">
        <v>101</v>
      </c>
      <c r="T203">
        <v>9</v>
      </c>
      <c r="U203" s="104">
        <v>936</v>
      </c>
      <c r="V203" s="5">
        <v>139.59</v>
      </c>
      <c r="W203" s="1">
        <v>42620</v>
      </c>
      <c r="X203" s="1">
        <v>42612</v>
      </c>
      <c r="Y203" s="8">
        <v>2016</v>
      </c>
    </row>
    <row r="204" spans="2:25" hidden="1" x14ac:dyDescent="0.45">
      <c r="B204" s="1">
        <v>42620</v>
      </c>
      <c r="C204" s="141" t="s">
        <v>101</v>
      </c>
      <c r="D204">
        <v>2016</v>
      </c>
      <c r="E204" s="98">
        <v>14856005730720</v>
      </c>
      <c r="F204" s="141" t="s">
        <v>636</v>
      </c>
      <c r="G204" s="141" t="str">
        <f>VLOOKUP(E204,'Tableau Sites'!$A$7:$C$107,3,FALSE)</f>
        <v>RUE COMMANDANT PAUL TESTE</v>
      </c>
      <c r="H204" s="142">
        <v>56100</v>
      </c>
      <c r="I204">
        <v>9</v>
      </c>
      <c r="J204" s="1">
        <v>42612</v>
      </c>
      <c r="K204" s="1">
        <v>42612</v>
      </c>
      <c r="L204" s="142">
        <v>1185</v>
      </c>
      <c r="M204" s="142">
        <v>1185</v>
      </c>
      <c r="N204" s="143">
        <v>170.78</v>
      </c>
      <c r="O204" s="15">
        <v>14856005730720</v>
      </c>
      <c r="P204" t="s">
        <v>46</v>
      </c>
      <c r="Q204" t="s">
        <v>47</v>
      </c>
      <c r="R204" s="104">
        <v>56100</v>
      </c>
      <c r="S204" t="s">
        <v>101</v>
      </c>
      <c r="T204">
        <v>9</v>
      </c>
      <c r="U204" s="104">
        <v>1185</v>
      </c>
      <c r="V204" s="5">
        <v>170.78</v>
      </c>
      <c r="W204" s="1">
        <v>42620</v>
      </c>
      <c r="X204" s="1">
        <v>42612</v>
      </c>
      <c r="Y204" s="8">
        <v>2016</v>
      </c>
    </row>
    <row r="205" spans="2:25" hidden="1" x14ac:dyDescent="0.45">
      <c r="B205" s="1">
        <v>42620</v>
      </c>
      <c r="C205" s="141" t="s">
        <v>101</v>
      </c>
      <c r="D205">
        <v>2016</v>
      </c>
      <c r="E205" s="98">
        <v>14845296633070</v>
      </c>
      <c r="F205" s="141" t="s">
        <v>680</v>
      </c>
      <c r="G205" s="141" t="str">
        <f>VLOOKUP(E205,'Tableau Sites'!$A$7:$C$107,3,FALSE)</f>
        <v>6 RUE DE L ECOLE</v>
      </c>
      <c r="H205" s="142">
        <v>56100</v>
      </c>
      <c r="I205">
        <v>3</v>
      </c>
      <c r="J205" s="1">
        <v>42612</v>
      </c>
      <c r="K205" s="1">
        <v>42612</v>
      </c>
      <c r="L205" s="142">
        <v>70</v>
      </c>
      <c r="M205" s="142">
        <v>70</v>
      </c>
      <c r="N205" s="143">
        <v>17.579999999999998</v>
      </c>
      <c r="O205" s="15">
        <v>14845296633070</v>
      </c>
      <c r="P205" t="s">
        <v>57</v>
      </c>
      <c r="Q205" t="s">
        <v>20</v>
      </c>
      <c r="R205" s="104">
        <v>56100</v>
      </c>
      <c r="S205" t="s">
        <v>101</v>
      </c>
      <c r="T205">
        <v>3</v>
      </c>
      <c r="U205" s="104">
        <v>70</v>
      </c>
      <c r="V205" s="5">
        <v>17.579999999999998</v>
      </c>
      <c r="W205" s="1">
        <v>42620</v>
      </c>
      <c r="X205" s="1">
        <v>42612</v>
      </c>
      <c r="Y205" s="8">
        <v>2016</v>
      </c>
    </row>
    <row r="206" spans="2:25" hidden="1" x14ac:dyDescent="0.45">
      <c r="B206" s="1">
        <v>42620</v>
      </c>
      <c r="C206" s="141" t="s">
        <v>101</v>
      </c>
      <c r="D206">
        <v>2016</v>
      </c>
      <c r="E206" s="98">
        <v>14819536845189</v>
      </c>
      <c r="F206" s="141" t="s">
        <v>761</v>
      </c>
      <c r="G206" s="141" t="str">
        <f>VLOOKUP(E206,'Tableau Sites'!$A$7:$C$107,3,FALSE)</f>
        <v>PLACE DE LA LIBERTE</v>
      </c>
      <c r="H206" s="142">
        <v>56100</v>
      </c>
      <c r="I206">
        <v>12</v>
      </c>
      <c r="J206" s="1">
        <v>42612</v>
      </c>
      <c r="K206" s="1">
        <v>42612</v>
      </c>
      <c r="L206" s="142">
        <v>318</v>
      </c>
      <c r="M206" s="142">
        <v>318</v>
      </c>
      <c r="N206" s="143">
        <v>88.57</v>
      </c>
      <c r="O206" s="15">
        <v>14819536845189</v>
      </c>
      <c r="P206" t="s">
        <v>23</v>
      </c>
      <c r="Q206" t="s">
        <v>60</v>
      </c>
      <c r="R206" s="104">
        <v>56100</v>
      </c>
      <c r="S206" t="s">
        <v>101</v>
      </c>
      <c r="T206">
        <v>12</v>
      </c>
      <c r="U206" s="104">
        <v>318</v>
      </c>
      <c r="V206" s="5">
        <v>88.57</v>
      </c>
      <c r="W206" s="1">
        <v>42620</v>
      </c>
      <c r="X206" s="1">
        <v>42612</v>
      </c>
      <c r="Y206" s="8">
        <v>2016</v>
      </c>
    </row>
    <row r="207" spans="2:25" hidden="1" x14ac:dyDescent="0.45">
      <c r="B207" s="1">
        <v>42620</v>
      </c>
      <c r="C207" s="141" t="s">
        <v>101</v>
      </c>
      <c r="D207">
        <v>2016</v>
      </c>
      <c r="E207" s="98">
        <v>14827062170710</v>
      </c>
      <c r="F207" s="141" t="s">
        <v>61</v>
      </c>
      <c r="G207" s="141" t="str">
        <f>VLOOKUP(E207,'Tableau Sites'!$A$7:$C$107,3,FALSE)</f>
        <v>38 RUE MONISTROL</v>
      </c>
      <c r="H207" s="142">
        <v>56100</v>
      </c>
      <c r="I207">
        <v>18</v>
      </c>
      <c r="J207" s="1">
        <v>42612</v>
      </c>
      <c r="K207" s="1">
        <v>42612</v>
      </c>
      <c r="L207" s="142">
        <v>64</v>
      </c>
      <c r="M207" s="142">
        <v>64</v>
      </c>
      <c r="N207" s="143">
        <v>71.97</v>
      </c>
      <c r="O207" s="15">
        <v>14827062170710</v>
      </c>
      <c r="P207" t="s">
        <v>61</v>
      </c>
      <c r="Q207" t="s">
        <v>62</v>
      </c>
      <c r="R207" s="104">
        <v>56100</v>
      </c>
      <c r="S207" t="s">
        <v>101</v>
      </c>
      <c r="T207">
        <v>18</v>
      </c>
      <c r="U207" s="104">
        <v>64</v>
      </c>
      <c r="V207" s="5">
        <v>71.97</v>
      </c>
      <c r="W207" s="1">
        <v>42620</v>
      </c>
      <c r="X207" s="1">
        <v>42612</v>
      </c>
      <c r="Y207" s="8">
        <v>2016</v>
      </c>
    </row>
    <row r="208" spans="2:25" hidden="1" x14ac:dyDescent="0.45">
      <c r="B208" s="1">
        <v>42620</v>
      </c>
      <c r="C208" s="141" t="s">
        <v>101</v>
      </c>
      <c r="D208">
        <v>2016</v>
      </c>
      <c r="E208" s="98">
        <v>14809551292790</v>
      </c>
      <c r="F208" s="182" t="s">
        <v>666</v>
      </c>
      <c r="G208" s="141" t="str">
        <f>VLOOKUP(E208,'Tableau Sites'!$A$7:$C$107,3,FALSE)</f>
        <v>5 PLACE LOUIS BONNEAUD</v>
      </c>
      <c r="H208" s="142">
        <v>56100</v>
      </c>
      <c r="I208">
        <v>24</v>
      </c>
      <c r="J208" s="1">
        <v>42612</v>
      </c>
      <c r="K208" s="1">
        <v>42612</v>
      </c>
      <c r="L208" s="142">
        <v>739</v>
      </c>
      <c r="M208" s="142">
        <v>739</v>
      </c>
      <c r="N208" s="143">
        <v>167.5</v>
      </c>
      <c r="O208" s="15">
        <v>14809551292790</v>
      </c>
      <c r="P208" t="s">
        <v>65</v>
      </c>
      <c r="Q208" t="s">
        <v>66</v>
      </c>
      <c r="R208" s="104">
        <v>56100</v>
      </c>
      <c r="S208" t="s">
        <v>101</v>
      </c>
      <c r="T208">
        <v>24</v>
      </c>
      <c r="U208" s="104">
        <v>739</v>
      </c>
      <c r="V208" s="5">
        <v>167.5</v>
      </c>
      <c r="W208" s="1">
        <v>42620</v>
      </c>
      <c r="X208" s="1">
        <v>42612</v>
      </c>
      <c r="Y208" s="8">
        <v>2016</v>
      </c>
    </row>
    <row r="209" spans="2:25" hidden="1" x14ac:dyDescent="0.45">
      <c r="B209" s="1">
        <v>42620</v>
      </c>
      <c r="C209" s="141" t="s">
        <v>101</v>
      </c>
      <c r="D209">
        <v>2016</v>
      </c>
      <c r="E209" s="98">
        <v>14812735108510</v>
      </c>
      <c r="F209" s="141" t="s">
        <v>676</v>
      </c>
      <c r="G209" s="141" t="str">
        <f>VLOOKUP(E209,'Tableau Sites'!$A$7:$C$107,3,FALSE)</f>
        <v>RUE FERDINAND BUISSON</v>
      </c>
      <c r="H209" s="142">
        <v>56100</v>
      </c>
      <c r="I209">
        <v>30</v>
      </c>
      <c r="J209" s="1">
        <v>42612</v>
      </c>
      <c r="K209" s="1">
        <v>42612</v>
      </c>
      <c r="L209" s="142">
        <v>2808</v>
      </c>
      <c r="M209" s="142">
        <v>2808</v>
      </c>
      <c r="N209" s="143">
        <v>443.24</v>
      </c>
      <c r="O209" s="15">
        <v>14812735108510</v>
      </c>
      <c r="P209" t="s">
        <v>67</v>
      </c>
      <c r="Q209" t="s">
        <v>68</v>
      </c>
      <c r="R209" s="104">
        <v>56100</v>
      </c>
      <c r="S209" t="s">
        <v>101</v>
      </c>
      <c r="T209">
        <v>30</v>
      </c>
      <c r="U209" s="104">
        <v>2808</v>
      </c>
      <c r="V209" s="5">
        <v>443.24</v>
      </c>
      <c r="W209" s="1">
        <v>42620</v>
      </c>
      <c r="X209" s="1">
        <v>42612</v>
      </c>
      <c r="Y209" s="8">
        <v>2016</v>
      </c>
    </row>
    <row r="210" spans="2:25" hidden="1" x14ac:dyDescent="0.45">
      <c r="B210" s="1">
        <v>42620</v>
      </c>
      <c r="C210" s="141" t="s">
        <v>101</v>
      </c>
      <c r="D210">
        <v>2016</v>
      </c>
      <c r="E210" s="98">
        <v>14815629464508</v>
      </c>
      <c r="F210" s="141" t="s">
        <v>79</v>
      </c>
      <c r="G210" s="141" t="e">
        <f>VLOOKUP(E210,'Tableau Sites'!$A$7:$C$107,3,FALSE)</f>
        <v>#N/A</v>
      </c>
      <c r="H210" s="142">
        <v>56100</v>
      </c>
      <c r="I210">
        <v>18</v>
      </c>
      <c r="J210" s="1">
        <v>42612</v>
      </c>
      <c r="K210" s="1">
        <v>42612</v>
      </c>
      <c r="L210" s="142">
        <v>277</v>
      </c>
      <c r="M210" s="142">
        <v>277</v>
      </c>
      <c r="N210" s="143">
        <v>106.26</v>
      </c>
      <c r="O210" s="15">
        <v>14815629464508</v>
      </c>
      <c r="P210" t="s">
        <v>79</v>
      </c>
      <c r="Q210" t="s">
        <v>80</v>
      </c>
      <c r="R210" s="104">
        <v>56100</v>
      </c>
      <c r="S210" t="s">
        <v>101</v>
      </c>
      <c r="T210">
        <v>18</v>
      </c>
      <c r="U210" s="104">
        <v>277</v>
      </c>
      <c r="V210" s="5">
        <v>106.26</v>
      </c>
      <c r="W210" s="1">
        <v>42620</v>
      </c>
      <c r="X210" s="1">
        <v>42612</v>
      </c>
      <c r="Y210" s="8">
        <v>2016</v>
      </c>
    </row>
    <row r="211" spans="2:25" hidden="1" x14ac:dyDescent="0.45">
      <c r="B211" s="1">
        <v>42620</v>
      </c>
      <c r="C211" s="141" t="s">
        <v>101</v>
      </c>
      <c r="D211">
        <v>2016</v>
      </c>
      <c r="E211" s="98">
        <v>14848046293827</v>
      </c>
      <c r="F211" s="141" t="s">
        <v>659</v>
      </c>
      <c r="G211" s="141" t="str">
        <f>VLOOKUP(E211,'Tableau Sites'!$A$7:$C$107,3,FALSE)</f>
        <v>81 BOULEVARD COSMAO DUMANOIR</v>
      </c>
      <c r="H211" s="142">
        <v>56100</v>
      </c>
      <c r="I211">
        <v>12</v>
      </c>
      <c r="J211" s="1">
        <v>42612</v>
      </c>
      <c r="K211" s="1">
        <v>42612</v>
      </c>
      <c r="L211" s="142">
        <v>4026</v>
      </c>
      <c r="M211" s="142">
        <v>4026</v>
      </c>
      <c r="N211" s="143">
        <v>557.42999999999995</v>
      </c>
      <c r="O211" s="15">
        <v>14848046293827</v>
      </c>
      <c r="P211" t="s">
        <v>87</v>
      </c>
      <c r="Q211" t="s">
        <v>161</v>
      </c>
      <c r="R211" s="104">
        <v>56100</v>
      </c>
      <c r="S211" t="s">
        <v>101</v>
      </c>
      <c r="T211">
        <v>12</v>
      </c>
      <c r="U211" s="104">
        <v>4026</v>
      </c>
      <c r="V211" s="5">
        <v>557.42999999999995</v>
      </c>
      <c r="W211" s="1">
        <v>42620</v>
      </c>
      <c r="X211" s="1">
        <v>42612</v>
      </c>
      <c r="Y211" s="8">
        <v>2016</v>
      </c>
    </row>
    <row r="212" spans="2:25" hidden="1" x14ac:dyDescent="0.45">
      <c r="B212" s="1">
        <v>42620</v>
      </c>
      <c r="C212" s="141" t="s">
        <v>101</v>
      </c>
      <c r="D212">
        <v>2016</v>
      </c>
      <c r="E212" s="98">
        <v>14849059318633</v>
      </c>
      <c r="F212" s="141" t="s">
        <v>773</v>
      </c>
      <c r="G212" s="141" t="str">
        <f>VLOOKUP(E212,'Tableau Sites'!$A$7:$C$107,3,FALSE)</f>
        <v>10 RUE AMIRAL BOUVET</v>
      </c>
      <c r="H212" s="142">
        <v>56100</v>
      </c>
      <c r="I212">
        <v>6</v>
      </c>
      <c r="J212" s="1">
        <v>42612</v>
      </c>
      <c r="K212" s="1">
        <v>42612</v>
      </c>
      <c r="L212" s="142">
        <v>129</v>
      </c>
      <c r="M212" s="142">
        <v>129</v>
      </c>
      <c r="N212" s="143">
        <v>28.45</v>
      </c>
      <c r="O212" s="15">
        <v>14849059318633</v>
      </c>
      <c r="P212" t="s">
        <v>88</v>
      </c>
      <c r="Q212" t="s">
        <v>152</v>
      </c>
      <c r="R212" s="104">
        <v>56100</v>
      </c>
      <c r="S212" t="s">
        <v>101</v>
      </c>
      <c r="T212">
        <v>6</v>
      </c>
      <c r="U212" s="104">
        <v>129</v>
      </c>
      <c r="V212" s="5">
        <v>28.45</v>
      </c>
      <c r="W212" s="1">
        <v>42620</v>
      </c>
      <c r="X212" s="1">
        <v>42612</v>
      </c>
      <c r="Y212" s="8">
        <v>2016</v>
      </c>
    </row>
    <row r="213" spans="2:25" hidden="1" x14ac:dyDescent="0.45">
      <c r="B213" s="1">
        <v>42620</v>
      </c>
      <c r="C213" s="141" t="s">
        <v>101</v>
      </c>
      <c r="D213">
        <v>2016</v>
      </c>
      <c r="E213" s="98">
        <v>14849348754024</v>
      </c>
      <c r="F213" s="141" t="s">
        <v>87</v>
      </c>
      <c r="G213" s="141" t="e">
        <f>VLOOKUP(E213,'Tableau Sites'!$A$7:$C$107,3,FALSE)</f>
        <v>#N/A</v>
      </c>
      <c r="H213" s="142">
        <v>56100</v>
      </c>
      <c r="I213">
        <v>9</v>
      </c>
      <c r="J213" s="1">
        <v>42612</v>
      </c>
      <c r="K213" s="1">
        <v>42612</v>
      </c>
      <c r="L213" s="142">
        <v>124</v>
      </c>
      <c r="M213" s="142">
        <v>124</v>
      </c>
      <c r="N213" s="143">
        <v>30.14</v>
      </c>
      <c r="O213" s="15">
        <v>14849348754024</v>
      </c>
      <c r="P213" t="s">
        <v>87</v>
      </c>
      <c r="Q213" t="s">
        <v>183</v>
      </c>
      <c r="R213" s="104">
        <v>56100</v>
      </c>
      <c r="S213" t="s">
        <v>101</v>
      </c>
      <c r="T213">
        <v>9</v>
      </c>
      <c r="U213" s="104">
        <v>124</v>
      </c>
      <c r="V213" s="5">
        <v>30.14</v>
      </c>
      <c r="W213" s="1">
        <v>42620</v>
      </c>
      <c r="X213" s="1">
        <v>42612</v>
      </c>
      <c r="Y213" s="8">
        <v>2016</v>
      </c>
    </row>
    <row r="214" spans="2:25" hidden="1" x14ac:dyDescent="0.45">
      <c r="B214" s="1">
        <v>42620</v>
      </c>
      <c r="C214" s="141" t="s">
        <v>101</v>
      </c>
      <c r="D214">
        <v>2016</v>
      </c>
      <c r="E214" s="98">
        <v>14855426859571</v>
      </c>
      <c r="F214" s="141" t="s">
        <v>759</v>
      </c>
      <c r="G214" s="141" t="e">
        <f>VLOOKUP(E214,'Tableau Sites'!$A$7:$C$107,3,FALSE)</f>
        <v>#N/A</v>
      </c>
      <c r="H214" s="142">
        <v>56100</v>
      </c>
      <c r="I214">
        <v>9</v>
      </c>
      <c r="J214" s="1">
        <v>42612</v>
      </c>
      <c r="K214" s="1">
        <v>42612</v>
      </c>
      <c r="L214" s="142">
        <v>27</v>
      </c>
      <c r="M214" s="142">
        <v>27</v>
      </c>
      <c r="N214" s="143">
        <v>15.17</v>
      </c>
      <c r="O214" s="15">
        <v>14855426859571</v>
      </c>
      <c r="P214" t="s">
        <v>23</v>
      </c>
      <c r="Q214" t="s">
        <v>162</v>
      </c>
      <c r="R214" s="104">
        <v>56100</v>
      </c>
      <c r="S214" t="s">
        <v>101</v>
      </c>
      <c r="T214">
        <v>9</v>
      </c>
      <c r="U214" s="104">
        <v>27</v>
      </c>
      <c r="V214" s="5">
        <v>15.17</v>
      </c>
      <c r="W214" s="1">
        <v>42620</v>
      </c>
      <c r="X214" s="1">
        <v>42612</v>
      </c>
      <c r="Y214" s="8">
        <v>2016</v>
      </c>
    </row>
    <row r="215" spans="2:25" hidden="1" x14ac:dyDescent="0.45">
      <c r="B215" s="1">
        <v>42620</v>
      </c>
      <c r="C215" s="141" t="s">
        <v>101</v>
      </c>
      <c r="D215">
        <v>2016</v>
      </c>
      <c r="E215" s="98">
        <v>14851230043318</v>
      </c>
      <c r="F215" s="141" t="s">
        <v>1043</v>
      </c>
      <c r="G215" s="141" t="str">
        <f>VLOOKUP(E215,'Tableau Sites'!$A$7:$C$107,3,FALSE)</f>
        <v>RUE DE PONT CARRE</v>
      </c>
      <c r="H215" s="142">
        <v>56100</v>
      </c>
      <c r="I215">
        <v>18</v>
      </c>
      <c r="J215" s="1">
        <v>42612</v>
      </c>
      <c r="K215" s="1">
        <v>42612</v>
      </c>
      <c r="L215" s="142">
        <v>-1842</v>
      </c>
      <c r="M215" s="142">
        <v>-1842</v>
      </c>
      <c r="N215" s="143">
        <v>-180.48</v>
      </c>
      <c r="O215" s="15">
        <v>14851230043318</v>
      </c>
      <c r="P215" t="s">
        <v>91</v>
      </c>
      <c r="Q215" t="s">
        <v>184</v>
      </c>
      <c r="R215" s="104">
        <v>56100</v>
      </c>
      <c r="S215" t="s">
        <v>101</v>
      </c>
      <c r="T215">
        <v>18</v>
      </c>
      <c r="U215" s="104">
        <v>-1842</v>
      </c>
      <c r="V215" s="5">
        <v>-180.48</v>
      </c>
      <c r="W215" s="1">
        <v>42620</v>
      </c>
      <c r="X215" s="1">
        <v>42612</v>
      </c>
      <c r="Y215" s="8">
        <v>2016</v>
      </c>
    </row>
    <row r="216" spans="2:25" hidden="1" x14ac:dyDescent="0.45">
      <c r="B216" s="1">
        <v>42620</v>
      </c>
      <c r="C216" s="141" t="s">
        <v>101</v>
      </c>
      <c r="D216">
        <v>2016</v>
      </c>
      <c r="E216" s="98">
        <v>14808393522019</v>
      </c>
      <c r="F216" s="141" t="s">
        <v>92</v>
      </c>
      <c r="G216" s="141" t="str">
        <f>VLOOKUP(E216,'Tableau Sites'!$A$7:$C$107,3,FALSE)</f>
        <v>RUE AUGUSTE RODIN</v>
      </c>
      <c r="H216" s="142">
        <v>56100</v>
      </c>
      <c r="I216">
        <v>3</v>
      </c>
      <c r="J216" s="1">
        <v>42612</v>
      </c>
      <c r="K216" s="1">
        <v>42612</v>
      </c>
      <c r="L216" s="142">
        <v>91</v>
      </c>
      <c r="M216" s="142">
        <v>91</v>
      </c>
      <c r="N216" s="143">
        <v>21.16</v>
      </c>
      <c r="O216" s="15">
        <v>14808393522019</v>
      </c>
      <c r="P216" t="s">
        <v>92</v>
      </c>
      <c r="Q216" t="s">
        <v>93</v>
      </c>
      <c r="R216" s="104">
        <v>56100</v>
      </c>
      <c r="S216" t="s">
        <v>101</v>
      </c>
      <c r="T216">
        <v>3</v>
      </c>
      <c r="U216" s="104">
        <v>91</v>
      </c>
      <c r="V216" s="5">
        <v>21.16</v>
      </c>
      <c r="W216" s="1">
        <v>42620</v>
      </c>
      <c r="X216" s="1">
        <v>42612</v>
      </c>
      <c r="Y216" s="8">
        <v>2016</v>
      </c>
    </row>
    <row r="217" spans="2:25" hidden="1" x14ac:dyDescent="0.45">
      <c r="B217" s="1">
        <v>42620</v>
      </c>
      <c r="C217" s="141" t="s">
        <v>101</v>
      </c>
      <c r="D217">
        <v>2016</v>
      </c>
      <c r="E217" s="98">
        <v>14814616439917</v>
      </c>
      <c r="F217" s="141" t="s">
        <v>109</v>
      </c>
      <c r="G217" s="141" t="str">
        <f>VLOOKUP(E217,'Tableau Sites'!$A$7:$C$107,3,FALSE)</f>
        <v>24 RUE DE KERSABIEC</v>
      </c>
      <c r="H217" s="142">
        <v>56100</v>
      </c>
      <c r="I217">
        <v>12</v>
      </c>
      <c r="J217" s="1">
        <v>42612</v>
      </c>
      <c r="K217" s="1">
        <v>42612</v>
      </c>
      <c r="L217" s="142">
        <v>7662</v>
      </c>
      <c r="M217" s="142">
        <v>7662</v>
      </c>
      <c r="N217" s="143">
        <v>1103.9100000000001</v>
      </c>
      <c r="O217" s="15">
        <v>14814616439917</v>
      </c>
      <c r="P217" t="s">
        <v>109</v>
      </c>
      <c r="Q217" t="s">
        <v>156</v>
      </c>
      <c r="R217" s="104">
        <v>56100</v>
      </c>
      <c r="S217" t="s">
        <v>101</v>
      </c>
      <c r="T217">
        <v>12</v>
      </c>
      <c r="U217" s="104">
        <v>7662</v>
      </c>
      <c r="V217" s="5">
        <v>1103.9100000000001</v>
      </c>
      <c r="W217" s="1">
        <v>42620</v>
      </c>
      <c r="X217" s="1">
        <v>42612</v>
      </c>
      <c r="Y217" s="8">
        <v>2016</v>
      </c>
    </row>
    <row r="218" spans="2:25" hidden="1" x14ac:dyDescent="0.45">
      <c r="B218" s="1">
        <v>42620</v>
      </c>
      <c r="C218" s="141" t="s">
        <v>101</v>
      </c>
      <c r="D218">
        <v>2016</v>
      </c>
      <c r="E218" s="98">
        <v>14855716295106</v>
      </c>
      <c r="F218" s="141" t="s">
        <v>98</v>
      </c>
      <c r="G218" s="141" t="e">
        <f>VLOOKUP(E218,'Tableau Sites'!$A$7:$C$107,3,FALSE)</f>
        <v>#N/A</v>
      </c>
      <c r="H218" s="142">
        <v>56100</v>
      </c>
      <c r="I218">
        <v>6</v>
      </c>
      <c r="J218" s="1">
        <v>42612</v>
      </c>
      <c r="K218" s="1">
        <v>42612</v>
      </c>
      <c r="L218" s="142">
        <v>235</v>
      </c>
      <c r="M218" s="142">
        <v>235</v>
      </c>
      <c r="N218" s="143">
        <v>40.270000000000003</v>
      </c>
      <c r="O218" s="15">
        <v>14855716295106</v>
      </c>
      <c r="P218" t="s">
        <v>98</v>
      </c>
      <c r="Q218" t="s">
        <v>187</v>
      </c>
      <c r="R218" s="104">
        <v>56100</v>
      </c>
      <c r="S218" t="s">
        <v>101</v>
      </c>
      <c r="T218">
        <v>6</v>
      </c>
      <c r="U218" s="104">
        <v>235</v>
      </c>
      <c r="V218" s="5">
        <v>40.270000000000003</v>
      </c>
      <c r="W218" s="1">
        <v>42620</v>
      </c>
      <c r="X218" s="1">
        <v>42612</v>
      </c>
      <c r="Y218" s="8">
        <v>2016</v>
      </c>
    </row>
    <row r="219" spans="2:25" hidden="1" x14ac:dyDescent="0.45">
      <c r="B219" s="1">
        <v>42620</v>
      </c>
      <c r="C219" s="141" t="s">
        <v>101</v>
      </c>
      <c r="D219">
        <v>2016</v>
      </c>
      <c r="E219" s="98">
        <v>14843270564333</v>
      </c>
      <c r="F219" s="141" t="s">
        <v>112</v>
      </c>
      <c r="G219" s="141" t="str">
        <f>VLOOKUP(E219,'Tableau Sites'!$A$7:$C$107,3,FALSE)</f>
        <v>5 AVENUE DE KERGROISE</v>
      </c>
      <c r="H219" s="142">
        <v>56100</v>
      </c>
      <c r="I219">
        <v>9</v>
      </c>
      <c r="J219" s="1">
        <v>42612</v>
      </c>
      <c r="K219" s="1">
        <v>42612</v>
      </c>
      <c r="L219" s="142">
        <v>1555</v>
      </c>
      <c r="M219" s="142">
        <v>1555</v>
      </c>
      <c r="N219" s="143">
        <v>235.03</v>
      </c>
      <c r="O219" s="15">
        <v>14843270564333</v>
      </c>
      <c r="P219" t="s">
        <v>112</v>
      </c>
      <c r="Q219" t="s">
        <v>159</v>
      </c>
      <c r="R219" s="104">
        <v>56100</v>
      </c>
      <c r="S219" t="s">
        <v>101</v>
      </c>
      <c r="T219">
        <v>9</v>
      </c>
      <c r="U219" s="104">
        <v>1555</v>
      </c>
      <c r="V219" s="5">
        <v>235.03</v>
      </c>
      <c r="W219" s="1">
        <v>42620</v>
      </c>
      <c r="X219" s="1">
        <v>42612</v>
      </c>
      <c r="Y219" s="8">
        <v>2016</v>
      </c>
    </row>
    <row r="220" spans="2:25" x14ac:dyDescent="0.45">
      <c r="B220" s="1">
        <v>42650</v>
      </c>
      <c r="C220" s="141" t="s">
        <v>101</v>
      </c>
      <c r="D220">
        <v>2016</v>
      </c>
      <c r="E220" s="98">
        <v>14897250260446</v>
      </c>
      <c r="F220" s="182" t="s">
        <v>801</v>
      </c>
      <c r="G220" s="141" t="str">
        <f>VLOOKUP(E220,'Tableau Sites'!$A$7:$C$127,3,FALSE)</f>
        <v>QUAI DE ROHAN</v>
      </c>
      <c r="H220" s="142">
        <v>56100</v>
      </c>
      <c r="I220">
        <v>6</v>
      </c>
      <c r="J220" s="1">
        <v>42643</v>
      </c>
      <c r="K220" s="1">
        <v>42643</v>
      </c>
      <c r="L220" s="142">
        <v>1944</v>
      </c>
      <c r="M220" s="142">
        <v>1944</v>
      </c>
      <c r="N220" s="143">
        <v>311.49</v>
      </c>
      <c r="O220" s="16">
        <v>14897250260446</v>
      </c>
      <c r="P220" s="3" t="s">
        <v>110</v>
      </c>
      <c r="Q220" t="s">
        <v>191</v>
      </c>
      <c r="R220" s="104">
        <v>56100</v>
      </c>
      <c r="S220" t="s">
        <v>101</v>
      </c>
      <c r="T220" s="3">
        <v>6</v>
      </c>
      <c r="U220" s="4">
        <v>1944</v>
      </c>
      <c r="V220" s="11">
        <v>311.49</v>
      </c>
      <c r="W220" s="1">
        <v>42650</v>
      </c>
      <c r="X220" s="1">
        <v>42643</v>
      </c>
      <c r="Y220" s="8">
        <v>2016</v>
      </c>
    </row>
    <row r="221" spans="2:25" hidden="1" x14ac:dyDescent="0.45">
      <c r="B221" s="1">
        <v>42650</v>
      </c>
      <c r="C221" s="141" t="s">
        <v>101</v>
      </c>
      <c r="D221">
        <v>2016</v>
      </c>
      <c r="E221" s="98">
        <v>14801736507971</v>
      </c>
      <c r="F221" s="141" t="s">
        <v>655</v>
      </c>
      <c r="G221" s="141" t="str">
        <f>VLOOKUP(E221,'Tableau Sites'!$A$7:$C$107,3,FALSE)</f>
        <v xml:space="preserve"> QUAI DES INDES</v>
      </c>
      <c r="H221" s="142">
        <v>56100</v>
      </c>
      <c r="I221">
        <v>36</v>
      </c>
      <c r="J221" s="1">
        <v>42643</v>
      </c>
      <c r="K221" s="1">
        <v>42643</v>
      </c>
      <c r="L221" s="142">
        <v>334</v>
      </c>
      <c r="M221" s="142">
        <v>334</v>
      </c>
      <c r="N221" s="143">
        <v>540.96</v>
      </c>
      <c r="O221" s="16">
        <v>14801736507971</v>
      </c>
      <c r="P221" s="3" t="s">
        <v>111</v>
      </c>
      <c r="Q221" t="s">
        <v>175</v>
      </c>
      <c r="R221" s="104">
        <v>56100</v>
      </c>
      <c r="S221" t="s">
        <v>101</v>
      </c>
      <c r="T221">
        <v>36</v>
      </c>
      <c r="U221" s="4">
        <v>334</v>
      </c>
      <c r="V221" s="11">
        <v>540.96</v>
      </c>
      <c r="W221" s="1">
        <v>42650</v>
      </c>
      <c r="X221" s="1">
        <v>42643</v>
      </c>
      <c r="Y221" s="8">
        <v>2016</v>
      </c>
    </row>
    <row r="222" spans="2:25" x14ac:dyDescent="0.45">
      <c r="B222" s="1">
        <v>42650</v>
      </c>
      <c r="C222" s="141" t="s">
        <v>101</v>
      </c>
      <c r="D222">
        <v>2016</v>
      </c>
      <c r="E222" s="98">
        <v>14897394978254</v>
      </c>
      <c r="F222" s="141" t="s">
        <v>106</v>
      </c>
      <c r="G222" s="141" t="str">
        <f>VLOOKUP(E222,'Tableau Sites'!$A$7:$C$127,3,FALSE)</f>
        <v>BOULEVARD MARECHAL JOFFRE</v>
      </c>
      <c r="H222" s="142">
        <v>56100</v>
      </c>
      <c r="I222">
        <v>6</v>
      </c>
      <c r="J222" s="1">
        <v>42643</v>
      </c>
      <c r="K222" s="1">
        <v>42643</v>
      </c>
      <c r="L222" s="142">
        <v>63</v>
      </c>
      <c r="M222" s="142">
        <v>63</v>
      </c>
      <c r="N222" s="143">
        <v>20.02</v>
      </c>
      <c r="O222" s="15">
        <v>14897394978254</v>
      </c>
      <c r="P222" t="s">
        <v>106</v>
      </c>
      <c r="Q222" t="s">
        <v>192</v>
      </c>
      <c r="R222" s="104">
        <v>56100</v>
      </c>
      <c r="S222" t="s">
        <v>101</v>
      </c>
      <c r="T222">
        <v>6</v>
      </c>
      <c r="U222" s="104">
        <v>63</v>
      </c>
      <c r="V222" s="5">
        <v>20.02</v>
      </c>
      <c r="W222" s="1">
        <v>42650</v>
      </c>
      <c r="X222" s="1">
        <v>42643</v>
      </c>
      <c r="Y222" s="8">
        <v>2016</v>
      </c>
    </row>
    <row r="223" spans="2:25" hidden="1" x14ac:dyDescent="0.45">
      <c r="B223" s="1">
        <v>42650</v>
      </c>
      <c r="C223" s="141" t="s">
        <v>101</v>
      </c>
      <c r="D223">
        <v>2016</v>
      </c>
      <c r="E223" s="98">
        <v>14848625122981</v>
      </c>
      <c r="F223" s="141" t="s">
        <v>3</v>
      </c>
      <c r="G223" s="141" t="str">
        <f>VLOOKUP(E223,'Tableau Sites'!$A$7:$C$107,3,FALSE)</f>
        <v>9A QUAI CHARLES DE ROHAN</v>
      </c>
      <c r="H223" s="142">
        <v>56100</v>
      </c>
      <c r="I223">
        <v>6</v>
      </c>
      <c r="J223" s="1">
        <v>42643</v>
      </c>
      <c r="K223" s="1">
        <v>42643</v>
      </c>
      <c r="L223" s="142">
        <v>-16</v>
      </c>
      <c r="M223" s="142">
        <v>-16</v>
      </c>
      <c r="N223" s="143">
        <v>10.56</v>
      </c>
      <c r="O223" s="15">
        <v>14848625122981</v>
      </c>
      <c r="P223" t="s">
        <v>3</v>
      </c>
      <c r="Q223" t="s">
        <v>4</v>
      </c>
      <c r="R223" s="104">
        <v>56100</v>
      </c>
      <c r="S223" t="s">
        <v>101</v>
      </c>
      <c r="T223">
        <v>6</v>
      </c>
      <c r="U223" s="104">
        <v>-16</v>
      </c>
      <c r="V223" s="5">
        <v>10.56</v>
      </c>
      <c r="W223" s="1">
        <v>42650</v>
      </c>
      <c r="X223" s="1">
        <v>42643</v>
      </c>
      <c r="Y223" s="8">
        <v>2016</v>
      </c>
    </row>
    <row r="224" spans="2:25" hidden="1" x14ac:dyDescent="0.45">
      <c r="B224" s="1">
        <v>42650</v>
      </c>
      <c r="C224" s="141" t="s">
        <v>101</v>
      </c>
      <c r="D224">
        <v>2016</v>
      </c>
      <c r="E224" s="98">
        <v>14843270564333</v>
      </c>
      <c r="F224" s="141" t="s">
        <v>112</v>
      </c>
      <c r="G224" s="141" t="str">
        <f>VLOOKUP(E224,'Tableau Sites'!$A$7:$C$107,3,FALSE)</f>
        <v>5 AVENUE DE KERGROISE</v>
      </c>
      <c r="H224" s="142">
        <v>56100</v>
      </c>
      <c r="I224">
        <v>9</v>
      </c>
      <c r="J224" s="1">
        <v>42643</v>
      </c>
      <c r="K224" s="1">
        <v>42643</v>
      </c>
      <c r="L224" s="142">
        <v>1260</v>
      </c>
      <c r="M224" s="142">
        <v>1260</v>
      </c>
      <c r="N224" s="143">
        <v>197.60999999999999</v>
      </c>
      <c r="O224" s="16">
        <v>14843270564333</v>
      </c>
      <c r="P224" t="s">
        <v>112</v>
      </c>
      <c r="Q224" t="s">
        <v>159</v>
      </c>
      <c r="R224" s="104">
        <v>56100</v>
      </c>
      <c r="S224" t="s">
        <v>101</v>
      </c>
      <c r="T224" s="3">
        <v>9</v>
      </c>
      <c r="U224" s="4">
        <v>1260</v>
      </c>
      <c r="V224" s="11">
        <v>197.60999999999999</v>
      </c>
      <c r="W224" s="1">
        <v>42650</v>
      </c>
      <c r="X224" s="1">
        <v>42643</v>
      </c>
      <c r="Y224" s="8">
        <v>2016</v>
      </c>
    </row>
    <row r="225" spans="2:25" hidden="1" x14ac:dyDescent="0.45">
      <c r="B225" s="1">
        <v>42650</v>
      </c>
      <c r="C225" s="141" t="s">
        <v>101</v>
      </c>
      <c r="D225">
        <v>2016</v>
      </c>
      <c r="E225" s="98">
        <v>14840955079522</v>
      </c>
      <c r="F225" s="204" t="s">
        <v>632</v>
      </c>
      <c r="G225" s="141" t="str">
        <f>VLOOKUP(E225,'Tableau Sites'!$A$7:$C$107,3,FALSE)</f>
        <v>29 RUE DE KEROMAN</v>
      </c>
      <c r="H225" s="142">
        <v>56100</v>
      </c>
      <c r="I225">
        <v>3</v>
      </c>
      <c r="J225" s="1">
        <v>42643</v>
      </c>
      <c r="K225" s="1">
        <v>42643</v>
      </c>
      <c r="L225" s="142">
        <v>632</v>
      </c>
      <c r="M225" s="142">
        <v>632</v>
      </c>
      <c r="N225" s="143">
        <v>118.44</v>
      </c>
      <c r="O225" s="15">
        <v>14840955079522</v>
      </c>
      <c r="P225" t="s">
        <v>113</v>
      </c>
      <c r="Q225" t="s">
        <v>182</v>
      </c>
      <c r="R225" s="104">
        <v>56100</v>
      </c>
      <c r="S225" t="s">
        <v>101</v>
      </c>
      <c r="T225">
        <v>3</v>
      </c>
      <c r="U225" s="104">
        <v>632</v>
      </c>
      <c r="V225" s="5">
        <v>118.44</v>
      </c>
      <c r="W225" s="1">
        <v>42650</v>
      </c>
      <c r="X225" s="1">
        <v>42643</v>
      </c>
      <c r="Y225" s="8">
        <v>2016</v>
      </c>
    </row>
    <row r="226" spans="2:25" hidden="1" x14ac:dyDescent="0.45">
      <c r="B226" s="1">
        <v>42650</v>
      </c>
      <c r="C226" s="141" t="s">
        <v>101</v>
      </c>
      <c r="D226">
        <v>2016</v>
      </c>
      <c r="E226" s="98">
        <v>14830101244506</v>
      </c>
      <c r="F226" s="142" t="s">
        <v>786</v>
      </c>
      <c r="G226" s="141" t="str">
        <f>VLOOKUP(E226,'Tableau Sites'!$A$7:$C$107,3,FALSE)</f>
        <v>82 RUE DE KERVARIC</v>
      </c>
      <c r="H226" s="142">
        <v>56100</v>
      </c>
      <c r="I226">
        <v>9</v>
      </c>
      <c r="J226" s="1">
        <v>42643</v>
      </c>
      <c r="K226" s="1">
        <v>42643</v>
      </c>
      <c r="L226" s="142">
        <v>5725</v>
      </c>
      <c r="M226" s="142">
        <v>5725</v>
      </c>
      <c r="N226" s="143">
        <v>820.73</v>
      </c>
      <c r="O226" s="16">
        <v>14830101244506</v>
      </c>
      <c r="P226" s="3" t="s">
        <v>114</v>
      </c>
      <c r="Q226" t="s">
        <v>32</v>
      </c>
      <c r="R226" s="104">
        <v>56100</v>
      </c>
      <c r="S226" t="s">
        <v>101</v>
      </c>
      <c r="T226" s="3">
        <v>9</v>
      </c>
      <c r="U226" s="4">
        <v>5725</v>
      </c>
      <c r="V226" s="11">
        <v>820.73</v>
      </c>
      <c r="W226" s="1">
        <v>42650</v>
      </c>
      <c r="X226" s="1">
        <v>42643</v>
      </c>
      <c r="Y226" s="8">
        <v>2016</v>
      </c>
    </row>
    <row r="227" spans="2:25" hidden="1" x14ac:dyDescent="0.45">
      <c r="B227" s="1">
        <v>42650</v>
      </c>
      <c r="C227" s="141" t="s">
        <v>101</v>
      </c>
      <c r="D227">
        <v>2016</v>
      </c>
      <c r="E227" s="98">
        <v>14826628017348</v>
      </c>
      <c r="F227" s="141" t="s">
        <v>30</v>
      </c>
      <c r="G227" s="141" t="str">
        <f>VLOOKUP(E227,'Tableau Sites'!$A$7:$C$107,3,FALSE)</f>
        <v>N1 RUE VICTOR SCHOELCHER</v>
      </c>
      <c r="H227" s="142">
        <v>56100</v>
      </c>
      <c r="I227">
        <v>36</v>
      </c>
      <c r="J227" s="1">
        <v>42643</v>
      </c>
      <c r="K227" s="1">
        <v>42643</v>
      </c>
      <c r="L227" s="142">
        <v>1084</v>
      </c>
      <c r="M227" s="142">
        <v>1084</v>
      </c>
      <c r="N227" s="143">
        <v>257.32</v>
      </c>
      <c r="O227" s="15">
        <v>14826628017348</v>
      </c>
      <c r="P227" t="s">
        <v>30</v>
      </c>
      <c r="Q227" t="s">
        <v>179</v>
      </c>
      <c r="R227" s="104">
        <v>56100</v>
      </c>
      <c r="S227" t="s">
        <v>101</v>
      </c>
      <c r="T227">
        <v>36</v>
      </c>
      <c r="U227" s="104">
        <v>1084</v>
      </c>
      <c r="V227" s="5">
        <v>257.32</v>
      </c>
      <c r="W227" s="1">
        <v>42650</v>
      </c>
      <c r="X227" s="1">
        <v>42643</v>
      </c>
      <c r="Y227" s="8">
        <v>2016</v>
      </c>
    </row>
    <row r="228" spans="2:25" hidden="1" x14ac:dyDescent="0.45">
      <c r="B228" s="1">
        <v>42650</v>
      </c>
      <c r="C228" s="141" t="s">
        <v>101</v>
      </c>
      <c r="D228">
        <v>2016</v>
      </c>
      <c r="E228" s="98">
        <v>14858465933343</v>
      </c>
      <c r="F228" s="141" t="s">
        <v>48</v>
      </c>
      <c r="G228" s="141" t="str">
        <f>VLOOKUP(E228,'Tableau Sites'!$A$7:$C$107,3,FALSE)</f>
        <v>5 RUE DE L INDUSTRIE</v>
      </c>
      <c r="H228" s="142">
        <v>56100</v>
      </c>
      <c r="I228">
        <v>36</v>
      </c>
      <c r="J228" s="1">
        <v>42643</v>
      </c>
      <c r="K228" s="1">
        <v>42643</v>
      </c>
      <c r="L228" s="142">
        <v>1690</v>
      </c>
      <c r="M228" s="142">
        <v>1690</v>
      </c>
      <c r="N228" s="143">
        <v>305.99</v>
      </c>
      <c r="O228" s="15">
        <v>14858465933343</v>
      </c>
      <c r="P228" t="s">
        <v>48</v>
      </c>
      <c r="Q228" t="s">
        <v>49</v>
      </c>
      <c r="R228" s="104">
        <v>56100</v>
      </c>
      <c r="S228" t="s">
        <v>101</v>
      </c>
      <c r="T228">
        <v>36</v>
      </c>
      <c r="U228" s="104">
        <v>1690</v>
      </c>
      <c r="V228" s="5">
        <v>305.99</v>
      </c>
      <c r="W228" s="1">
        <v>42650</v>
      </c>
      <c r="X228" s="1">
        <v>42643</v>
      </c>
      <c r="Y228" s="8">
        <v>2016</v>
      </c>
    </row>
    <row r="229" spans="2:25" hidden="1" x14ac:dyDescent="0.45">
      <c r="B229" s="1">
        <v>42650</v>
      </c>
      <c r="C229" s="141" t="s">
        <v>101</v>
      </c>
      <c r="D229">
        <v>2016</v>
      </c>
      <c r="E229" s="98">
        <v>14860347264787</v>
      </c>
      <c r="F229" s="141" t="s">
        <v>690</v>
      </c>
      <c r="G229" s="141" t="str">
        <f>VLOOKUP(E229,'Tableau Sites'!$A$7:$C$107,3,FALSE)</f>
        <v>11 PLACE DE L YSER</v>
      </c>
      <c r="H229" s="142">
        <v>56100</v>
      </c>
      <c r="I229">
        <v>36</v>
      </c>
      <c r="J229" s="1">
        <v>42643</v>
      </c>
      <c r="K229" s="1">
        <v>42643</v>
      </c>
      <c r="L229" s="142">
        <v>2816</v>
      </c>
      <c r="M229" s="142">
        <v>2816</v>
      </c>
      <c r="N229" s="143">
        <v>455.87</v>
      </c>
      <c r="O229" s="15">
        <v>14860347264787</v>
      </c>
      <c r="P229" t="s">
        <v>19</v>
      </c>
      <c r="Q229" t="s">
        <v>50</v>
      </c>
      <c r="R229" s="104">
        <v>56100</v>
      </c>
      <c r="S229" t="s">
        <v>101</v>
      </c>
      <c r="T229">
        <v>36</v>
      </c>
      <c r="U229" s="104">
        <v>2816</v>
      </c>
      <c r="V229" s="5">
        <v>455.87</v>
      </c>
      <c r="W229" s="1">
        <v>42650</v>
      </c>
      <c r="X229" s="1">
        <v>42643</v>
      </c>
      <c r="Y229" s="8">
        <v>2016</v>
      </c>
    </row>
    <row r="230" spans="2:25" hidden="1" x14ac:dyDescent="0.45">
      <c r="B230" s="1">
        <v>42650</v>
      </c>
      <c r="C230" s="141" t="s">
        <v>101</v>
      </c>
      <c r="D230">
        <v>2016</v>
      </c>
      <c r="E230" s="98">
        <v>14831548422869</v>
      </c>
      <c r="F230" s="141" t="s">
        <v>747</v>
      </c>
      <c r="G230" s="141" t="str">
        <f>VLOOKUP(E230,'Tableau Sites'!$A$7:$C$107,3,FALSE)</f>
        <v>2A RUE COMMANDANT MARCHAND</v>
      </c>
      <c r="H230" s="142">
        <v>56100</v>
      </c>
      <c r="I230">
        <v>3</v>
      </c>
      <c r="J230" s="1">
        <v>42643</v>
      </c>
      <c r="K230" s="1">
        <v>42643</v>
      </c>
      <c r="L230" s="142">
        <v>31</v>
      </c>
      <c r="M230" s="142">
        <v>31</v>
      </c>
      <c r="N230" s="143">
        <v>21.4</v>
      </c>
      <c r="O230" s="15">
        <v>14831548422869</v>
      </c>
      <c r="P230" t="s">
        <v>51</v>
      </c>
      <c r="Q230" t="s">
        <v>52</v>
      </c>
      <c r="R230" s="104">
        <v>56100</v>
      </c>
      <c r="S230" t="s">
        <v>101</v>
      </c>
      <c r="T230">
        <v>3</v>
      </c>
      <c r="U230" s="104">
        <v>31</v>
      </c>
      <c r="V230" s="5">
        <v>21.4</v>
      </c>
      <c r="W230" s="1">
        <v>42650</v>
      </c>
      <c r="X230" s="1">
        <v>42643</v>
      </c>
      <c r="Y230" s="8">
        <v>2016</v>
      </c>
    </row>
    <row r="231" spans="2:25" hidden="1" x14ac:dyDescent="0.45">
      <c r="B231" s="1">
        <v>42650</v>
      </c>
      <c r="C231" s="141" t="s">
        <v>101</v>
      </c>
      <c r="D231">
        <v>2016</v>
      </c>
      <c r="E231" s="98">
        <v>14832561447120</v>
      </c>
      <c r="F231" s="141" t="s">
        <v>653</v>
      </c>
      <c r="G231" s="141" t="str">
        <f>VLOOKUP(E231,'Tableau Sites'!$A$7:$C$107,3,FALSE)</f>
        <v>42 RUE LOUIS BRAILLE</v>
      </c>
      <c r="H231" s="142">
        <v>56100</v>
      </c>
      <c r="I231">
        <v>18</v>
      </c>
      <c r="J231" s="1">
        <v>42643</v>
      </c>
      <c r="K231" s="1">
        <v>42643</v>
      </c>
      <c r="L231" s="142">
        <v>5156</v>
      </c>
      <c r="M231" s="142">
        <v>5156</v>
      </c>
      <c r="N231" s="143">
        <v>715.57</v>
      </c>
      <c r="O231" s="15">
        <v>14832561447120</v>
      </c>
      <c r="P231" t="s">
        <v>53</v>
      </c>
      <c r="Q231" t="s">
        <v>54</v>
      </c>
      <c r="R231" s="104">
        <v>56100</v>
      </c>
      <c r="S231" t="s">
        <v>101</v>
      </c>
      <c r="T231">
        <v>18</v>
      </c>
      <c r="U231" s="104">
        <v>5156</v>
      </c>
      <c r="V231" s="5">
        <v>715.57</v>
      </c>
      <c r="W231" s="1">
        <v>42650</v>
      </c>
      <c r="X231" s="1">
        <v>42643</v>
      </c>
      <c r="Y231" s="8">
        <v>2016</v>
      </c>
    </row>
    <row r="232" spans="2:25" hidden="1" x14ac:dyDescent="0.45">
      <c r="B232" s="1">
        <v>42650</v>
      </c>
      <c r="C232" s="141" t="s">
        <v>101</v>
      </c>
      <c r="D232">
        <v>2016</v>
      </c>
      <c r="E232" s="98">
        <v>14835311085392</v>
      </c>
      <c r="F232" s="141" t="s">
        <v>714</v>
      </c>
      <c r="G232" s="141" t="str">
        <f>VLOOKUP(E232,'Tableau Sites'!$A$7:$C$107,3,FALSE)</f>
        <v>39 RUE FRANCOIS LE LEVE</v>
      </c>
      <c r="H232" s="142">
        <v>56100</v>
      </c>
      <c r="I232">
        <v>12</v>
      </c>
      <c r="J232" s="1">
        <v>42643</v>
      </c>
      <c r="K232" s="1">
        <v>42643</v>
      </c>
      <c r="L232" s="142">
        <v>887</v>
      </c>
      <c r="M232" s="142">
        <v>887</v>
      </c>
      <c r="N232" s="143">
        <v>141.22999999999999</v>
      </c>
      <c r="O232" s="15">
        <v>14835311085392</v>
      </c>
      <c r="P232" t="s">
        <v>55</v>
      </c>
      <c r="Q232" t="s">
        <v>56</v>
      </c>
      <c r="R232" s="104">
        <v>56100</v>
      </c>
      <c r="S232" t="s">
        <v>101</v>
      </c>
      <c r="T232">
        <v>12</v>
      </c>
      <c r="U232" s="104">
        <v>887</v>
      </c>
      <c r="V232" s="5">
        <v>141.22999999999999</v>
      </c>
      <c r="W232" s="1">
        <v>42650</v>
      </c>
      <c r="X232" s="1">
        <v>42643</v>
      </c>
      <c r="Y232" s="8">
        <v>2016</v>
      </c>
    </row>
    <row r="233" spans="2:25" hidden="1" x14ac:dyDescent="0.45">
      <c r="B233" s="1">
        <v>42650</v>
      </c>
      <c r="C233" s="141" t="s">
        <v>101</v>
      </c>
      <c r="D233">
        <v>2016</v>
      </c>
      <c r="E233" s="98">
        <v>14847756790250</v>
      </c>
      <c r="F233" s="141" t="s">
        <v>58</v>
      </c>
      <c r="G233" s="141" t="e">
        <f>VLOOKUP(E233,'Tableau Sites'!$A$7:$C$107,3,FALSE)</f>
        <v>#N/A</v>
      </c>
      <c r="H233" s="142">
        <v>56100</v>
      </c>
      <c r="I233">
        <v>36</v>
      </c>
      <c r="J233" s="1">
        <v>42643</v>
      </c>
      <c r="K233" s="1">
        <v>42643</v>
      </c>
      <c r="L233" s="142">
        <v>63</v>
      </c>
      <c r="M233" s="142">
        <v>63</v>
      </c>
      <c r="N233" s="143">
        <v>102.52</v>
      </c>
      <c r="O233" s="15">
        <v>14847756790250</v>
      </c>
      <c r="P233" t="s">
        <v>58</v>
      </c>
      <c r="Q233" t="s">
        <v>59</v>
      </c>
      <c r="R233" s="104">
        <v>56100</v>
      </c>
      <c r="S233" t="s">
        <v>101</v>
      </c>
      <c r="T233">
        <v>36</v>
      </c>
      <c r="U233" s="104">
        <v>63</v>
      </c>
      <c r="V233" s="5">
        <v>102.52</v>
      </c>
      <c r="W233" s="1">
        <v>42650</v>
      </c>
      <c r="X233" s="1">
        <v>42643</v>
      </c>
      <c r="Y233" s="8">
        <v>2016</v>
      </c>
    </row>
    <row r="234" spans="2:25" hidden="1" x14ac:dyDescent="0.45">
      <c r="B234" s="1">
        <v>42650</v>
      </c>
      <c r="C234" s="141" t="s">
        <v>101</v>
      </c>
      <c r="D234">
        <v>2016</v>
      </c>
      <c r="E234" s="98">
        <v>14807525267709</v>
      </c>
      <c r="F234" s="141" t="s">
        <v>63</v>
      </c>
      <c r="G234" s="141" t="e">
        <f>VLOOKUP(E234,'Tableau Sites'!$A$7:$C$107,3,FALSE)</f>
        <v>#N/A</v>
      </c>
      <c r="H234" s="142">
        <v>56100</v>
      </c>
      <c r="I234">
        <v>6</v>
      </c>
      <c r="J234" s="1">
        <v>42643</v>
      </c>
      <c r="K234" s="1">
        <v>42643</v>
      </c>
      <c r="L234" s="142">
        <v>61</v>
      </c>
      <c r="M234" s="142">
        <v>61</v>
      </c>
      <c r="N234" s="143">
        <v>30.24</v>
      </c>
      <c r="O234" s="15">
        <v>14807525267709</v>
      </c>
      <c r="P234" t="s">
        <v>63</v>
      </c>
      <c r="Q234" t="s">
        <v>176</v>
      </c>
      <c r="R234" s="104">
        <v>56100</v>
      </c>
      <c r="S234" t="s">
        <v>101</v>
      </c>
      <c r="T234">
        <v>6</v>
      </c>
      <c r="U234" s="104">
        <v>61</v>
      </c>
      <c r="V234" s="5">
        <v>30.24</v>
      </c>
      <c r="W234" s="1">
        <v>42650</v>
      </c>
      <c r="X234" s="1">
        <v>42643</v>
      </c>
      <c r="Y234" s="8">
        <v>2016</v>
      </c>
    </row>
    <row r="235" spans="2:25" hidden="1" x14ac:dyDescent="0.45">
      <c r="B235" s="1">
        <v>42650</v>
      </c>
      <c r="C235" s="141" t="s">
        <v>101</v>
      </c>
      <c r="D235">
        <v>2016</v>
      </c>
      <c r="E235" s="98">
        <v>14813892850933</v>
      </c>
      <c r="F235" s="141" t="s">
        <v>700</v>
      </c>
      <c r="G235" s="141" t="str">
        <f>VLOOKUP(E235,'Tableau Sites'!$A$7:$C$107,3,FALSE)</f>
        <v>4 F RUE ROGER SALENGRO</v>
      </c>
      <c r="H235" s="142">
        <v>56100</v>
      </c>
      <c r="I235">
        <v>36</v>
      </c>
      <c r="J235" s="1">
        <v>42643</v>
      </c>
      <c r="K235" s="1">
        <v>42643</v>
      </c>
      <c r="L235" s="142">
        <v>1910</v>
      </c>
      <c r="M235" s="142">
        <v>1910</v>
      </c>
      <c r="N235" s="143">
        <v>348</v>
      </c>
      <c r="O235" s="15">
        <v>14813892850933</v>
      </c>
      <c r="P235" t="s">
        <v>69</v>
      </c>
      <c r="Q235" t="s">
        <v>155</v>
      </c>
      <c r="R235" s="104">
        <v>56100</v>
      </c>
      <c r="S235" t="s">
        <v>101</v>
      </c>
      <c r="T235">
        <v>36</v>
      </c>
      <c r="U235" s="104">
        <v>1910</v>
      </c>
      <c r="V235" s="5">
        <v>348</v>
      </c>
      <c r="W235" s="1">
        <v>42650</v>
      </c>
      <c r="X235" s="1">
        <v>42643</v>
      </c>
      <c r="Y235" s="8">
        <v>2016</v>
      </c>
    </row>
    <row r="236" spans="2:25" hidden="1" x14ac:dyDescent="0.45">
      <c r="B236" s="1">
        <v>42650</v>
      </c>
      <c r="C236" s="141" t="s">
        <v>101</v>
      </c>
      <c r="D236">
        <v>2016</v>
      </c>
      <c r="E236" s="98">
        <v>14831258977776</v>
      </c>
      <c r="F236" s="141" t="s">
        <v>711</v>
      </c>
      <c r="G236" s="141" t="str">
        <f>VLOOKUP(E236,'Tableau Sites'!$A$7:$C$107,3,FALSE)</f>
        <v>SOYE</v>
      </c>
      <c r="H236" s="142">
        <v>56270</v>
      </c>
      <c r="I236">
        <v>36</v>
      </c>
      <c r="J236" s="1">
        <v>42643</v>
      </c>
      <c r="K236" s="1">
        <v>42643</v>
      </c>
      <c r="L236" s="142">
        <v>4489</v>
      </c>
      <c r="M236" s="142">
        <v>4489</v>
      </c>
      <c r="N236" s="143">
        <v>691.19</v>
      </c>
      <c r="O236" s="15">
        <v>14831258977776</v>
      </c>
      <c r="P236" t="s">
        <v>73</v>
      </c>
      <c r="Q236" t="s">
        <v>74</v>
      </c>
      <c r="R236" s="104">
        <v>56270</v>
      </c>
      <c r="S236" t="s">
        <v>101</v>
      </c>
      <c r="T236">
        <v>36</v>
      </c>
      <c r="U236" s="104">
        <v>4489</v>
      </c>
      <c r="V236" s="5">
        <v>691.19</v>
      </c>
      <c r="W236" s="1">
        <v>42650</v>
      </c>
      <c r="X236" s="1">
        <v>42643</v>
      </c>
      <c r="Y236" s="8">
        <v>2016</v>
      </c>
    </row>
    <row r="237" spans="2:25" hidden="1" x14ac:dyDescent="0.45">
      <c r="B237" s="1">
        <v>42650</v>
      </c>
      <c r="C237" s="141" t="s">
        <v>101</v>
      </c>
      <c r="D237">
        <v>2016</v>
      </c>
      <c r="E237" s="98">
        <v>14848190969595</v>
      </c>
      <c r="F237" s="141" t="s">
        <v>77</v>
      </c>
      <c r="G237" s="141" t="str">
        <f>VLOOKUP(E237,'Tableau Sites'!$A$7:$C$107,3,FALSE)</f>
        <v>2 RUE FRANCOIS LE BRISE</v>
      </c>
      <c r="H237" s="142">
        <v>56100</v>
      </c>
      <c r="I237">
        <v>36</v>
      </c>
      <c r="J237" s="1">
        <v>42643</v>
      </c>
      <c r="K237" s="1">
        <v>42643</v>
      </c>
      <c r="L237" s="142">
        <v>3001</v>
      </c>
      <c r="M237" s="142">
        <v>3001</v>
      </c>
      <c r="N237" s="143">
        <v>505.15</v>
      </c>
      <c r="O237" s="15">
        <v>14848190969595</v>
      </c>
      <c r="P237" t="s">
        <v>77</v>
      </c>
      <c r="Q237" t="s">
        <v>78</v>
      </c>
      <c r="R237" s="104">
        <v>56100</v>
      </c>
      <c r="S237" t="s">
        <v>101</v>
      </c>
      <c r="T237">
        <v>36</v>
      </c>
      <c r="U237" s="104">
        <v>3001</v>
      </c>
      <c r="V237" s="5">
        <v>505.15</v>
      </c>
      <c r="W237" s="1">
        <v>42650</v>
      </c>
      <c r="X237" s="1">
        <v>42643</v>
      </c>
      <c r="Y237" s="8">
        <v>2016</v>
      </c>
    </row>
    <row r="238" spans="2:25" hidden="1" x14ac:dyDescent="0.45">
      <c r="B238" s="1">
        <v>42650</v>
      </c>
      <c r="C238" s="141" t="s">
        <v>101</v>
      </c>
      <c r="D238">
        <v>2016</v>
      </c>
      <c r="E238" s="98">
        <v>14826338581711</v>
      </c>
      <c r="F238" s="141" t="s">
        <v>81</v>
      </c>
      <c r="G238" s="141" t="str">
        <f>VLOOKUP(E238,'Tableau Sites'!$A$7:$C$107,3,FALSE)</f>
        <v>45 BD EMILE GUILLEROT</v>
      </c>
      <c r="H238" s="142">
        <v>56100</v>
      </c>
      <c r="I238">
        <v>18</v>
      </c>
      <c r="J238" s="1">
        <v>42643</v>
      </c>
      <c r="K238" s="1">
        <v>42643</v>
      </c>
      <c r="L238" s="142">
        <v>12009</v>
      </c>
      <c r="M238" s="142">
        <v>12009</v>
      </c>
      <c r="N238" s="143">
        <v>1713.34</v>
      </c>
      <c r="O238" s="16">
        <v>14826338581711</v>
      </c>
      <c r="P238" s="3" t="s">
        <v>81</v>
      </c>
      <c r="Q238" t="s">
        <v>147</v>
      </c>
      <c r="R238" s="104">
        <v>56100</v>
      </c>
      <c r="S238" t="s">
        <v>101</v>
      </c>
      <c r="T238" s="3">
        <v>18</v>
      </c>
      <c r="U238" s="4">
        <v>12009</v>
      </c>
      <c r="V238" s="11">
        <v>1713.34</v>
      </c>
      <c r="W238" s="1">
        <v>42650</v>
      </c>
      <c r="X238" s="1">
        <v>42643</v>
      </c>
      <c r="Y238" s="8">
        <v>2016</v>
      </c>
    </row>
    <row r="239" spans="2:25" hidden="1" x14ac:dyDescent="0.45">
      <c r="B239" s="1">
        <v>42650</v>
      </c>
      <c r="C239" s="141" t="s">
        <v>101</v>
      </c>
      <c r="D239">
        <v>2016</v>
      </c>
      <c r="E239" s="98">
        <v>14832706164973</v>
      </c>
      <c r="F239" s="193" t="s">
        <v>662</v>
      </c>
      <c r="G239" s="141" t="str">
        <f>VLOOKUP(E239,'Tableau Sites'!$A$7:$C$107,3,FALSE)</f>
        <v>81 BOULEVARD COSMAO DUMANOIR</v>
      </c>
      <c r="H239" s="142">
        <v>56100</v>
      </c>
      <c r="I239">
        <v>3</v>
      </c>
      <c r="J239" s="1">
        <v>42643</v>
      </c>
      <c r="K239" s="1">
        <v>42643</v>
      </c>
      <c r="L239" s="142">
        <v>56</v>
      </c>
      <c r="M239" s="142">
        <v>56</v>
      </c>
      <c r="N239" s="143">
        <v>16.39</v>
      </c>
      <c r="O239" s="15">
        <v>14832706164973</v>
      </c>
      <c r="P239" t="s">
        <v>83</v>
      </c>
      <c r="Q239" t="s">
        <v>161</v>
      </c>
      <c r="R239" s="104">
        <v>56100</v>
      </c>
      <c r="S239" t="s">
        <v>101</v>
      </c>
      <c r="T239">
        <v>3</v>
      </c>
      <c r="U239" s="104">
        <v>56</v>
      </c>
      <c r="V239" s="5">
        <v>16.39</v>
      </c>
      <c r="W239" s="1">
        <v>42650</v>
      </c>
      <c r="X239" s="1">
        <v>42643</v>
      </c>
      <c r="Y239" s="8">
        <v>2016</v>
      </c>
    </row>
    <row r="240" spans="2:25" hidden="1" x14ac:dyDescent="0.45">
      <c r="B240" s="1">
        <v>42650</v>
      </c>
      <c r="C240" s="141" t="s">
        <v>101</v>
      </c>
      <c r="D240">
        <v>2016</v>
      </c>
      <c r="E240" s="98">
        <v>14857018736288</v>
      </c>
      <c r="F240" s="141" t="s">
        <v>642</v>
      </c>
      <c r="G240" s="141" t="str">
        <f>VLOOKUP(E240,'Tableau Sites'!$A$7:$C$107,3,FALSE)</f>
        <v>3 BOULEVARD COSMAO DUMANOIR</v>
      </c>
      <c r="H240" s="142">
        <v>56100</v>
      </c>
      <c r="I240">
        <v>36</v>
      </c>
      <c r="J240" s="1">
        <v>42643</v>
      </c>
      <c r="K240" s="1">
        <v>42643</v>
      </c>
      <c r="L240" s="142">
        <v>6610</v>
      </c>
      <c r="M240" s="142">
        <v>6610</v>
      </c>
      <c r="N240" s="143">
        <v>1176.24</v>
      </c>
      <c r="O240" s="15">
        <v>14857018736288</v>
      </c>
      <c r="P240" t="s">
        <v>94</v>
      </c>
      <c r="Q240" t="s">
        <v>148</v>
      </c>
      <c r="R240" s="104">
        <v>56100</v>
      </c>
      <c r="S240" t="s">
        <v>101</v>
      </c>
      <c r="T240">
        <v>36</v>
      </c>
      <c r="U240" s="104">
        <v>6610</v>
      </c>
      <c r="V240" s="5">
        <v>1176.24</v>
      </c>
      <c r="W240" s="1">
        <v>42650</v>
      </c>
      <c r="X240" s="1">
        <v>42643</v>
      </c>
      <c r="Y240" s="8">
        <v>2016</v>
      </c>
    </row>
    <row r="241" spans="2:25" x14ac:dyDescent="0.45">
      <c r="B241" s="1">
        <v>42650</v>
      </c>
      <c r="C241" s="141" t="s">
        <v>101</v>
      </c>
      <c r="D241">
        <v>2016</v>
      </c>
      <c r="E241" s="98">
        <v>14897829230103</v>
      </c>
      <c r="F241" s="141" t="s">
        <v>115</v>
      </c>
      <c r="G241" s="141" t="str">
        <f>VLOOKUP(E241,'Tableau Sites'!$A$7:$C$127,3,FALSE)</f>
        <v>LA CITADELLE</v>
      </c>
      <c r="H241" s="142">
        <v>56290</v>
      </c>
      <c r="I241">
        <v>24</v>
      </c>
      <c r="J241" s="1">
        <v>42643</v>
      </c>
      <c r="K241" s="1">
        <v>42643</v>
      </c>
      <c r="L241" s="142">
        <v>40615</v>
      </c>
      <c r="M241" s="142">
        <v>40615</v>
      </c>
      <c r="N241" s="143">
        <v>5394.98</v>
      </c>
      <c r="O241" s="16">
        <v>14897829230103</v>
      </c>
      <c r="P241" s="3" t="s">
        <v>115</v>
      </c>
      <c r="Q241" t="s">
        <v>193</v>
      </c>
      <c r="R241" s="104">
        <v>56290</v>
      </c>
      <c r="S241" t="s">
        <v>101</v>
      </c>
      <c r="T241" s="3">
        <v>24</v>
      </c>
      <c r="U241" s="4">
        <v>40615</v>
      </c>
      <c r="V241" s="11">
        <v>5394.98</v>
      </c>
      <c r="W241" s="1">
        <v>42650</v>
      </c>
      <c r="X241" s="1">
        <v>42643</v>
      </c>
      <c r="Y241" s="8">
        <v>2016</v>
      </c>
    </row>
    <row r="242" spans="2:25" hidden="1" x14ac:dyDescent="0.45">
      <c r="B242" s="1">
        <v>42650</v>
      </c>
      <c r="C242" s="141" t="s">
        <v>101</v>
      </c>
      <c r="D242">
        <v>2016</v>
      </c>
      <c r="E242" s="98">
        <v>14838784312598</v>
      </c>
      <c r="F242" s="141" t="s">
        <v>97</v>
      </c>
      <c r="G242" s="141" t="str">
        <f>VLOOKUP(E242,'Tableau Sites'!$A$7:$C$107,3,FALSE)</f>
        <v>HALLES CHANZY</v>
      </c>
      <c r="H242" s="142">
        <v>56100</v>
      </c>
      <c r="I242">
        <v>18</v>
      </c>
      <c r="J242" s="1">
        <v>42643</v>
      </c>
      <c r="K242" s="1">
        <v>42643</v>
      </c>
      <c r="L242" s="142">
        <v>5045</v>
      </c>
      <c r="M242" s="142">
        <v>5045</v>
      </c>
      <c r="N242" s="143">
        <v>725.89</v>
      </c>
      <c r="O242" s="15">
        <v>14838784312598</v>
      </c>
      <c r="P242" t="s">
        <v>97</v>
      </c>
      <c r="Q242" t="s">
        <v>181</v>
      </c>
      <c r="R242" s="104">
        <v>56100</v>
      </c>
      <c r="S242" t="s">
        <v>101</v>
      </c>
      <c r="T242">
        <v>18</v>
      </c>
      <c r="U242" s="104">
        <v>5045</v>
      </c>
      <c r="V242" s="5">
        <v>725.89</v>
      </c>
      <c r="W242" s="1">
        <v>42650</v>
      </c>
      <c r="X242" s="1">
        <v>42643</v>
      </c>
      <c r="Y242" s="8">
        <v>2016</v>
      </c>
    </row>
    <row r="243" spans="2:25" hidden="1" x14ac:dyDescent="0.45">
      <c r="B243" s="1">
        <v>42650</v>
      </c>
      <c r="C243" s="141" t="s">
        <v>101</v>
      </c>
      <c r="D243">
        <v>2016</v>
      </c>
      <c r="E243" s="98">
        <v>14825325557145</v>
      </c>
      <c r="F243" s="141" t="s">
        <v>703</v>
      </c>
      <c r="G243" s="141" t="str">
        <f>VLOOKUP(E243,'Tableau Sites'!$A$7:$C$107,3,FALSE)</f>
        <v xml:space="preserve"> N1 ccal KERVENANEC</v>
      </c>
      <c r="H243" s="142">
        <v>56100</v>
      </c>
      <c r="I243">
        <v>18</v>
      </c>
      <c r="J243" s="1">
        <v>42643</v>
      </c>
      <c r="K243" s="1">
        <v>42643</v>
      </c>
      <c r="L243" s="142">
        <v>210</v>
      </c>
      <c r="M243" s="142">
        <v>210</v>
      </c>
      <c r="N243" s="143">
        <v>60.74</v>
      </c>
      <c r="O243" s="15">
        <v>14825325557145</v>
      </c>
      <c r="P243" t="s">
        <v>99</v>
      </c>
      <c r="Q243" t="s">
        <v>144</v>
      </c>
      <c r="R243" s="104">
        <v>56100</v>
      </c>
      <c r="S243" t="s">
        <v>101</v>
      </c>
      <c r="T243">
        <v>18</v>
      </c>
      <c r="U243" s="104">
        <v>210</v>
      </c>
      <c r="V243" s="5">
        <v>60.74</v>
      </c>
      <c r="W243" s="1">
        <v>42650</v>
      </c>
      <c r="X243" s="1">
        <v>42643</v>
      </c>
      <c r="Y243" s="8">
        <v>2016</v>
      </c>
    </row>
    <row r="244" spans="2:25" hidden="1" x14ac:dyDescent="0.45">
      <c r="B244" s="1">
        <v>42650</v>
      </c>
      <c r="C244" s="141" t="s">
        <v>101</v>
      </c>
      <c r="D244">
        <v>2016</v>
      </c>
      <c r="E244" s="98">
        <v>14829667091101</v>
      </c>
      <c r="F244" s="141" t="s">
        <v>707</v>
      </c>
      <c r="G244" s="141" t="str">
        <f>VLOOKUP(E244,'Tableau Sites'!$A$7:$C$107,3,FALSE)</f>
        <v>3 RUE D ANNABA</v>
      </c>
      <c r="H244" s="142">
        <v>56100</v>
      </c>
      <c r="I244">
        <v>3</v>
      </c>
      <c r="J244" s="1">
        <v>42643</v>
      </c>
      <c r="K244" s="1">
        <v>42643</v>
      </c>
      <c r="L244" s="142">
        <v>2466</v>
      </c>
      <c r="M244" s="142">
        <v>2466</v>
      </c>
      <c r="N244" s="143">
        <v>367.01</v>
      </c>
      <c r="O244" s="15">
        <v>14829667091101</v>
      </c>
      <c r="P244" t="s">
        <v>116</v>
      </c>
      <c r="Q244" t="s">
        <v>160</v>
      </c>
      <c r="R244" s="104">
        <v>56100</v>
      </c>
      <c r="S244" t="s">
        <v>101</v>
      </c>
      <c r="T244">
        <v>3</v>
      </c>
      <c r="U244" s="104">
        <v>2466</v>
      </c>
      <c r="V244" s="5">
        <v>367.01</v>
      </c>
      <c r="W244" s="1">
        <v>42650</v>
      </c>
      <c r="X244" s="1">
        <v>42643</v>
      </c>
      <c r="Y244" s="8">
        <v>2016</v>
      </c>
    </row>
    <row r="245" spans="2:25" hidden="1" x14ac:dyDescent="0.45">
      <c r="B245" s="1">
        <v>42650</v>
      </c>
      <c r="C245" s="141" t="s">
        <v>101</v>
      </c>
      <c r="D245">
        <v>2016</v>
      </c>
      <c r="E245" s="98">
        <v>14819681562951</v>
      </c>
      <c r="F245" s="141" t="s">
        <v>117</v>
      </c>
      <c r="G245" s="141" t="e">
        <f>VLOOKUP(E245,'Tableau Sites'!$A$7:$C$107,3,FALSE)</f>
        <v>#N/A</v>
      </c>
      <c r="H245" s="142">
        <v>56100</v>
      </c>
      <c r="I245">
        <v>6</v>
      </c>
      <c r="J245" s="1">
        <v>42643</v>
      </c>
      <c r="K245" s="1">
        <v>42643</v>
      </c>
      <c r="L245" s="142">
        <v>590</v>
      </c>
      <c r="M245" s="142">
        <v>590</v>
      </c>
      <c r="N245" s="143">
        <v>87.93</v>
      </c>
      <c r="O245" s="15">
        <v>14819681562951</v>
      </c>
      <c r="P245" s="2" t="s">
        <v>117</v>
      </c>
      <c r="Q245" t="s">
        <v>72</v>
      </c>
      <c r="R245" s="104">
        <v>56100</v>
      </c>
      <c r="S245" t="s">
        <v>101</v>
      </c>
      <c r="T245">
        <v>6</v>
      </c>
      <c r="U245" s="104">
        <v>590</v>
      </c>
      <c r="V245" s="5">
        <v>87.93</v>
      </c>
      <c r="W245" s="1">
        <v>42650</v>
      </c>
      <c r="X245" s="1">
        <v>42643</v>
      </c>
      <c r="Y245" s="8">
        <v>2016</v>
      </c>
    </row>
    <row r="246" spans="2:25" hidden="1" x14ac:dyDescent="0.45">
      <c r="B246" s="1">
        <v>42650</v>
      </c>
      <c r="C246" s="141" t="s">
        <v>101</v>
      </c>
      <c r="D246">
        <v>2016</v>
      </c>
      <c r="E246" s="98">
        <v>14837771311984</v>
      </c>
      <c r="F246" s="141" t="s">
        <v>75</v>
      </c>
      <c r="G246" s="141" t="e">
        <f>VLOOKUP(E246,'Tableau Sites'!$A$7:$C$107,3,FALSE)</f>
        <v>#N/A</v>
      </c>
      <c r="H246" s="142">
        <v>56850</v>
      </c>
      <c r="I246">
        <v>12</v>
      </c>
      <c r="J246" s="1">
        <v>42643</v>
      </c>
      <c r="K246" s="1">
        <v>42643</v>
      </c>
      <c r="L246" s="142">
        <v>2111</v>
      </c>
      <c r="M246" s="142">
        <v>2111</v>
      </c>
      <c r="N246" s="143">
        <v>286.3</v>
      </c>
      <c r="O246" s="15">
        <v>14837771311984</v>
      </c>
      <c r="P246" t="s">
        <v>75</v>
      </c>
      <c r="Q246" t="s">
        <v>76</v>
      </c>
      <c r="R246" s="104">
        <v>56850</v>
      </c>
      <c r="S246" t="s">
        <v>101</v>
      </c>
      <c r="T246">
        <v>12</v>
      </c>
      <c r="U246" s="104">
        <v>2111</v>
      </c>
      <c r="V246" s="5">
        <v>286.3</v>
      </c>
      <c r="W246" s="1">
        <v>42650</v>
      </c>
      <c r="X246" s="1">
        <v>42643</v>
      </c>
      <c r="Y246" s="8">
        <v>2016</v>
      </c>
    </row>
    <row r="247" spans="2:25" hidden="1" x14ac:dyDescent="0.45">
      <c r="B247" s="1">
        <v>43014</v>
      </c>
      <c r="C247" s="141" t="s">
        <v>101</v>
      </c>
      <c r="D247">
        <v>2017</v>
      </c>
      <c r="E247" s="98">
        <v>14808104095512</v>
      </c>
      <c r="F247" s="141" t="s">
        <v>799</v>
      </c>
      <c r="G247" s="141" t="str">
        <f>VLOOKUP(E247,'Tableau Sites'!$A$7:$C$107,3,FALSE)</f>
        <v>RUE DE PONTCARRE</v>
      </c>
      <c r="H247" s="142">
        <v>56100</v>
      </c>
      <c r="I247">
        <v>6</v>
      </c>
      <c r="J247" s="1">
        <v>42656</v>
      </c>
      <c r="K247" s="1">
        <v>42656</v>
      </c>
      <c r="L247" s="142">
        <v>17</v>
      </c>
      <c r="M247" s="142">
        <v>17</v>
      </c>
      <c r="N247" s="143">
        <v>35.82</v>
      </c>
      <c r="O247" s="15">
        <v>14808104095512</v>
      </c>
      <c r="P247" t="s">
        <v>84</v>
      </c>
      <c r="Q247" t="s">
        <v>85</v>
      </c>
      <c r="R247" s="104">
        <v>56100</v>
      </c>
      <c r="S247" t="s">
        <v>101</v>
      </c>
      <c r="T247">
        <v>6</v>
      </c>
      <c r="U247" s="104">
        <v>17</v>
      </c>
      <c r="V247" s="12">
        <v>35.82</v>
      </c>
      <c r="W247" s="1">
        <v>43014</v>
      </c>
      <c r="X247" s="1">
        <v>42656</v>
      </c>
      <c r="Y247" s="9">
        <v>2017</v>
      </c>
    </row>
    <row r="248" spans="2:25" hidden="1" x14ac:dyDescent="0.45">
      <c r="B248" s="1">
        <v>42864</v>
      </c>
      <c r="C248" s="141" t="s">
        <v>101</v>
      </c>
      <c r="D248">
        <v>2017</v>
      </c>
      <c r="E248" s="98">
        <v>14811143239267</v>
      </c>
      <c r="F248" s="204" t="s">
        <v>739</v>
      </c>
      <c r="G248" s="141" t="str">
        <f>VLOOKUP(E248,'Tableau Sites'!$A$7:$C$107,3,FALSE)</f>
        <v>4 RUE PROFESSEUR MAZE</v>
      </c>
      <c r="H248" s="142">
        <v>56100</v>
      </c>
      <c r="I248">
        <v>6</v>
      </c>
      <c r="J248" s="1">
        <v>42671</v>
      </c>
      <c r="K248" s="1">
        <v>42671</v>
      </c>
      <c r="L248" s="142">
        <v>0</v>
      </c>
      <c r="M248" s="142">
        <v>0</v>
      </c>
      <c r="N248" s="143">
        <v>5.84</v>
      </c>
      <c r="O248" s="15">
        <v>14811143239267</v>
      </c>
      <c r="P248" t="s">
        <v>137</v>
      </c>
      <c r="Q248" t="s">
        <v>154</v>
      </c>
      <c r="R248" s="104">
        <v>56100</v>
      </c>
      <c r="S248" t="s">
        <v>101</v>
      </c>
      <c r="T248">
        <v>6</v>
      </c>
      <c r="U248" s="104">
        <v>0</v>
      </c>
      <c r="V248" s="12">
        <v>5.84</v>
      </c>
      <c r="W248" s="1">
        <v>42864</v>
      </c>
      <c r="X248" s="1">
        <v>42671</v>
      </c>
      <c r="Y248" s="9">
        <v>2017</v>
      </c>
    </row>
    <row r="249" spans="2:25" hidden="1" x14ac:dyDescent="0.45">
      <c r="B249" s="1">
        <v>42682</v>
      </c>
      <c r="C249" s="141" t="s">
        <v>101</v>
      </c>
      <c r="D249">
        <v>2016</v>
      </c>
      <c r="E249" s="98">
        <v>14861070802041</v>
      </c>
      <c r="F249" s="193" t="s">
        <v>651</v>
      </c>
      <c r="G249" s="141" t="str">
        <f>VLOOKUP(E249,'Tableau Sites'!$A$7:$C$107,3,FALSE)</f>
        <v>RUE DE CARNEL</v>
      </c>
      <c r="H249" s="142">
        <v>56100</v>
      </c>
      <c r="I249">
        <v>3</v>
      </c>
      <c r="J249" s="1">
        <v>42673</v>
      </c>
      <c r="K249" s="1">
        <v>42673</v>
      </c>
      <c r="L249" s="142">
        <v>-31</v>
      </c>
      <c r="M249" s="142">
        <v>-31</v>
      </c>
      <c r="N249" s="143">
        <v>5.23</v>
      </c>
      <c r="O249" s="15">
        <v>14861070802041</v>
      </c>
      <c r="P249" t="s">
        <v>0</v>
      </c>
      <c r="Q249" t="s">
        <v>1</v>
      </c>
      <c r="R249" s="104">
        <v>56100</v>
      </c>
      <c r="S249" t="s">
        <v>101</v>
      </c>
      <c r="T249">
        <v>3</v>
      </c>
      <c r="U249" s="104">
        <v>-31</v>
      </c>
      <c r="V249" s="5">
        <v>5.23</v>
      </c>
      <c r="W249" s="1">
        <v>42682</v>
      </c>
      <c r="X249" s="1">
        <v>42673</v>
      </c>
      <c r="Y249" s="8">
        <v>2016</v>
      </c>
    </row>
    <row r="250" spans="2:25" hidden="1" x14ac:dyDescent="0.45">
      <c r="B250" s="1">
        <v>42682</v>
      </c>
      <c r="C250" s="141" t="s">
        <v>101</v>
      </c>
      <c r="D250">
        <v>2016</v>
      </c>
      <c r="E250" s="98">
        <v>14848625122981</v>
      </c>
      <c r="F250" s="141" t="s">
        <v>3</v>
      </c>
      <c r="G250" s="141" t="str">
        <f>VLOOKUP(E250,'Tableau Sites'!$A$7:$C$107,3,FALSE)</f>
        <v>9A QUAI CHARLES DE ROHAN</v>
      </c>
      <c r="H250" s="142">
        <v>56100</v>
      </c>
      <c r="I250">
        <v>6</v>
      </c>
      <c r="J250" s="1">
        <v>42673</v>
      </c>
      <c r="K250" s="1">
        <v>42673</v>
      </c>
      <c r="L250" s="142">
        <v>306</v>
      </c>
      <c r="M250" s="142">
        <v>306</v>
      </c>
      <c r="N250" s="143">
        <v>61.7</v>
      </c>
      <c r="O250" s="15">
        <v>14848625122981</v>
      </c>
      <c r="P250" t="s">
        <v>3</v>
      </c>
      <c r="Q250" t="s">
        <v>4</v>
      </c>
      <c r="R250" s="104">
        <v>56100</v>
      </c>
      <c r="S250" t="s">
        <v>101</v>
      </c>
      <c r="T250">
        <v>6</v>
      </c>
      <c r="U250" s="104">
        <v>306</v>
      </c>
      <c r="V250" s="5">
        <v>61.7</v>
      </c>
      <c r="W250" s="1">
        <v>42682</v>
      </c>
      <c r="X250" s="1">
        <v>42673</v>
      </c>
      <c r="Y250" s="8">
        <v>2016</v>
      </c>
    </row>
    <row r="251" spans="2:25" hidden="1" x14ac:dyDescent="0.45">
      <c r="B251" s="1">
        <v>42682</v>
      </c>
      <c r="C251" s="141" t="s">
        <v>101</v>
      </c>
      <c r="D251">
        <v>2016</v>
      </c>
      <c r="E251" s="98">
        <v>14846888509393</v>
      </c>
      <c r="F251" s="141" t="s">
        <v>5</v>
      </c>
      <c r="G251" s="141" t="str">
        <f>VLOOKUP(E251,'Tableau Sites'!$A$7:$C$107,3,FALSE)</f>
        <v>22A RUE DOCTEUR BENOIT VILLERS</v>
      </c>
      <c r="H251" s="142">
        <v>56100</v>
      </c>
      <c r="I251">
        <v>24</v>
      </c>
      <c r="J251" s="1">
        <v>42673</v>
      </c>
      <c r="K251" s="1">
        <v>42673</v>
      </c>
      <c r="L251" s="142">
        <v>3935</v>
      </c>
      <c r="M251" s="142">
        <v>3935</v>
      </c>
      <c r="N251" s="143">
        <v>586.27</v>
      </c>
      <c r="O251" s="15">
        <v>14846888509393</v>
      </c>
      <c r="P251" t="s">
        <v>5</v>
      </c>
      <c r="Q251" t="s">
        <v>6</v>
      </c>
      <c r="R251" s="104">
        <v>56100</v>
      </c>
      <c r="S251" t="s">
        <v>101</v>
      </c>
      <c r="T251">
        <v>24</v>
      </c>
      <c r="U251" s="104">
        <v>3935</v>
      </c>
      <c r="V251" s="5">
        <v>586.27</v>
      </c>
      <c r="W251" s="1">
        <v>42682</v>
      </c>
      <c r="X251" s="1">
        <v>42673</v>
      </c>
      <c r="Y251" s="8">
        <v>2016</v>
      </c>
    </row>
    <row r="252" spans="2:25" hidden="1" x14ac:dyDescent="0.45">
      <c r="B252" s="1">
        <v>42682</v>
      </c>
      <c r="C252" s="141" t="s">
        <v>101</v>
      </c>
      <c r="D252">
        <v>2016</v>
      </c>
      <c r="E252" s="98">
        <v>14829522373357</v>
      </c>
      <c r="F252" s="141" t="s">
        <v>7</v>
      </c>
      <c r="G252" s="141" t="str">
        <f>VLOOKUP(E252,'Tableau Sites'!$A$7:$C$107,3,FALSE)</f>
        <v>1 RUE NICOLAS APPERT</v>
      </c>
      <c r="H252" s="142">
        <v>56100</v>
      </c>
      <c r="I252">
        <v>6</v>
      </c>
      <c r="J252" s="1">
        <v>42673</v>
      </c>
      <c r="K252" s="1">
        <v>42673</v>
      </c>
      <c r="L252" s="142">
        <v>148</v>
      </c>
      <c r="M252" s="142">
        <v>148</v>
      </c>
      <c r="N252" s="143">
        <v>32.92</v>
      </c>
      <c r="O252" s="15">
        <v>14829522373357</v>
      </c>
      <c r="P252" t="s">
        <v>7</v>
      </c>
      <c r="Q252" t="s">
        <v>8</v>
      </c>
      <c r="R252" s="104">
        <v>56100</v>
      </c>
      <c r="S252" t="s">
        <v>101</v>
      </c>
      <c r="T252">
        <v>6</v>
      </c>
      <c r="U252" s="104">
        <v>148</v>
      </c>
      <c r="V252" s="5">
        <v>32.92</v>
      </c>
      <c r="W252" s="1">
        <v>42682</v>
      </c>
      <c r="X252" s="1">
        <v>42673</v>
      </c>
      <c r="Y252" s="8">
        <v>2016</v>
      </c>
    </row>
    <row r="253" spans="2:25" hidden="1" x14ac:dyDescent="0.45">
      <c r="B253" s="1">
        <v>42682</v>
      </c>
      <c r="C253" s="141" t="s">
        <v>101</v>
      </c>
      <c r="D253">
        <v>2016</v>
      </c>
      <c r="E253" s="98">
        <v>14819247409505</v>
      </c>
      <c r="F253" s="141" t="s">
        <v>664</v>
      </c>
      <c r="G253" s="141" t="str">
        <f>VLOOKUP(E253,'Tableau Sites'!$A$7:$C$107,3,FALSE)</f>
        <v>205 RUE DE BELGIQUE</v>
      </c>
      <c r="H253" s="142">
        <v>56100</v>
      </c>
      <c r="I253">
        <v>18</v>
      </c>
      <c r="J253" s="1">
        <v>42673</v>
      </c>
      <c r="K253" s="1">
        <v>42673</v>
      </c>
      <c r="L253" s="142">
        <v>5259</v>
      </c>
      <c r="M253" s="142">
        <v>5259</v>
      </c>
      <c r="N253" s="143">
        <v>743.92</v>
      </c>
      <c r="O253" s="15">
        <v>14819247409505</v>
      </c>
      <c r="P253" t="s">
        <v>11</v>
      </c>
      <c r="Q253" t="s">
        <v>12</v>
      </c>
      <c r="R253" s="104">
        <v>56100</v>
      </c>
      <c r="S253" t="s">
        <v>101</v>
      </c>
      <c r="T253">
        <v>18</v>
      </c>
      <c r="U253" s="104">
        <v>5259</v>
      </c>
      <c r="V253" s="5">
        <v>743.92</v>
      </c>
      <c r="W253" s="1">
        <v>42682</v>
      </c>
      <c r="X253" s="1">
        <v>42673</v>
      </c>
      <c r="Y253" s="8">
        <v>2016</v>
      </c>
    </row>
    <row r="254" spans="2:25" hidden="1" x14ac:dyDescent="0.45">
      <c r="B254" s="1">
        <v>42682</v>
      </c>
      <c r="C254" s="141" t="s">
        <v>101</v>
      </c>
      <c r="D254">
        <v>2016</v>
      </c>
      <c r="E254" s="98">
        <v>14860636700389</v>
      </c>
      <c r="F254" s="141" t="s">
        <v>689</v>
      </c>
      <c r="G254" s="141" t="str">
        <f>VLOOKUP(E254,'Tableau Sites'!$A$7:$C$107,3,FALSE)</f>
        <v>6 RUE DE L ECOLE</v>
      </c>
      <c r="H254" s="142">
        <v>56100</v>
      </c>
      <c r="I254">
        <v>18</v>
      </c>
      <c r="J254" s="1">
        <v>42673</v>
      </c>
      <c r="K254" s="1">
        <v>42673</v>
      </c>
      <c r="L254" s="142">
        <v>2432</v>
      </c>
      <c r="M254" s="142">
        <v>2432</v>
      </c>
      <c r="N254" s="143">
        <v>356.37</v>
      </c>
      <c r="O254" s="15">
        <v>14860636700389</v>
      </c>
      <c r="P254" t="s">
        <v>19</v>
      </c>
      <c r="Q254" t="s">
        <v>20</v>
      </c>
      <c r="R254" s="104">
        <v>56100</v>
      </c>
      <c r="S254" t="s">
        <v>101</v>
      </c>
      <c r="T254">
        <v>18</v>
      </c>
      <c r="U254" s="104">
        <v>2432</v>
      </c>
      <c r="V254" s="5">
        <v>356.37</v>
      </c>
      <c r="W254" s="1">
        <v>42682</v>
      </c>
      <c r="X254" s="1">
        <v>42673</v>
      </c>
      <c r="Y254" s="8">
        <v>2016</v>
      </c>
    </row>
    <row r="255" spans="2:25" hidden="1" x14ac:dyDescent="0.45">
      <c r="B255" s="1">
        <v>42682</v>
      </c>
      <c r="C255" s="141" t="s">
        <v>101</v>
      </c>
      <c r="D255">
        <v>2016</v>
      </c>
      <c r="E255" s="98">
        <v>14860926084261</v>
      </c>
      <c r="F255" s="141" t="s">
        <v>803</v>
      </c>
      <c r="G255" s="141" t="str">
        <f>VLOOKUP(E255,'Tableau Sites'!$A$7:$C$107,3,FALSE)</f>
        <v>81 RUE DE LA BELLE FONTAINE</v>
      </c>
      <c r="H255" s="142">
        <v>56100</v>
      </c>
      <c r="I255">
        <v>6</v>
      </c>
      <c r="J255" s="1">
        <v>42673</v>
      </c>
      <c r="K255" s="1">
        <v>42673</v>
      </c>
      <c r="L255" s="142">
        <v>254</v>
      </c>
      <c r="M255" s="142">
        <v>254</v>
      </c>
      <c r="N255" s="143">
        <v>45.89</v>
      </c>
      <c r="O255" s="15">
        <v>14860926084261</v>
      </c>
      <c r="P255" t="s">
        <v>21</v>
      </c>
      <c r="Q255" t="s">
        <v>22</v>
      </c>
      <c r="R255" s="104">
        <v>56100</v>
      </c>
      <c r="S255" t="s">
        <v>101</v>
      </c>
      <c r="T255">
        <v>6</v>
      </c>
      <c r="U255" s="104">
        <v>254</v>
      </c>
      <c r="V255" s="5">
        <v>45.89</v>
      </c>
      <c r="W255" s="1">
        <v>42682</v>
      </c>
      <c r="X255" s="1">
        <v>42673</v>
      </c>
      <c r="Y255" s="8">
        <v>2016</v>
      </c>
    </row>
    <row r="256" spans="2:25" hidden="1" x14ac:dyDescent="0.45">
      <c r="B256" s="1">
        <v>42682</v>
      </c>
      <c r="C256" s="141" t="s">
        <v>101</v>
      </c>
      <c r="D256">
        <v>2016</v>
      </c>
      <c r="E256" s="98">
        <v>14842981128703</v>
      </c>
      <c r="F256" s="141" t="s">
        <v>24</v>
      </c>
      <c r="G256" s="141" t="str">
        <f>VLOOKUP(E256,'Tableau Sites'!$A$7:$C$107,3,FALSE)</f>
        <v>8 RUE DE L INDUSTRIE</v>
      </c>
      <c r="H256" s="142">
        <v>56100</v>
      </c>
      <c r="I256">
        <v>9</v>
      </c>
      <c r="J256" s="1">
        <v>42673</v>
      </c>
      <c r="K256" s="1">
        <v>42673</v>
      </c>
      <c r="L256" s="142">
        <v>296</v>
      </c>
      <c r="M256" s="142">
        <v>296</v>
      </c>
      <c r="N256" s="143">
        <v>54.05</v>
      </c>
      <c r="O256" s="15">
        <v>14842981128703</v>
      </c>
      <c r="P256" t="s">
        <v>24</v>
      </c>
      <c r="Q256" t="s">
        <v>25</v>
      </c>
      <c r="R256" s="104">
        <v>56100</v>
      </c>
      <c r="S256" t="s">
        <v>101</v>
      </c>
      <c r="T256">
        <v>9</v>
      </c>
      <c r="U256" s="104">
        <v>296</v>
      </c>
      <c r="V256" s="5">
        <v>54.05</v>
      </c>
      <c r="W256" s="1">
        <v>42682</v>
      </c>
      <c r="X256" s="1">
        <v>42673</v>
      </c>
      <c r="Y256" s="8">
        <v>2016</v>
      </c>
    </row>
    <row r="257" spans="2:25" hidden="1" x14ac:dyDescent="0.45">
      <c r="B257" s="1">
        <v>42682</v>
      </c>
      <c r="C257" s="141" t="s">
        <v>101</v>
      </c>
      <c r="D257">
        <v>2016</v>
      </c>
      <c r="E257" s="98">
        <v>14822286483376</v>
      </c>
      <c r="F257" s="141" t="s">
        <v>672</v>
      </c>
      <c r="G257" s="141" t="str">
        <f>VLOOKUP(E257,'Tableau Sites'!$A$7:$C$107,3,FALSE)</f>
        <v>RUE MAURICE THOREZ</v>
      </c>
      <c r="H257" s="142">
        <v>56100</v>
      </c>
      <c r="I257">
        <v>6</v>
      </c>
      <c r="J257" s="1">
        <v>42673</v>
      </c>
      <c r="K257" s="1">
        <v>42673</v>
      </c>
      <c r="L257" s="142">
        <v>259</v>
      </c>
      <c r="M257" s="142">
        <v>259</v>
      </c>
      <c r="N257" s="143">
        <v>78.62</v>
      </c>
      <c r="O257" s="15">
        <v>14822286483376</v>
      </c>
      <c r="P257" t="s">
        <v>26</v>
      </c>
      <c r="Q257" t="s">
        <v>27</v>
      </c>
      <c r="R257" s="104">
        <v>56100</v>
      </c>
      <c r="S257" t="s">
        <v>101</v>
      </c>
      <c r="T257">
        <v>6</v>
      </c>
      <c r="U257" s="104">
        <v>259</v>
      </c>
      <c r="V257" s="5">
        <v>78.62</v>
      </c>
      <c r="W257" s="1">
        <v>42682</v>
      </c>
      <c r="X257" s="1">
        <v>42673</v>
      </c>
      <c r="Y257" s="8">
        <v>2016</v>
      </c>
    </row>
    <row r="258" spans="2:25" hidden="1" x14ac:dyDescent="0.45">
      <c r="B258" s="1">
        <v>42682</v>
      </c>
      <c r="C258" s="141" t="s">
        <v>101</v>
      </c>
      <c r="D258">
        <v>2016</v>
      </c>
      <c r="E258" s="98">
        <v>14822865354592</v>
      </c>
      <c r="F258" s="141" t="s">
        <v>28</v>
      </c>
      <c r="G258" s="141" t="str">
        <f>VLOOKUP(E258,'Tableau Sites'!$A$7:$C$107,3,FALSE)</f>
        <v>2 RUE FRANCOIS RENAULT</v>
      </c>
      <c r="H258" s="142">
        <v>56100</v>
      </c>
      <c r="I258">
        <v>30</v>
      </c>
      <c r="J258" s="1">
        <v>42673</v>
      </c>
      <c r="K258" s="1">
        <v>42673</v>
      </c>
      <c r="L258" s="142" t="s">
        <v>2</v>
      </c>
      <c r="M258" s="142" t="s">
        <v>2</v>
      </c>
      <c r="N258" s="143">
        <v>362.6</v>
      </c>
      <c r="O258" s="15">
        <v>14822865354592</v>
      </c>
      <c r="P258" t="s">
        <v>28</v>
      </c>
      <c r="Q258" t="s">
        <v>29</v>
      </c>
      <c r="R258" s="104">
        <v>56100</v>
      </c>
      <c r="S258" t="s">
        <v>101</v>
      </c>
      <c r="T258">
        <v>30</v>
      </c>
      <c r="U258" s="104" t="s">
        <v>2</v>
      </c>
      <c r="V258" s="5">
        <v>362.6</v>
      </c>
      <c r="W258" s="1">
        <v>42682</v>
      </c>
      <c r="X258" s="1">
        <v>42673</v>
      </c>
      <c r="Y258" s="8">
        <v>2016</v>
      </c>
    </row>
    <row r="259" spans="2:25" hidden="1" x14ac:dyDescent="0.45">
      <c r="B259" s="1">
        <v>42682</v>
      </c>
      <c r="C259" s="141" t="s">
        <v>101</v>
      </c>
      <c r="D259">
        <v>2016</v>
      </c>
      <c r="E259" s="98">
        <v>14826628017348</v>
      </c>
      <c r="F259" s="141" t="s">
        <v>30</v>
      </c>
      <c r="G259" s="141" t="str">
        <f>VLOOKUP(E259,'Tableau Sites'!$A$7:$C$107,3,FALSE)</f>
        <v>N1 RUE VICTOR SCHOELCHER</v>
      </c>
      <c r="H259" s="142">
        <v>56100</v>
      </c>
      <c r="I259">
        <v>36</v>
      </c>
      <c r="J259" s="1">
        <v>42673</v>
      </c>
      <c r="K259" s="1">
        <v>42673</v>
      </c>
      <c r="L259" s="142" t="s">
        <v>2</v>
      </c>
      <c r="M259" s="142" t="s">
        <v>2</v>
      </c>
      <c r="N259" s="143">
        <v>238.13</v>
      </c>
      <c r="O259" s="15">
        <v>14826628017348</v>
      </c>
      <c r="P259" t="s">
        <v>30</v>
      </c>
      <c r="Q259" t="s">
        <v>179</v>
      </c>
      <c r="R259" s="104">
        <v>56100</v>
      </c>
      <c r="S259" t="s">
        <v>101</v>
      </c>
      <c r="T259">
        <v>36</v>
      </c>
      <c r="U259" s="104" t="s">
        <v>2</v>
      </c>
      <c r="V259" s="5">
        <v>238.13</v>
      </c>
      <c r="W259" s="1">
        <v>42682</v>
      </c>
      <c r="X259" s="1">
        <v>42673</v>
      </c>
      <c r="Y259" s="8">
        <v>2016</v>
      </c>
    </row>
    <row r="260" spans="2:25" hidden="1" x14ac:dyDescent="0.45">
      <c r="B260" s="1">
        <v>42682</v>
      </c>
      <c r="C260" s="141" t="s">
        <v>101</v>
      </c>
      <c r="D260">
        <v>2016</v>
      </c>
      <c r="E260" s="98">
        <v>14829956526793</v>
      </c>
      <c r="F260" s="141" t="s">
        <v>31</v>
      </c>
      <c r="G260" s="141" t="str">
        <f>VLOOKUP(E260,'Tableau Sites'!$A$7:$C$107,3,FALSE)</f>
        <v>82 RUE DE KERVARIC</v>
      </c>
      <c r="H260" s="142">
        <v>56100</v>
      </c>
      <c r="I260">
        <v>9</v>
      </c>
      <c r="J260" s="1">
        <v>42673</v>
      </c>
      <c r="K260" s="1">
        <v>42673</v>
      </c>
      <c r="L260" s="142">
        <v>836</v>
      </c>
      <c r="M260" s="142">
        <v>836</v>
      </c>
      <c r="N260" s="143">
        <v>127.47</v>
      </c>
      <c r="O260" s="15">
        <v>14829956526793</v>
      </c>
      <c r="P260" t="s">
        <v>31</v>
      </c>
      <c r="Q260" t="s">
        <v>32</v>
      </c>
      <c r="R260" s="104">
        <v>56100</v>
      </c>
      <c r="S260" t="s">
        <v>101</v>
      </c>
      <c r="T260">
        <v>9</v>
      </c>
      <c r="U260" s="104">
        <v>836</v>
      </c>
      <c r="V260" s="5">
        <v>127.47</v>
      </c>
      <c r="W260" s="1">
        <v>42682</v>
      </c>
      <c r="X260" s="1">
        <v>42673</v>
      </c>
      <c r="Y260" s="8">
        <v>2016</v>
      </c>
    </row>
    <row r="261" spans="2:25" hidden="1" x14ac:dyDescent="0.45">
      <c r="B261" s="1">
        <v>42682</v>
      </c>
      <c r="C261" s="141" t="s">
        <v>101</v>
      </c>
      <c r="D261">
        <v>2016</v>
      </c>
      <c r="E261" s="98">
        <v>14807959377717</v>
      </c>
      <c r="F261" s="182" t="s">
        <v>798</v>
      </c>
      <c r="G261" s="141" t="str">
        <f>VLOOKUP(E261,'Tableau Sites'!$A$7:$C$107,3,FALSE)</f>
        <v>PLACE ALSACE LORRAINE</v>
      </c>
      <c r="H261" s="142">
        <v>56100</v>
      </c>
      <c r="I261">
        <v>6</v>
      </c>
      <c r="J261" s="1">
        <v>42673</v>
      </c>
      <c r="K261" s="1">
        <v>42673</v>
      </c>
      <c r="L261" s="142">
        <v>1395</v>
      </c>
      <c r="M261" s="142">
        <v>1395</v>
      </c>
      <c r="N261" s="143">
        <v>135.38999999999999</v>
      </c>
      <c r="O261" s="15">
        <v>14807959377717</v>
      </c>
      <c r="P261" t="s">
        <v>33</v>
      </c>
      <c r="Q261" t="s">
        <v>34</v>
      </c>
      <c r="R261" s="104">
        <v>56100</v>
      </c>
      <c r="S261" t="s">
        <v>101</v>
      </c>
      <c r="T261">
        <v>6</v>
      </c>
      <c r="U261" s="104">
        <v>1395</v>
      </c>
      <c r="V261" s="5">
        <v>135.38999999999999</v>
      </c>
      <c r="W261" s="1">
        <v>42682</v>
      </c>
      <c r="X261" s="1">
        <v>42673</v>
      </c>
      <c r="Y261" s="8">
        <v>2016</v>
      </c>
    </row>
    <row r="262" spans="2:25" hidden="1" x14ac:dyDescent="0.45">
      <c r="B262" s="1">
        <v>42682</v>
      </c>
      <c r="C262" s="141" t="s">
        <v>101</v>
      </c>
      <c r="D262">
        <v>2016</v>
      </c>
      <c r="E262" s="98">
        <v>14809261881378</v>
      </c>
      <c r="F262" s="141" t="s">
        <v>775</v>
      </c>
      <c r="G262" s="141" t="str">
        <f>VLOOKUP(E262,'Tableau Sites'!$A$7:$C$107,3,FALSE)</f>
        <v>7 RUE JULES MASSENET</v>
      </c>
      <c r="H262" s="142">
        <v>56100</v>
      </c>
      <c r="I262">
        <v>6</v>
      </c>
      <c r="J262" s="1">
        <v>42673</v>
      </c>
      <c r="K262" s="1">
        <v>42673</v>
      </c>
      <c r="L262" s="142">
        <v>128</v>
      </c>
      <c r="M262" s="142">
        <v>128</v>
      </c>
      <c r="N262" s="143">
        <v>28.74</v>
      </c>
      <c r="O262" s="15">
        <v>14809261881378</v>
      </c>
      <c r="P262" t="s">
        <v>35</v>
      </c>
      <c r="Q262" t="s">
        <v>36</v>
      </c>
      <c r="R262" s="104">
        <v>56100</v>
      </c>
      <c r="S262" t="s">
        <v>101</v>
      </c>
      <c r="T262">
        <v>6</v>
      </c>
      <c r="U262" s="104">
        <v>128</v>
      </c>
      <c r="V262" s="5">
        <v>28.74</v>
      </c>
      <c r="W262" s="1">
        <v>42682</v>
      </c>
      <c r="X262" s="1">
        <v>42673</v>
      </c>
      <c r="Y262" s="8">
        <v>2016</v>
      </c>
    </row>
    <row r="263" spans="2:25" hidden="1" x14ac:dyDescent="0.45">
      <c r="B263" s="1">
        <v>42682</v>
      </c>
      <c r="C263" s="141" t="s">
        <v>101</v>
      </c>
      <c r="D263">
        <v>2016</v>
      </c>
      <c r="E263" s="98">
        <v>14861215571523</v>
      </c>
      <c r="F263" s="141" t="s">
        <v>692</v>
      </c>
      <c r="G263" s="141" t="str">
        <f>VLOOKUP(E263,'Tableau Sites'!$A$7:$C$107,3,FALSE)</f>
        <v>29 RUE JULES SIMON</v>
      </c>
      <c r="H263" s="142">
        <v>56100</v>
      </c>
      <c r="I263">
        <v>9</v>
      </c>
      <c r="J263" s="1">
        <v>42673</v>
      </c>
      <c r="K263" s="1">
        <v>42673</v>
      </c>
      <c r="L263" s="142">
        <v>1147</v>
      </c>
      <c r="M263" s="142">
        <v>1147</v>
      </c>
      <c r="N263" s="143">
        <v>169.77</v>
      </c>
      <c r="O263" s="15">
        <v>14861215571523</v>
      </c>
      <c r="P263" t="s">
        <v>37</v>
      </c>
      <c r="Q263" t="s">
        <v>38</v>
      </c>
      <c r="R263" s="104">
        <v>56100</v>
      </c>
      <c r="S263" t="s">
        <v>101</v>
      </c>
      <c r="T263">
        <v>9</v>
      </c>
      <c r="U263" s="104">
        <v>1147</v>
      </c>
      <c r="V263" s="5">
        <v>169.77</v>
      </c>
      <c r="W263" s="1">
        <v>42682</v>
      </c>
      <c r="X263" s="1">
        <v>42673</v>
      </c>
      <c r="Y263" s="8">
        <v>2016</v>
      </c>
    </row>
    <row r="264" spans="2:25" hidden="1" x14ac:dyDescent="0.45">
      <c r="B264" s="1">
        <v>42682</v>
      </c>
      <c r="C264" s="141" t="s">
        <v>101</v>
      </c>
      <c r="D264">
        <v>2016</v>
      </c>
      <c r="E264" s="98">
        <v>14856005730720</v>
      </c>
      <c r="F264" s="141" t="s">
        <v>636</v>
      </c>
      <c r="G264" s="141" t="str">
        <f>VLOOKUP(E264,'Tableau Sites'!$A$7:$C$107,3,FALSE)</f>
        <v>RUE COMMANDANT PAUL TESTE</v>
      </c>
      <c r="H264" s="142">
        <v>56100</v>
      </c>
      <c r="I264">
        <v>9</v>
      </c>
      <c r="J264" s="1">
        <v>42673</v>
      </c>
      <c r="K264" s="1">
        <v>42673</v>
      </c>
      <c r="L264" s="142">
        <v>1848</v>
      </c>
      <c r="M264" s="142">
        <v>1848</v>
      </c>
      <c r="N264" s="143">
        <v>265.07</v>
      </c>
      <c r="O264" s="15">
        <v>14856005730720</v>
      </c>
      <c r="P264" t="s">
        <v>46</v>
      </c>
      <c r="Q264" t="s">
        <v>47</v>
      </c>
      <c r="R264" s="104">
        <v>56100</v>
      </c>
      <c r="S264" t="s">
        <v>101</v>
      </c>
      <c r="T264">
        <v>9</v>
      </c>
      <c r="U264" s="104">
        <v>1848</v>
      </c>
      <c r="V264" s="5">
        <v>265.07</v>
      </c>
      <c r="W264" s="1">
        <v>42682</v>
      </c>
      <c r="X264" s="1">
        <v>42673</v>
      </c>
      <c r="Y264" s="8">
        <v>2016</v>
      </c>
    </row>
    <row r="265" spans="2:25" hidden="1" x14ac:dyDescent="0.45">
      <c r="B265" s="1">
        <v>42682</v>
      </c>
      <c r="C265" s="141" t="s">
        <v>101</v>
      </c>
      <c r="D265">
        <v>2016</v>
      </c>
      <c r="E265" s="98">
        <v>14858465933343</v>
      </c>
      <c r="F265" s="141" t="s">
        <v>48</v>
      </c>
      <c r="G265" s="141" t="str">
        <f>VLOOKUP(E265,'Tableau Sites'!$A$7:$C$107,3,FALSE)</f>
        <v>5 RUE DE L INDUSTRIE</v>
      </c>
      <c r="H265" s="142">
        <v>56100</v>
      </c>
      <c r="I265">
        <v>36</v>
      </c>
      <c r="J265" s="1">
        <v>42673</v>
      </c>
      <c r="K265" s="1">
        <v>42673</v>
      </c>
      <c r="L265" s="142">
        <v>2275</v>
      </c>
      <c r="M265" s="142">
        <v>2275</v>
      </c>
      <c r="N265" s="143">
        <v>398.57</v>
      </c>
      <c r="O265" s="15">
        <v>14858465933343</v>
      </c>
      <c r="P265" t="s">
        <v>48</v>
      </c>
      <c r="Q265" t="s">
        <v>49</v>
      </c>
      <c r="R265" s="104">
        <v>56100</v>
      </c>
      <c r="S265" t="s">
        <v>101</v>
      </c>
      <c r="T265">
        <v>36</v>
      </c>
      <c r="U265" s="104">
        <v>2275</v>
      </c>
      <c r="V265" s="5">
        <v>398.57</v>
      </c>
      <c r="W265" s="1">
        <v>42682</v>
      </c>
      <c r="X265" s="1">
        <v>42673</v>
      </c>
      <c r="Y265" s="8">
        <v>2016</v>
      </c>
    </row>
    <row r="266" spans="2:25" hidden="1" x14ac:dyDescent="0.45">
      <c r="B266" s="1">
        <v>42682</v>
      </c>
      <c r="C266" s="141" t="s">
        <v>101</v>
      </c>
      <c r="D266">
        <v>2016</v>
      </c>
      <c r="E266" s="98">
        <v>14860347264787</v>
      </c>
      <c r="F266" s="141" t="s">
        <v>690</v>
      </c>
      <c r="G266" s="141" t="str">
        <f>VLOOKUP(E266,'Tableau Sites'!$A$7:$C$107,3,FALSE)</f>
        <v>11 PLACE DE L YSER</v>
      </c>
      <c r="H266" s="142">
        <v>56100</v>
      </c>
      <c r="I266">
        <v>36</v>
      </c>
      <c r="J266" s="1">
        <v>42673</v>
      </c>
      <c r="K266" s="1">
        <v>42673</v>
      </c>
      <c r="L266" s="142">
        <v>3451</v>
      </c>
      <c r="M266" s="142">
        <v>3451</v>
      </c>
      <c r="N266" s="143">
        <v>545.91</v>
      </c>
      <c r="O266" s="15">
        <v>14860347264787</v>
      </c>
      <c r="P266" t="s">
        <v>19</v>
      </c>
      <c r="Q266" t="s">
        <v>50</v>
      </c>
      <c r="R266" s="104">
        <v>56100</v>
      </c>
      <c r="S266" t="s">
        <v>101</v>
      </c>
      <c r="T266">
        <v>36</v>
      </c>
      <c r="U266" s="104">
        <v>3451</v>
      </c>
      <c r="V266" s="5">
        <v>545.91</v>
      </c>
      <c r="W266" s="1">
        <v>42682</v>
      </c>
      <c r="X266" s="1">
        <v>42673</v>
      </c>
      <c r="Y266" s="8">
        <v>2016</v>
      </c>
    </row>
    <row r="267" spans="2:25" hidden="1" x14ac:dyDescent="0.45">
      <c r="B267" s="1">
        <v>42682</v>
      </c>
      <c r="C267" s="141" t="s">
        <v>101</v>
      </c>
      <c r="D267">
        <v>2016</v>
      </c>
      <c r="E267" s="98">
        <v>14832561447120</v>
      </c>
      <c r="F267" s="141" t="s">
        <v>653</v>
      </c>
      <c r="G267" s="141" t="str">
        <f>VLOOKUP(E267,'Tableau Sites'!$A$7:$C$107,3,FALSE)</f>
        <v>42 RUE LOUIS BRAILLE</v>
      </c>
      <c r="H267" s="142">
        <v>56100</v>
      </c>
      <c r="I267">
        <v>18</v>
      </c>
      <c r="J267" s="1">
        <v>42673</v>
      </c>
      <c r="K267" s="1">
        <v>42673</v>
      </c>
      <c r="L267" s="142">
        <v>4633</v>
      </c>
      <c r="M267" s="142">
        <v>4633</v>
      </c>
      <c r="N267" s="143">
        <v>679.4</v>
      </c>
      <c r="O267" s="15">
        <v>14832561447120</v>
      </c>
      <c r="P267" t="s">
        <v>53</v>
      </c>
      <c r="Q267" t="s">
        <v>54</v>
      </c>
      <c r="R267" s="104">
        <v>56100</v>
      </c>
      <c r="S267" t="s">
        <v>101</v>
      </c>
      <c r="T267">
        <v>18</v>
      </c>
      <c r="U267" s="104">
        <v>4633</v>
      </c>
      <c r="V267" s="5">
        <v>679.4</v>
      </c>
      <c r="W267" s="1">
        <v>42682</v>
      </c>
      <c r="X267" s="1">
        <v>42673</v>
      </c>
      <c r="Y267" s="8">
        <v>2016</v>
      </c>
    </row>
    <row r="268" spans="2:25" hidden="1" x14ac:dyDescent="0.45">
      <c r="B268" s="1">
        <v>42682</v>
      </c>
      <c r="C268" s="141" t="s">
        <v>101</v>
      </c>
      <c r="D268">
        <v>2016</v>
      </c>
      <c r="E268" s="98">
        <v>14835311085392</v>
      </c>
      <c r="F268" s="141" t="s">
        <v>714</v>
      </c>
      <c r="G268" s="141" t="str">
        <f>VLOOKUP(E268,'Tableau Sites'!$A$7:$C$107,3,FALSE)</f>
        <v>39 RUE FRANCOIS LE LEVE</v>
      </c>
      <c r="H268" s="142">
        <v>56100</v>
      </c>
      <c r="I268">
        <v>12</v>
      </c>
      <c r="J268" s="1">
        <v>42673</v>
      </c>
      <c r="K268" s="1">
        <v>42673</v>
      </c>
      <c r="L268" s="142">
        <v>2373</v>
      </c>
      <c r="M268" s="142">
        <v>2373</v>
      </c>
      <c r="N268" s="143">
        <v>362.02</v>
      </c>
      <c r="O268" s="15">
        <v>14835311085392</v>
      </c>
      <c r="P268" t="s">
        <v>55</v>
      </c>
      <c r="Q268" t="s">
        <v>56</v>
      </c>
      <c r="R268" s="104">
        <v>56100</v>
      </c>
      <c r="S268" t="s">
        <v>101</v>
      </c>
      <c r="T268">
        <v>12</v>
      </c>
      <c r="U268" s="104">
        <v>2373</v>
      </c>
      <c r="V268" s="5">
        <v>362.02</v>
      </c>
      <c r="W268" s="1">
        <v>42682</v>
      </c>
      <c r="X268" s="1">
        <v>42673</v>
      </c>
      <c r="Y268" s="8">
        <v>2016</v>
      </c>
    </row>
    <row r="269" spans="2:25" hidden="1" x14ac:dyDescent="0.45">
      <c r="B269" s="1">
        <v>42682</v>
      </c>
      <c r="C269" s="141" t="s">
        <v>101</v>
      </c>
      <c r="D269">
        <v>2016</v>
      </c>
      <c r="E269" s="98">
        <v>14845296633070</v>
      </c>
      <c r="F269" s="141" t="s">
        <v>680</v>
      </c>
      <c r="G269" s="141" t="str">
        <f>VLOOKUP(E269,'Tableau Sites'!$A$7:$C$107,3,FALSE)</f>
        <v>6 RUE DE L ECOLE</v>
      </c>
      <c r="H269" s="142">
        <v>56100</v>
      </c>
      <c r="I269">
        <v>3</v>
      </c>
      <c r="J269" s="1">
        <v>42673</v>
      </c>
      <c r="K269" s="1">
        <v>42673</v>
      </c>
      <c r="L269" s="142">
        <v>86</v>
      </c>
      <c r="M269" s="142">
        <v>86</v>
      </c>
      <c r="N269" s="143">
        <v>20.57</v>
      </c>
      <c r="O269" s="15">
        <v>14845296633070</v>
      </c>
      <c r="P269" t="s">
        <v>57</v>
      </c>
      <c r="Q269" t="s">
        <v>20</v>
      </c>
      <c r="R269" s="104">
        <v>56100</v>
      </c>
      <c r="S269" t="s">
        <v>101</v>
      </c>
      <c r="T269">
        <v>3</v>
      </c>
      <c r="U269" s="104">
        <v>86</v>
      </c>
      <c r="V269" s="5">
        <v>20.57</v>
      </c>
      <c r="W269" s="1">
        <v>42682</v>
      </c>
      <c r="X269" s="1">
        <v>42673</v>
      </c>
      <c r="Y269" s="8">
        <v>2016</v>
      </c>
    </row>
    <row r="270" spans="2:25" hidden="1" x14ac:dyDescent="0.45">
      <c r="B270" s="1">
        <v>42682</v>
      </c>
      <c r="C270" s="141" t="s">
        <v>101</v>
      </c>
      <c r="D270">
        <v>2016</v>
      </c>
      <c r="E270" s="98">
        <v>14847756790250</v>
      </c>
      <c r="F270" s="141" t="s">
        <v>58</v>
      </c>
      <c r="G270" s="141" t="e">
        <f>VLOOKUP(E270,'Tableau Sites'!$A$7:$C$107,3,FALSE)</f>
        <v>#N/A</v>
      </c>
      <c r="H270" s="142">
        <v>56100</v>
      </c>
      <c r="I270">
        <v>36</v>
      </c>
      <c r="J270" s="1">
        <v>42673</v>
      </c>
      <c r="K270" s="1">
        <v>42673</v>
      </c>
      <c r="L270" s="142">
        <v>84</v>
      </c>
      <c r="M270" s="142">
        <v>84</v>
      </c>
      <c r="N270" s="143">
        <v>124.03</v>
      </c>
      <c r="O270" s="15">
        <v>14847756790250</v>
      </c>
      <c r="P270" t="s">
        <v>58</v>
      </c>
      <c r="Q270" t="s">
        <v>59</v>
      </c>
      <c r="R270" s="104">
        <v>56100</v>
      </c>
      <c r="S270" t="s">
        <v>101</v>
      </c>
      <c r="T270">
        <v>36</v>
      </c>
      <c r="U270" s="104">
        <v>84</v>
      </c>
      <c r="V270" s="5">
        <v>124.03</v>
      </c>
      <c r="W270" s="1">
        <v>42682</v>
      </c>
      <c r="X270" s="1">
        <v>42673</v>
      </c>
      <c r="Y270" s="8">
        <v>2016</v>
      </c>
    </row>
    <row r="271" spans="2:25" hidden="1" x14ac:dyDescent="0.45">
      <c r="B271" s="1">
        <v>42682</v>
      </c>
      <c r="C271" s="141" t="s">
        <v>101</v>
      </c>
      <c r="D271">
        <v>2016</v>
      </c>
      <c r="E271" s="98">
        <v>14819536845189</v>
      </c>
      <c r="F271" s="141" t="s">
        <v>761</v>
      </c>
      <c r="G271" s="141" t="str">
        <f>VLOOKUP(E271,'Tableau Sites'!$A$7:$C$107,3,FALSE)</f>
        <v>PLACE DE LA LIBERTE</v>
      </c>
      <c r="H271" s="142">
        <v>56100</v>
      </c>
      <c r="I271">
        <v>12</v>
      </c>
      <c r="J271" s="1">
        <v>42673</v>
      </c>
      <c r="K271" s="1">
        <v>42673</v>
      </c>
      <c r="L271" s="142">
        <v>258</v>
      </c>
      <c r="M271" s="142">
        <v>258</v>
      </c>
      <c r="N271" s="143">
        <v>58.44</v>
      </c>
      <c r="O271" s="15">
        <v>14819536845189</v>
      </c>
      <c r="P271" t="s">
        <v>23</v>
      </c>
      <c r="Q271" t="s">
        <v>60</v>
      </c>
      <c r="R271" s="104">
        <v>56100</v>
      </c>
      <c r="S271" t="s">
        <v>101</v>
      </c>
      <c r="T271">
        <v>12</v>
      </c>
      <c r="U271" s="104">
        <v>258</v>
      </c>
      <c r="V271" s="5">
        <v>58.44</v>
      </c>
      <c r="W271" s="1">
        <v>42682</v>
      </c>
      <c r="X271" s="1">
        <v>42673</v>
      </c>
      <c r="Y271" s="8">
        <v>2016</v>
      </c>
    </row>
    <row r="272" spans="2:25" hidden="1" x14ac:dyDescent="0.45">
      <c r="B272" s="1">
        <v>42682</v>
      </c>
      <c r="C272" s="141" t="s">
        <v>101</v>
      </c>
      <c r="D272">
        <v>2016</v>
      </c>
      <c r="E272" s="98">
        <v>14827062170710</v>
      </c>
      <c r="F272" s="141" t="s">
        <v>61</v>
      </c>
      <c r="G272" s="141" t="str">
        <f>VLOOKUP(E272,'Tableau Sites'!$A$7:$C$107,3,FALSE)</f>
        <v>38 RUE MONISTROL</v>
      </c>
      <c r="H272" s="142">
        <v>56100</v>
      </c>
      <c r="I272">
        <v>18</v>
      </c>
      <c r="J272" s="1">
        <v>42673</v>
      </c>
      <c r="K272" s="1">
        <v>42673</v>
      </c>
      <c r="L272" s="142">
        <v>404</v>
      </c>
      <c r="M272" s="142">
        <v>404</v>
      </c>
      <c r="N272" s="143">
        <v>86.69</v>
      </c>
      <c r="O272" s="15">
        <v>14827062170710</v>
      </c>
      <c r="P272" t="s">
        <v>61</v>
      </c>
      <c r="Q272" t="s">
        <v>62</v>
      </c>
      <c r="R272" s="104">
        <v>56100</v>
      </c>
      <c r="S272" t="s">
        <v>101</v>
      </c>
      <c r="T272">
        <v>18</v>
      </c>
      <c r="U272" s="104">
        <v>404</v>
      </c>
      <c r="V272" s="5">
        <v>86.69</v>
      </c>
      <c r="W272" s="1">
        <v>42682</v>
      </c>
      <c r="X272" s="1">
        <v>42673</v>
      </c>
      <c r="Y272" s="8">
        <v>2016</v>
      </c>
    </row>
    <row r="273" spans="2:25" hidden="1" x14ac:dyDescent="0.45">
      <c r="B273" s="1">
        <v>42682</v>
      </c>
      <c r="C273" s="141" t="s">
        <v>101</v>
      </c>
      <c r="D273">
        <v>2016</v>
      </c>
      <c r="E273" s="98">
        <v>14809551292790</v>
      </c>
      <c r="F273" s="182" t="s">
        <v>666</v>
      </c>
      <c r="G273" s="141" t="str">
        <f>VLOOKUP(E273,'Tableau Sites'!$A$7:$C$107,3,FALSE)</f>
        <v>5 PLACE LOUIS BONNEAUD</v>
      </c>
      <c r="H273" s="142">
        <v>56100</v>
      </c>
      <c r="I273">
        <v>24</v>
      </c>
      <c r="J273" s="1">
        <v>42673</v>
      </c>
      <c r="K273" s="1">
        <v>42673</v>
      </c>
      <c r="L273" s="142">
        <v>860</v>
      </c>
      <c r="M273" s="142">
        <v>860</v>
      </c>
      <c r="N273" s="143">
        <v>185.86</v>
      </c>
      <c r="O273" s="15">
        <v>14809551292790</v>
      </c>
      <c r="P273" t="s">
        <v>65</v>
      </c>
      <c r="Q273" t="s">
        <v>66</v>
      </c>
      <c r="R273" s="104">
        <v>56100</v>
      </c>
      <c r="S273" t="s">
        <v>101</v>
      </c>
      <c r="T273">
        <v>24</v>
      </c>
      <c r="U273" s="104">
        <v>860</v>
      </c>
      <c r="V273" s="5">
        <v>185.86</v>
      </c>
      <c r="W273" s="1">
        <v>42682</v>
      </c>
      <c r="X273" s="1">
        <v>42673</v>
      </c>
      <c r="Y273" s="8">
        <v>2016</v>
      </c>
    </row>
    <row r="274" spans="2:25" hidden="1" x14ac:dyDescent="0.45">
      <c r="B274" s="1">
        <v>42682</v>
      </c>
      <c r="C274" s="141" t="s">
        <v>101</v>
      </c>
      <c r="D274">
        <v>2016</v>
      </c>
      <c r="E274" s="98">
        <v>14812735108510</v>
      </c>
      <c r="F274" s="141" t="s">
        <v>676</v>
      </c>
      <c r="G274" s="141" t="str">
        <f>VLOOKUP(E274,'Tableau Sites'!$A$7:$C$107,3,FALSE)</f>
        <v>RUE FERDINAND BUISSON</v>
      </c>
      <c r="H274" s="142">
        <v>56100</v>
      </c>
      <c r="I274">
        <v>30</v>
      </c>
      <c r="J274" s="1">
        <v>42673</v>
      </c>
      <c r="K274" s="1">
        <v>42673</v>
      </c>
      <c r="L274" s="142">
        <v>3267</v>
      </c>
      <c r="M274" s="142">
        <v>3267</v>
      </c>
      <c r="N274" s="143">
        <v>505.16</v>
      </c>
      <c r="O274" s="15">
        <v>14812735108510</v>
      </c>
      <c r="P274" t="s">
        <v>67</v>
      </c>
      <c r="Q274" t="s">
        <v>68</v>
      </c>
      <c r="R274" s="104">
        <v>56100</v>
      </c>
      <c r="S274" t="s">
        <v>101</v>
      </c>
      <c r="T274">
        <v>30</v>
      </c>
      <c r="U274" s="104">
        <v>3267</v>
      </c>
      <c r="V274" s="5">
        <v>505.16</v>
      </c>
      <c r="W274" s="1">
        <v>42682</v>
      </c>
      <c r="X274" s="1">
        <v>42673</v>
      </c>
      <c r="Y274" s="8">
        <v>2016</v>
      </c>
    </row>
    <row r="275" spans="2:25" hidden="1" x14ac:dyDescent="0.45">
      <c r="B275" s="1">
        <v>42682</v>
      </c>
      <c r="C275" s="141" t="s">
        <v>101</v>
      </c>
      <c r="D275">
        <v>2016</v>
      </c>
      <c r="E275" s="98">
        <v>14813892850933</v>
      </c>
      <c r="F275" s="141" t="s">
        <v>700</v>
      </c>
      <c r="G275" s="141" t="str">
        <f>VLOOKUP(E275,'Tableau Sites'!$A$7:$C$107,3,FALSE)</f>
        <v>4 F RUE ROGER SALENGRO</v>
      </c>
      <c r="H275" s="142">
        <v>56100</v>
      </c>
      <c r="I275">
        <v>36</v>
      </c>
      <c r="J275" s="1">
        <v>42673</v>
      </c>
      <c r="K275" s="1">
        <v>42673</v>
      </c>
      <c r="L275" s="142">
        <v>2222</v>
      </c>
      <c r="M275" s="142">
        <v>2222</v>
      </c>
      <c r="N275" s="143">
        <v>391.93</v>
      </c>
      <c r="O275" s="15">
        <v>14813892850933</v>
      </c>
      <c r="P275" t="s">
        <v>69</v>
      </c>
      <c r="Q275" t="s">
        <v>155</v>
      </c>
      <c r="R275" s="104">
        <v>56100</v>
      </c>
      <c r="S275" t="s">
        <v>101</v>
      </c>
      <c r="T275">
        <v>36</v>
      </c>
      <c r="U275" s="104">
        <v>2222</v>
      </c>
      <c r="V275" s="5">
        <v>391.93</v>
      </c>
      <c r="W275" s="1">
        <v>42682</v>
      </c>
      <c r="X275" s="1">
        <v>42673</v>
      </c>
      <c r="Y275" s="8">
        <v>2016</v>
      </c>
    </row>
    <row r="276" spans="2:25" hidden="1" x14ac:dyDescent="0.45">
      <c r="B276" s="1">
        <v>42682</v>
      </c>
      <c r="C276" s="141" t="s">
        <v>101</v>
      </c>
      <c r="D276">
        <v>2016</v>
      </c>
      <c r="E276" s="98">
        <v>14815629464508</v>
      </c>
      <c r="F276" s="141" t="s">
        <v>79</v>
      </c>
      <c r="G276" s="141" t="e">
        <f>VLOOKUP(E276,'Tableau Sites'!$A$7:$C$107,3,FALSE)</f>
        <v>#N/A</v>
      </c>
      <c r="H276" s="142">
        <v>56100</v>
      </c>
      <c r="I276">
        <v>18</v>
      </c>
      <c r="J276" s="1">
        <v>42673</v>
      </c>
      <c r="K276" s="1">
        <v>42673</v>
      </c>
      <c r="L276" s="142">
        <v>123</v>
      </c>
      <c r="M276" s="142">
        <v>123</v>
      </c>
      <c r="N276" s="143">
        <v>52.55</v>
      </c>
      <c r="O276" s="15">
        <v>14815629464508</v>
      </c>
      <c r="P276" t="s">
        <v>79</v>
      </c>
      <c r="Q276" t="s">
        <v>80</v>
      </c>
      <c r="R276" s="104">
        <v>56100</v>
      </c>
      <c r="S276" t="s">
        <v>101</v>
      </c>
      <c r="T276">
        <v>18</v>
      </c>
      <c r="U276" s="104">
        <v>123</v>
      </c>
      <c r="V276" s="5">
        <v>52.55</v>
      </c>
      <c r="W276" s="1">
        <v>42682</v>
      </c>
      <c r="X276" s="1">
        <v>42673</v>
      </c>
      <c r="Y276" s="8">
        <v>2016</v>
      </c>
    </row>
    <row r="277" spans="2:25" hidden="1" x14ac:dyDescent="0.45">
      <c r="B277" s="1">
        <v>42682</v>
      </c>
      <c r="C277" s="141" t="s">
        <v>101</v>
      </c>
      <c r="D277">
        <v>2016</v>
      </c>
      <c r="E277" s="98">
        <v>14832706164973</v>
      </c>
      <c r="F277" s="193" t="s">
        <v>662</v>
      </c>
      <c r="G277" s="141" t="str">
        <f>VLOOKUP(E277,'Tableau Sites'!$A$7:$C$107,3,FALSE)</f>
        <v>81 BOULEVARD COSMAO DUMANOIR</v>
      </c>
      <c r="H277" s="142">
        <v>56100</v>
      </c>
      <c r="I277">
        <v>3</v>
      </c>
      <c r="J277" s="1">
        <v>42673</v>
      </c>
      <c r="K277" s="1">
        <v>42673</v>
      </c>
      <c r="L277" s="142">
        <v>267</v>
      </c>
      <c r="M277" s="142">
        <v>267</v>
      </c>
      <c r="N277" s="143">
        <v>53.56</v>
      </c>
      <c r="O277" s="15">
        <v>14832706164973</v>
      </c>
      <c r="P277" t="s">
        <v>83</v>
      </c>
      <c r="Q277" t="s">
        <v>161</v>
      </c>
      <c r="R277" s="104">
        <v>56100</v>
      </c>
      <c r="S277" t="s">
        <v>101</v>
      </c>
      <c r="T277">
        <v>3</v>
      </c>
      <c r="U277" s="104">
        <v>267</v>
      </c>
      <c r="V277" s="5">
        <v>53.56</v>
      </c>
      <c r="W277" s="1">
        <v>42682</v>
      </c>
      <c r="X277" s="1">
        <v>42673</v>
      </c>
      <c r="Y277" s="8">
        <v>2016</v>
      </c>
    </row>
    <row r="278" spans="2:25" hidden="1" x14ac:dyDescent="0.45">
      <c r="B278" s="1">
        <v>42682</v>
      </c>
      <c r="C278" s="141" t="s">
        <v>101</v>
      </c>
      <c r="D278">
        <v>2016</v>
      </c>
      <c r="E278" s="98">
        <v>14848046293827</v>
      </c>
      <c r="F278" s="141" t="s">
        <v>659</v>
      </c>
      <c r="G278" s="141" t="str">
        <f>VLOOKUP(E278,'Tableau Sites'!$A$7:$C$107,3,FALSE)</f>
        <v>81 BOULEVARD COSMAO DUMANOIR</v>
      </c>
      <c r="H278" s="142">
        <v>56100</v>
      </c>
      <c r="I278">
        <v>12</v>
      </c>
      <c r="J278" s="1">
        <v>42673</v>
      </c>
      <c r="K278" s="1">
        <v>42673</v>
      </c>
      <c r="L278" s="142">
        <v>-1142</v>
      </c>
      <c r="M278" s="142">
        <v>-1142</v>
      </c>
      <c r="N278" s="143">
        <v>-128.13</v>
      </c>
      <c r="O278" s="15">
        <v>14848046293827</v>
      </c>
      <c r="P278" t="s">
        <v>87</v>
      </c>
      <c r="Q278" t="s">
        <v>161</v>
      </c>
      <c r="R278" s="104">
        <v>56100</v>
      </c>
      <c r="S278" t="s">
        <v>101</v>
      </c>
      <c r="T278">
        <v>12</v>
      </c>
      <c r="U278" s="104">
        <v>-1142</v>
      </c>
      <c r="V278" s="5">
        <v>-128.13</v>
      </c>
      <c r="W278" s="1">
        <v>42682</v>
      </c>
      <c r="X278" s="1">
        <v>42673</v>
      </c>
      <c r="Y278" s="8">
        <v>2016</v>
      </c>
    </row>
    <row r="279" spans="2:25" hidden="1" x14ac:dyDescent="0.45">
      <c r="B279" s="1">
        <v>42682</v>
      </c>
      <c r="C279" s="141" t="s">
        <v>101</v>
      </c>
      <c r="D279">
        <v>2016</v>
      </c>
      <c r="E279" s="98">
        <v>14849059318633</v>
      </c>
      <c r="F279" s="141" t="s">
        <v>773</v>
      </c>
      <c r="G279" s="141" t="str">
        <f>VLOOKUP(E279,'Tableau Sites'!$A$7:$C$107,3,FALSE)</f>
        <v>10 RUE AMIRAL BOUVET</v>
      </c>
      <c r="H279" s="142">
        <v>56100</v>
      </c>
      <c r="I279">
        <v>6</v>
      </c>
      <c r="J279" s="1">
        <v>42673</v>
      </c>
      <c r="K279" s="1">
        <v>42673</v>
      </c>
      <c r="L279" s="142">
        <v>701</v>
      </c>
      <c r="M279" s="142">
        <v>701</v>
      </c>
      <c r="N279" s="143">
        <v>106.47</v>
      </c>
      <c r="O279" s="15">
        <v>14849059318633</v>
      </c>
      <c r="P279" t="s">
        <v>88</v>
      </c>
      <c r="Q279" t="s">
        <v>152</v>
      </c>
      <c r="R279" s="104">
        <v>56100</v>
      </c>
      <c r="S279" t="s">
        <v>101</v>
      </c>
      <c r="T279">
        <v>6</v>
      </c>
      <c r="U279" s="104">
        <v>701</v>
      </c>
      <c r="V279" s="5">
        <v>106.47</v>
      </c>
      <c r="W279" s="1">
        <v>42682</v>
      </c>
      <c r="X279" s="1">
        <v>42673</v>
      </c>
      <c r="Y279" s="8">
        <v>2016</v>
      </c>
    </row>
    <row r="280" spans="2:25" hidden="1" x14ac:dyDescent="0.45">
      <c r="B280" s="1">
        <v>42682</v>
      </c>
      <c r="C280" s="141" t="s">
        <v>101</v>
      </c>
      <c r="D280">
        <v>2016</v>
      </c>
      <c r="E280" s="98">
        <v>14849348754024</v>
      </c>
      <c r="F280" s="141" t="s">
        <v>87</v>
      </c>
      <c r="G280" s="141" t="e">
        <f>VLOOKUP(E280,'Tableau Sites'!$A$7:$C$107,3,FALSE)</f>
        <v>#N/A</v>
      </c>
      <c r="H280" s="142">
        <v>56100</v>
      </c>
      <c r="I280">
        <v>9</v>
      </c>
      <c r="J280" s="1">
        <v>42673</v>
      </c>
      <c r="K280" s="1">
        <v>42673</v>
      </c>
      <c r="L280" s="142">
        <v>33</v>
      </c>
      <c r="M280" s="142">
        <v>33</v>
      </c>
      <c r="N280" s="143">
        <v>18.059999999999999</v>
      </c>
      <c r="O280" s="15">
        <v>14849348754024</v>
      </c>
      <c r="P280" t="s">
        <v>87</v>
      </c>
      <c r="Q280" t="s">
        <v>183</v>
      </c>
      <c r="R280" s="104">
        <v>56100</v>
      </c>
      <c r="S280" t="s">
        <v>101</v>
      </c>
      <c r="T280">
        <v>9</v>
      </c>
      <c r="U280" s="104">
        <v>33</v>
      </c>
      <c r="V280" s="5">
        <v>18.059999999999999</v>
      </c>
      <c r="W280" s="1">
        <v>42682</v>
      </c>
      <c r="X280" s="1">
        <v>42673</v>
      </c>
      <c r="Y280" s="8">
        <v>2016</v>
      </c>
    </row>
    <row r="281" spans="2:25" hidden="1" x14ac:dyDescent="0.45">
      <c r="B281" s="1">
        <v>42682</v>
      </c>
      <c r="C281" s="141" t="s">
        <v>101</v>
      </c>
      <c r="D281">
        <v>2016</v>
      </c>
      <c r="E281" s="98">
        <v>14855426859571</v>
      </c>
      <c r="F281" s="141" t="s">
        <v>759</v>
      </c>
      <c r="G281" s="141" t="e">
        <f>VLOOKUP(E281,'Tableau Sites'!$A$7:$C$107,3,FALSE)</f>
        <v>#N/A</v>
      </c>
      <c r="H281" s="142">
        <v>56100</v>
      </c>
      <c r="I281">
        <v>9</v>
      </c>
      <c r="J281" s="1">
        <v>42673</v>
      </c>
      <c r="K281" s="1">
        <v>42673</v>
      </c>
      <c r="L281" s="142">
        <v>37</v>
      </c>
      <c r="M281" s="142">
        <v>37</v>
      </c>
      <c r="N281" s="143">
        <v>18.829999999999998</v>
      </c>
      <c r="O281" s="15">
        <v>14855426859571</v>
      </c>
      <c r="P281" t="s">
        <v>23</v>
      </c>
      <c r="Q281" t="s">
        <v>162</v>
      </c>
      <c r="R281" s="104">
        <v>56100</v>
      </c>
      <c r="S281" t="s">
        <v>101</v>
      </c>
      <c r="T281">
        <v>9</v>
      </c>
      <c r="U281" s="104">
        <v>37</v>
      </c>
      <c r="V281" s="5">
        <v>18.829999999999998</v>
      </c>
      <c r="W281" s="1">
        <v>42682</v>
      </c>
      <c r="X281" s="1">
        <v>42673</v>
      </c>
      <c r="Y281" s="8">
        <v>2016</v>
      </c>
    </row>
    <row r="282" spans="2:25" hidden="1" x14ac:dyDescent="0.45">
      <c r="B282" s="1">
        <v>42682</v>
      </c>
      <c r="C282" s="141" t="s">
        <v>101</v>
      </c>
      <c r="D282">
        <v>2016</v>
      </c>
      <c r="E282" s="98">
        <v>14808393522019</v>
      </c>
      <c r="F282" s="141" t="s">
        <v>92</v>
      </c>
      <c r="G282" s="141" t="str">
        <f>VLOOKUP(E282,'Tableau Sites'!$A$7:$C$107,3,FALSE)</f>
        <v>RUE AUGUSTE RODIN</v>
      </c>
      <c r="H282" s="142">
        <v>56100</v>
      </c>
      <c r="I282">
        <v>3</v>
      </c>
      <c r="J282" s="1">
        <v>42673</v>
      </c>
      <c r="K282" s="1">
        <v>42673</v>
      </c>
      <c r="L282" s="142">
        <v>175</v>
      </c>
      <c r="M282" s="142">
        <v>175</v>
      </c>
      <c r="N282" s="143">
        <v>32.69</v>
      </c>
      <c r="O282" s="15">
        <v>14808393522019</v>
      </c>
      <c r="P282" t="s">
        <v>92</v>
      </c>
      <c r="Q282" t="s">
        <v>93</v>
      </c>
      <c r="R282" s="104">
        <v>56100</v>
      </c>
      <c r="S282" t="s">
        <v>101</v>
      </c>
      <c r="T282">
        <v>3</v>
      </c>
      <c r="U282" s="104">
        <v>175</v>
      </c>
      <c r="V282" s="5">
        <v>32.69</v>
      </c>
      <c r="W282" s="1">
        <v>42682</v>
      </c>
      <c r="X282" s="1">
        <v>42673</v>
      </c>
      <c r="Y282" s="8">
        <v>2016</v>
      </c>
    </row>
    <row r="283" spans="2:25" hidden="1" x14ac:dyDescent="0.45">
      <c r="B283" s="1">
        <v>42682</v>
      </c>
      <c r="C283" s="141" t="s">
        <v>101</v>
      </c>
      <c r="D283">
        <v>2016</v>
      </c>
      <c r="E283" s="98">
        <v>14823588943559</v>
      </c>
      <c r="F283" s="141" t="s">
        <v>95</v>
      </c>
      <c r="G283" s="141" t="str">
        <f>VLOOKUP(E283,'Tableau Sites'!$A$7:$C$107,3,FALSE)</f>
        <v>2 RUE MAURICE THOREZ</v>
      </c>
      <c r="H283" s="142">
        <v>56100</v>
      </c>
      <c r="I283">
        <v>30</v>
      </c>
      <c r="J283" s="1">
        <v>42673</v>
      </c>
      <c r="K283" s="1">
        <v>42673</v>
      </c>
      <c r="L283" s="142" t="s">
        <v>2</v>
      </c>
      <c r="M283" s="142" t="s">
        <v>2</v>
      </c>
      <c r="N283" s="143">
        <v>2249.62</v>
      </c>
      <c r="O283" s="15">
        <v>14823588943559</v>
      </c>
      <c r="P283" t="s">
        <v>95</v>
      </c>
      <c r="Q283" t="s">
        <v>96</v>
      </c>
      <c r="R283" s="104">
        <v>56100</v>
      </c>
      <c r="S283" t="s">
        <v>101</v>
      </c>
      <c r="T283">
        <v>30</v>
      </c>
      <c r="U283" s="104" t="s">
        <v>2</v>
      </c>
      <c r="V283" s="5">
        <v>2249.62</v>
      </c>
      <c r="W283" s="1">
        <v>42682</v>
      </c>
      <c r="X283" s="1">
        <v>42673</v>
      </c>
      <c r="Y283" s="8">
        <v>2016</v>
      </c>
    </row>
    <row r="284" spans="2:25" hidden="1" x14ac:dyDescent="0.45">
      <c r="B284" s="1">
        <v>42682</v>
      </c>
      <c r="C284" s="141" t="s">
        <v>101</v>
      </c>
      <c r="D284">
        <v>2016</v>
      </c>
      <c r="E284" s="98">
        <v>14838784312598</v>
      </c>
      <c r="F284" s="141" t="s">
        <v>97</v>
      </c>
      <c r="G284" s="141" t="str">
        <f>VLOOKUP(E284,'Tableau Sites'!$A$7:$C$107,3,FALSE)</f>
        <v>HALLES CHANZY</v>
      </c>
      <c r="H284" s="142">
        <v>56100</v>
      </c>
      <c r="I284">
        <v>18</v>
      </c>
      <c r="J284" s="1">
        <v>42673</v>
      </c>
      <c r="K284" s="1">
        <v>42673</v>
      </c>
      <c r="L284" s="142">
        <v>7038</v>
      </c>
      <c r="M284" s="142">
        <v>7038</v>
      </c>
      <c r="N284" s="143">
        <v>1013.04</v>
      </c>
      <c r="O284" s="15">
        <v>14838784312598</v>
      </c>
      <c r="P284" t="s">
        <v>97</v>
      </c>
      <c r="Q284" t="s">
        <v>181</v>
      </c>
      <c r="R284" s="104">
        <v>56100</v>
      </c>
      <c r="S284" t="s">
        <v>101</v>
      </c>
      <c r="T284">
        <v>18</v>
      </c>
      <c r="U284" s="104">
        <v>7038</v>
      </c>
      <c r="V284" s="5">
        <v>1013.04</v>
      </c>
      <c r="W284" s="1">
        <v>42682</v>
      </c>
      <c r="X284" s="1">
        <v>42673</v>
      </c>
      <c r="Y284" s="8">
        <v>2016</v>
      </c>
    </row>
    <row r="285" spans="2:25" hidden="1" x14ac:dyDescent="0.45">
      <c r="B285" s="1">
        <v>42682</v>
      </c>
      <c r="C285" s="141" t="s">
        <v>101</v>
      </c>
      <c r="D285">
        <v>2016</v>
      </c>
      <c r="E285" s="98">
        <v>14855716295106</v>
      </c>
      <c r="F285" s="141" t="s">
        <v>98</v>
      </c>
      <c r="G285" s="141" t="e">
        <f>VLOOKUP(E285,'Tableau Sites'!$A$7:$C$107,3,FALSE)</f>
        <v>#N/A</v>
      </c>
      <c r="H285" s="142">
        <v>56100</v>
      </c>
      <c r="I285">
        <v>6</v>
      </c>
      <c r="J285" s="1">
        <v>42673</v>
      </c>
      <c r="K285" s="1">
        <v>42673</v>
      </c>
      <c r="L285" s="142">
        <v>359</v>
      </c>
      <c r="M285" s="142">
        <v>359</v>
      </c>
      <c r="N285" s="143">
        <v>60.17</v>
      </c>
      <c r="O285" s="15">
        <v>14855716295106</v>
      </c>
      <c r="P285" t="s">
        <v>98</v>
      </c>
      <c r="Q285" t="s">
        <v>187</v>
      </c>
      <c r="R285" s="104">
        <v>56100</v>
      </c>
      <c r="S285" t="s">
        <v>101</v>
      </c>
      <c r="T285">
        <v>6</v>
      </c>
      <c r="U285" s="104">
        <v>359</v>
      </c>
      <c r="V285" s="5">
        <v>60.17</v>
      </c>
      <c r="W285" s="1">
        <v>42682</v>
      </c>
      <c r="X285" s="1">
        <v>42673</v>
      </c>
      <c r="Y285" s="8">
        <v>2016</v>
      </c>
    </row>
    <row r="286" spans="2:25" x14ac:dyDescent="0.45">
      <c r="B286" s="1">
        <v>42682</v>
      </c>
      <c r="C286" s="141" t="s">
        <v>101</v>
      </c>
      <c r="D286">
        <v>2016</v>
      </c>
      <c r="E286" s="98">
        <v>14897394978254</v>
      </c>
      <c r="F286" s="141" t="s">
        <v>106</v>
      </c>
      <c r="G286" s="141" t="str">
        <f>VLOOKUP(E286,'Tableau Sites'!$A$7:$C$127,3,FALSE)</f>
        <v>BOULEVARD MARECHAL JOFFRE</v>
      </c>
      <c r="H286" s="142">
        <v>56100</v>
      </c>
      <c r="I286">
        <v>6</v>
      </c>
      <c r="J286" s="1">
        <v>42673</v>
      </c>
      <c r="K286" s="1">
        <v>42673</v>
      </c>
      <c r="L286" s="142">
        <v>71</v>
      </c>
      <c r="M286" s="142">
        <v>71</v>
      </c>
      <c r="N286" s="143">
        <v>21</v>
      </c>
      <c r="O286" s="15">
        <v>14897394978254</v>
      </c>
      <c r="P286" t="s">
        <v>106</v>
      </c>
      <c r="Q286" t="s">
        <v>192</v>
      </c>
      <c r="R286" s="104">
        <v>56100</v>
      </c>
      <c r="S286" t="s">
        <v>101</v>
      </c>
      <c r="T286">
        <v>6</v>
      </c>
      <c r="U286" s="104">
        <v>71</v>
      </c>
      <c r="V286" s="5">
        <v>21</v>
      </c>
      <c r="W286" s="1">
        <v>42682</v>
      </c>
      <c r="X286" s="1">
        <v>42673</v>
      </c>
      <c r="Y286" s="8">
        <v>2016</v>
      </c>
    </row>
    <row r="287" spans="2:25" x14ac:dyDescent="0.45">
      <c r="B287" s="1">
        <v>42682</v>
      </c>
      <c r="C287" s="141" t="s">
        <v>101</v>
      </c>
      <c r="D287">
        <v>2016</v>
      </c>
      <c r="E287" s="98">
        <v>14896960824806</v>
      </c>
      <c r="F287" s="182" t="s">
        <v>805</v>
      </c>
      <c r="G287" s="141" t="str">
        <f>VLOOKUP(E287,'Tableau Sites'!$A$7:$C$127,3,FALSE)</f>
        <v>PLACE DE L YSER</v>
      </c>
      <c r="H287" s="142">
        <v>56100</v>
      </c>
      <c r="I287">
        <v>6</v>
      </c>
      <c r="J287" s="1">
        <v>42673</v>
      </c>
      <c r="K287" s="1">
        <v>42673</v>
      </c>
      <c r="L287" s="142">
        <v>186</v>
      </c>
      <c r="M287" s="142">
        <v>186</v>
      </c>
      <c r="N287" s="143">
        <v>33.92</v>
      </c>
      <c r="O287" s="15">
        <v>14896960824806</v>
      </c>
      <c r="P287" t="s">
        <v>145</v>
      </c>
      <c r="Q287" t="s">
        <v>190</v>
      </c>
      <c r="R287" s="104">
        <v>56100</v>
      </c>
      <c r="S287" t="s">
        <v>101</v>
      </c>
      <c r="T287">
        <v>6</v>
      </c>
      <c r="U287" s="104">
        <v>186</v>
      </c>
      <c r="V287" s="5">
        <v>33.92</v>
      </c>
      <c r="W287" s="1">
        <v>42682</v>
      </c>
      <c r="X287" s="1">
        <v>42673</v>
      </c>
      <c r="Y287" s="8">
        <v>2016</v>
      </c>
    </row>
    <row r="288" spans="2:25" x14ac:dyDescent="0.45">
      <c r="B288" s="1">
        <v>42682</v>
      </c>
      <c r="C288" s="141" t="s">
        <v>101</v>
      </c>
      <c r="D288">
        <v>2016</v>
      </c>
      <c r="E288" s="98">
        <v>14876410890702</v>
      </c>
      <c r="F288" s="182" t="s">
        <v>725</v>
      </c>
      <c r="G288" s="141" t="str">
        <f>VLOOKUP(E288,'Tableau Sites'!$A$7:$C$127,3,FALSE)</f>
        <v>2 RUE DE KERULVE</v>
      </c>
      <c r="H288" s="142">
        <v>56100</v>
      </c>
      <c r="I288">
        <v>6</v>
      </c>
      <c r="J288" s="1">
        <v>42673</v>
      </c>
      <c r="K288" s="1">
        <v>42673</v>
      </c>
      <c r="L288" s="142">
        <v>239</v>
      </c>
      <c r="M288" s="142">
        <v>239</v>
      </c>
      <c r="N288" s="143">
        <v>44.95</v>
      </c>
      <c r="O288" s="15">
        <v>14876410890702</v>
      </c>
      <c r="P288" t="s">
        <v>118</v>
      </c>
      <c r="Q288" t="s">
        <v>157</v>
      </c>
      <c r="R288" s="104">
        <v>56100</v>
      </c>
      <c r="S288" t="s">
        <v>101</v>
      </c>
      <c r="T288">
        <v>6</v>
      </c>
      <c r="U288" s="104">
        <v>239</v>
      </c>
      <c r="V288" s="5">
        <v>44.95</v>
      </c>
      <c r="W288" s="1">
        <v>42682</v>
      </c>
      <c r="X288" s="1">
        <v>42673</v>
      </c>
      <c r="Y288" s="8">
        <v>2016</v>
      </c>
    </row>
    <row r="289" spans="2:25" hidden="1" x14ac:dyDescent="0.45">
      <c r="B289" s="1">
        <v>42682</v>
      </c>
      <c r="C289" s="141" t="s">
        <v>101</v>
      </c>
      <c r="D289">
        <v>2016</v>
      </c>
      <c r="E289" s="98">
        <v>14829667091101</v>
      </c>
      <c r="F289" s="141" t="s">
        <v>707</v>
      </c>
      <c r="G289" s="141" t="str">
        <f>VLOOKUP(E289,'Tableau Sites'!$A$7:$C$107,3,FALSE)</f>
        <v>3 RUE D ANNABA</v>
      </c>
      <c r="H289" s="142">
        <v>56100</v>
      </c>
      <c r="I289">
        <v>3</v>
      </c>
      <c r="J289" s="1">
        <v>42673</v>
      </c>
      <c r="K289" s="1">
        <v>42673</v>
      </c>
      <c r="L289" s="142">
        <v>595</v>
      </c>
      <c r="M289" s="142">
        <v>595</v>
      </c>
      <c r="N289" s="143">
        <v>89.79</v>
      </c>
      <c r="O289" s="15">
        <v>14829667091101</v>
      </c>
      <c r="P289" t="s">
        <v>116</v>
      </c>
      <c r="Q289" t="s">
        <v>160</v>
      </c>
      <c r="R289" s="104">
        <v>56100</v>
      </c>
      <c r="S289" t="s">
        <v>101</v>
      </c>
      <c r="T289">
        <v>3</v>
      </c>
      <c r="U289" s="104">
        <v>595</v>
      </c>
      <c r="V289" s="5">
        <v>89.79</v>
      </c>
      <c r="W289" s="1">
        <v>42682</v>
      </c>
      <c r="X289" s="1">
        <v>42673</v>
      </c>
      <c r="Y289" s="8">
        <v>2016</v>
      </c>
    </row>
    <row r="290" spans="2:25" x14ac:dyDescent="0.45">
      <c r="B290" s="1">
        <v>42682</v>
      </c>
      <c r="C290" s="141" t="s">
        <v>101</v>
      </c>
      <c r="D290">
        <v>2016</v>
      </c>
      <c r="E290" s="98">
        <v>14899131654739</v>
      </c>
      <c r="F290" s="182" t="s">
        <v>749</v>
      </c>
      <c r="G290" s="141" t="str">
        <f>VLOOKUP(E290,'Tableau Sites'!$A$7:$C$127,3,FALSE)</f>
        <v>32 RUE EDGAR QUINET</v>
      </c>
      <c r="H290" s="142">
        <v>56100</v>
      </c>
      <c r="I290">
        <v>6</v>
      </c>
      <c r="J290" s="1">
        <v>42673</v>
      </c>
      <c r="K290" s="1">
        <v>42673</v>
      </c>
      <c r="L290" s="142">
        <v>147</v>
      </c>
      <c r="M290" s="142">
        <v>147</v>
      </c>
      <c r="N290" s="143">
        <v>30.96</v>
      </c>
      <c r="O290" s="15">
        <v>14899131654739</v>
      </c>
      <c r="P290" t="s">
        <v>104</v>
      </c>
      <c r="Q290" t="s">
        <v>164</v>
      </c>
      <c r="R290" s="104">
        <v>56100</v>
      </c>
      <c r="S290" t="s">
        <v>101</v>
      </c>
      <c r="T290">
        <v>6</v>
      </c>
      <c r="U290" s="104">
        <v>147</v>
      </c>
      <c r="V290" s="5">
        <v>30.96</v>
      </c>
      <c r="W290" s="1">
        <v>42682</v>
      </c>
      <c r="X290" s="1">
        <v>42673</v>
      </c>
      <c r="Y290" s="8">
        <v>2016</v>
      </c>
    </row>
    <row r="291" spans="2:25" hidden="1" x14ac:dyDescent="0.45">
      <c r="B291" s="1">
        <v>42682</v>
      </c>
      <c r="C291" s="141" t="s">
        <v>101</v>
      </c>
      <c r="D291">
        <v>2016</v>
      </c>
      <c r="E291" s="98">
        <v>14814616439917</v>
      </c>
      <c r="F291" s="141" t="s">
        <v>109</v>
      </c>
      <c r="G291" s="141" t="str">
        <f>VLOOKUP(E291,'Tableau Sites'!$A$7:$C$107,3,FALSE)</f>
        <v>24 RUE DE KERSABIEC</v>
      </c>
      <c r="H291" s="142">
        <v>56100</v>
      </c>
      <c r="I291">
        <v>12</v>
      </c>
      <c r="J291" s="1">
        <v>42673</v>
      </c>
      <c r="K291" s="1">
        <v>42673</v>
      </c>
      <c r="L291" s="142">
        <v>1870</v>
      </c>
      <c r="M291" s="142">
        <v>1870</v>
      </c>
      <c r="N291" s="143">
        <v>272.81</v>
      </c>
      <c r="O291" s="15">
        <v>14814616439917</v>
      </c>
      <c r="P291" t="s">
        <v>109</v>
      </c>
      <c r="Q291" t="s">
        <v>156</v>
      </c>
      <c r="R291" s="104">
        <v>56100</v>
      </c>
      <c r="S291" t="s">
        <v>101</v>
      </c>
      <c r="T291">
        <v>12</v>
      </c>
      <c r="U291" s="104">
        <v>1870</v>
      </c>
      <c r="V291" s="5">
        <v>272.81</v>
      </c>
      <c r="W291" s="1">
        <v>42682</v>
      </c>
      <c r="X291" s="1">
        <v>42673</v>
      </c>
      <c r="Y291" s="8">
        <v>2016</v>
      </c>
    </row>
    <row r="292" spans="2:25" hidden="1" x14ac:dyDescent="0.45">
      <c r="B292" s="1">
        <v>42682</v>
      </c>
      <c r="C292" s="141" t="s">
        <v>101</v>
      </c>
      <c r="D292">
        <v>2016</v>
      </c>
      <c r="E292" s="98">
        <v>14840955079522</v>
      </c>
      <c r="F292" s="204" t="s">
        <v>632</v>
      </c>
      <c r="G292" s="141" t="str">
        <f>VLOOKUP(E292,'Tableau Sites'!$A$7:$C$107,3,FALSE)</f>
        <v>29 RUE DE KEROMAN</v>
      </c>
      <c r="H292" s="142">
        <v>56100</v>
      </c>
      <c r="I292">
        <v>3</v>
      </c>
      <c r="J292" s="1">
        <v>42673</v>
      </c>
      <c r="K292" s="1">
        <v>42673</v>
      </c>
      <c r="L292" s="142">
        <v>128</v>
      </c>
      <c r="M292" s="142">
        <v>128</v>
      </c>
      <c r="N292" s="143">
        <v>26.27</v>
      </c>
      <c r="O292" s="15">
        <v>14840955079522</v>
      </c>
      <c r="P292" t="s">
        <v>113</v>
      </c>
      <c r="Q292" t="s">
        <v>182</v>
      </c>
      <c r="R292" s="104">
        <v>56100</v>
      </c>
      <c r="S292" t="s">
        <v>101</v>
      </c>
      <c r="T292">
        <v>3</v>
      </c>
      <c r="U292" s="104">
        <v>128</v>
      </c>
      <c r="V292" s="5">
        <v>26.27</v>
      </c>
      <c r="W292" s="1">
        <v>42682</v>
      </c>
      <c r="X292" s="1">
        <v>42673</v>
      </c>
      <c r="Y292" s="8">
        <v>2016</v>
      </c>
    </row>
    <row r="293" spans="2:25" hidden="1" x14ac:dyDescent="0.45">
      <c r="B293" s="1">
        <v>42682</v>
      </c>
      <c r="C293" s="141" t="s">
        <v>101</v>
      </c>
      <c r="D293">
        <v>2016</v>
      </c>
      <c r="E293" s="98">
        <v>14843270564333</v>
      </c>
      <c r="F293" s="141" t="s">
        <v>112</v>
      </c>
      <c r="G293" s="141" t="str">
        <f>VLOOKUP(E293,'Tableau Sites'!$A$7:$C$107,3,FALSE)</f>
        <v>5 AVENUE DE KERGROISE</v>
      </c>
      <c r="H293" s="142">
        <v>56100</v>
      </c>
      <c r="I293">
        <v>9</v>
      </c>
      <c r="J293" s="1">
        <v>42673</v>
      </c>
      <c r="K293" s="1">
        <v>42673</v>
      </c>
      <c r="L293" s="142">
        <v>673</v>
      </c>
      <c r="M293" s="142">
        <v>673</v>
      </c>
      <c r="N293" s="143">
        <v>105.3</v>
      </c>
      <c r="O293" s="15">
        <v>14843270564333</v>
      </c>
      <c r="P293" t="s">
        <v>112</v>
      </c>
      <c r="Q293" t="s">
        <v>159</v>
      </c>
      <c r="R293" s="104">
        <v>56100</v>
      </c>
      <c r="S293" t="s">
        <v>101</v>
      </c>
      <c r="T293">
        <v>9</v>
      </c>
      <c r="U293" s="104">
        <v>673</v>
      </c>
      <c r="V293" s="5">
        <v>105.3</v>
      </c>
      <c r="W293" s="1">
        <v>42682</v>
      </c>
      <c r="X293" s="1">
        <v>42673</v>
      </c>
      <c r="Y293" s="8">
        <v>2016</v>
      </c>
    </row>
    <row r="294" spans="2:25" hidden="1" x14ac:dyDescent="0.45">
      <c r="B294" s="1">
        <v>42682</v>
      </c>
      <c r="C294" s="141" t="s">
        <v>101</v>
      </c>
      <c r="D294">
        <v>2016</v>
      </c>
      <c r="E294" s="98">
        <v>14851664196736</v>
      </c>
      <c r="F294" s="141" t="s">
        <v>696</v>
      </c>
      <c r="G294" s="141" t="e">
        <f>VLOOKUP(E294,'Tableau Sites'!$A$7:$C$107,3,FALSE)</f>
        <v>#N/A</v>
      </c>
      <c r="H294" s="142">
        <v>56100</v>
      </c>
      <c r="I294">
        <v>24</v>
      </c>
      <c r="J294" s="1">
        <v>42673</v>
      </c>
      <c r="K294" s="1">
        <v>42673</v>
      </c>
      <c r="L294" s="142">
        <v>13064</v>
      </c>
      <c r="M294" s="142">
        <v>13064</v>
      </c>
      <c r="N294" s="143">
        <v>1714.98</v>
      </c>
      <c r="O294" s="15">
        <v>14851664196736</v>
      </c>
      <c r="P294" t="s">
        <v>108</v>
      </c>
      <c r="Q294" t="s">
        <v>186</v>
      </c>
      <c r="R294" s="104">
        <v>56100</v>
      </c>
      <c r="S294" t="s">
        <v>101</v>
      </c>
      <c r="T294">
        <v>24</v>
      </c>
      <c r="U294" s="104">
        <v>13064</v>
      </c>
      <c r="V294" s="5">
        <v>1714.98</v>
      </c>
      <c r="W294" s="1">
        <v>42682</v>
      </c>
      <c r="X294" s="1">
        <v>42673</v>
      </c>
      <c r="Y294" s="8">
        <v>2016</v>
      </c>
    </row>
    <row r="295" spans="2:25" x14ac:dyDescent="0.45">
      <c r="B295" s="1">
        <v>42682</v>
      </c>
      <c r="C295" s="141" t="s">
        <v>101</v>
      </c>
      <c r="D295">
        <v>2016</v>
      </c>
      <c r="E295" s="98">
        <v>14890593252047</v>
      </c>
      <c r="F295" s="141" t="s">
        <v>105</v>
      </c>
      <c r="G295" s="141" t="str">
        <f>VLOOKUP(E295,'Tableau Sites'!$A$7:$C$127,3,FALSE)</f>
        <v>RUE RAMPE DE L AMIRAL</v>
      </c>
      <c r="H295" s="142">
        <v>56100</v>
      </c>
      <c r="I295">
        <v>12</v>
      </c>
      <c r="J295" s="1">
        <v>42673</v>
      </c>
      <c r="K295" s="1">
        <v>42673</v>
      </c>
      <c r="L295" s="142">
        <v>263</v>
      </c>
      <c r="M295" s="142">
        <v>263</v>
      </c>
      <c r="N295" s="143">
        <v>59.88</v>
      </c>
      <c r="O295" s="15">
        <v>14890593252047</v>
      </c>
      <c r="P295" t="s">
        <v>105</v>
      </c>
      <c r="Q295" t="s">
        <v>189</v>
      </c>
      <c r="R295" s="104">
        <v>56100</v>
      </c>
      <c r="S295" t="s">
        <v>101</v>
      </c>
      <c r="T295">
        <v>12</v>
      </c>
      <c r="U295" s="104">
        <v>263</v>
      </c>
      <c r="V295" s="5">
        <v>59.88</v>
      </c>
      <c r="W295" s="1">
        <v>42682</v>
      </c>
      <c r="X295" s="1">
        <v>42673</v>
      </c>
      <c r="Y295" s="8">
        <v>2016</v>
      </c>
    </row>
    <row r="296" spans="2:25" hidden="1" x14ac:dyDescent="0.45">
      <c r="B296" s="1">
        <v>42864</v>
      </c>
      <c r="C296" s="141" t="s">
        <v>101</v>
      </c>
      <c r="D296">
        <v>2017</v>
      </c>
      <c r="E296" s="98">
        <v>14854124423820</v>
      </c>
      <c r="F296" s="141" t="s">
        <v>140</v>
      </c>
      <c r="G296" s="141" t="str">
        <f>VLOOKUP(E296,'Tableau Sites'!$A$7:$C$107,3,FALSE)</f>
        <v>20 RUE JEAN MOULIN</v>
      </c>
      <c r="H296" s="142">
        <v>56100</v>
      </c>
      <c r="I296">
        <v>6</v>
      </c>
      <c r="J296" s="1">
        <v>42685</v>
      </c>
      <c r="K296" s="1">
        <v>42685</v>
      </c>
      <c r="L296" s="142">
        <v>0</v>
      </c>
      <c r="M296" s="142">
        <v>0</v>
      </c>
      <c r="N296" s="143">
        <v>16.82</v>
      </c>
      <c r="O296" s="15">
        <v>14854124423820</v>
      </c>
      <c r="P296" t="s">
        <v>140</v>
      </c>
      <c r="Q296" t="s">
        <v>149</v>
      </c>
      <c r="R296" s="104">
        <v>56100</v>
      </c>
      <c r="S296" t="s">
        <v>101</v>
      </c>
      <c r="T296">
        <v>6</v>
      </c>
      <c r="U296" s="104">
        <v>0</v>
      </c>
      <c r="V296" s="12">
        <v>16.82</v>
      </c>
      <c r="W296" s="1">
        <v>42864</v>
      </c>
      <c r="X296" s="1">
        <v>42685</v>
      </c>
      <c r="Y296" s="9">
        <v>2017</v>
      </c>
    </row>
    <row r="297" spans="2:25" hidden="1" x14ac:dyDescent="0.45">
      <c r="B297" s="1">
        <v>43014</v>
      </c>
      <c r="C297" s="141" t="s">
        <v>101</v>
      </c>
      <c r="D297">
        <v>2017</v>
      </c>
      <c r="E297" s="98">
        <v>14803907328999</v>
      </c>
      <c r="F297" s="141" t="s">
        <v>1053</v>
      </c>
      <c r="G297" s="141" t="str">
        <f>VLOOKUP(E297,'Tableau Sites'!$A$7:$C$107,3,FALSE)</f>
        <v xml:space="preserve"> 82 RUE DE KERVARIC</v>
      </c>
      <c r="H297" s="142">
        <v>56100</v>
      </c>
      <c r="I297">
        <v>6</v>
      </c>
      <c r="J297" s="1">
        <v>42686</v>
      </c>
      <c r="K297" s="1">
        <v>42686</v>
      </c>
      <c r="L297" s="142">
        <v>2004</v>
      </c>
      <c r="M297" s="142">
        <v>2004</v>
      </c>
      <c r="N297" s="143">
        <v>297</v>
      </c>
      <c r="O297" s="15">
        <v>14803907328999</v>
      </c>
      <c r="P297" t="s">
        <v>135</v>
      </c>
      <c r="Q297" t="s">
        <v>146</v>
      </c>
      <c r="R297" s="104">
        <v>56100</v>
      </c>
      <c r="S297" t="s">
        <v>101</v>
      </c>
      <c r="T297">
        <v>6</v>
      </c>
      <c r="U297" s="104">
        <v>2004</v>
      </c>
      <c r="V297" s="12">
        <v>297</v>
      </c>
      <c r="W297" s="1">
        <v>43014</v>
      </c>
      <c r="X297" s="1">
        <v>42686</v>
      </c>
      <c r="Y297" s="9">
        <v>2017</v>
      </c>
    </row>
    <row r="298" spans="2:25" hidden="1" x14ac:dyDescent="0.45">
      <c r="B298" s="1">
        <v>42711</v>
      </c>
      <c r="C298" s="141" t="s">
        <v>101</v>
      </c>
      <c r="D298">
        <v>2016</v>
      </c>
      <c r="E298" s="98">
        <v>14861070802041</v>
      </c>
      <c r="F298" s="193" t="s">
        <v>651</v>
      </c>
      <c r="G298" s="141" t="str">
        <f>VLOOKUP(E298,'Tableau Sites'!$A$7:$C$107,3,FALSE)</f>
        <v>RUE DE CARNEL</v>
      </c>
      <c r="H298" s="142">
        <v>56100</v>
      </c>
      <c r="I298">
        <v>3</v>
      </c>
      <c r="J298" s="1">
        <v>42704</v>
      </c>
      <c r="K298" s="1">
        <v>42704</v>
      </c>
      <c r="L298" s="142">
        <v>202</v>
      </c>
      <c r="M298" s="142">
        <v>202</v>
      </c>
      <c r="N298" s="143">
        <v>35.51</v>
      </c>
      <c r="O298" s="15">
        <v>14861070802041</v>
      </c>
      <c r="P298" t="s">
        <v>0</v>
      </c>
      <c r="Q298" t="s">
        <v>1</v>
      </c>
      <c r="R298" s="104">
        <v>56100</v>
      </c>
      <c r="S298" t="s">
        <v>101</v>
      </c>
      <c r="T298">
        <v>3</v>
      </c>
      <c r="U298" s="104">
        <v>202</v>
      </c>
      <c r="V298" s="5">
        <v>35.51</v>
      </c>
      <c r="W298" s="1">
        <v>42711</v>
      </c>
      <c r="X298" s="1">
        <v>42704</v>
      </c>
      <c r="Y298" s="8">
        <v>2016</v>
      </c>
    </row>
    <row r="299" spans="2:25" hidden="1" x14ac:dyDescent="0.45">
      <c r="B299" s="1">
        <v>42711</v>
      </c>
      <c r="C299" s="141" t="s">
        <v>101</v>
      </c>
      <c r="D299">
        <v>2016</v>
      </c>
      <c r="E299" s="98">
        <v>14831258977776</v>
      </c>
      <c r="F299" s="141" t="s">
        <v>711</v>
      </c>
      <c r="G299" s="141" t="str">
        <f>VLOOKUP(E299,'Tableau Sites'!$A$7:$C$107,3,FALSE)</f>
        <v>SOYE</v>
      </c>
      <c r="H299" s="142">
        <v>56270</v>
      </c>
      <c r="I299">
        <v>36</v>
      </c>
      <c r="J299" s="1">
        <v>42704</v>
      </c>
      <c r="K299" s="1">
        <v>42704</v>
      </c>
      <c r="L299" s="142">
        <v>3789</v>
      </c>
      <c r="M299" s="142">
        <v>3789</v>
      </c>
      <c r="N299" s="143">
        <v>590.15</v>
      </c>
      <c r="O299" s="15">
        <v>14831258977776</v>
      </c>
      <c r="P299" t="s">
        <v>73</v>
      </c>
      <c r="Q299" t="s">
        <v>74</v>
      </c>
      <c r="R299" s="104">
        <v>56270</v>
      </c>
      <c r="S299" t="s">
        <v>101</v>
      </c>
      <c r="T299">
        <v>36</v>
      </c>
      <c r="U299" s="104">
        <v>3789</v>
      </c>
      <c r="V299" s="5">
        <v>590.15</v>
      </c>
      <c r="W299" s="1">
        <v>42711</v>
      </c>
      <c r="X299" s="1">
        <v>42704</v>
      </c>
      <c r="Y299" s="8">
        <v>2016</v>
      </c>
    </row>
    <row r="300" spans="2:25" hidden="1" x14ac:dyDescent="0.45">
      <c r="B300" s="1">
        <v>42711</v>
      </c>
      <c r="C300" s="141" t="s">
        <v>101</v>
      </c>
      <c r="D300">
        <v>2016</v>
      </c>
      <c r="E300" s="98">
        <v>14848190969595</v>
      </c>
      <c r="F300" s="141" t="s">
        <v>77</v>
      </c>
      <c r="G300" s="141" t="str">
        <f>VLOOKUP(E300,'Tableau Sites'!$A$7:$C$107,3,FALSE)</f>
        <v>2 RUE FRANCOIS LE BRISE</v>
      </c>
      <c r="H300" s="142">
        <v>56100</v>
      </c>
      <c r="I300">
        <v>36</v>
      </c>
      <c r="J300" s="1">
        <v>42704</v>
      </c>
      <c r="K300" s="1">
        <v>42704</v>
      </c>
      <c r="L300" s="142">
        <v>7589</v>
      </c>
      <c r="M300" s="142">
        <v>7589</v>
      </c>
      <c r="N300" s="143">
        <v>1090.54</v>
      </c>
      <c r="O300" s="15">
        <v>14848190969595</v>
      </c>
      <c r="P300" t="s">
        <v>77</v>
      </c>
      <c r="Q300" t="s">
        <v>78</v>
      </c>
      <c r="R300" s="104">
        <v>56100</v>
      </c>
      <c r="S300" t="s">
        <v>101</v>
      </c>
      <c r="T300">
        <v>36</v>
      </c>
      <c r="U300" s="104">
        <v>7589</v>
      </c>
      <c r="V300" s="5">
        <v>1090.54</v>
      </c>
      <c r="W300" s="1">
        <v>42711</v>
      </c>
      <c r="X300" s="1">
        <v>42704</v>
      </c>
      <c r="Y300" s="8">
        <v>2016</v>
      </c>
    </row>
    <row r="301" spans="2:25" hidden="1" x14ac:dyDescent="0.45">
      <c r="B301" s="1">
        <v>42711</v>
      </c>
      <c r="C301" s="141" t="s">
        <v>101</v>
      </c>
      <c r="D301">
        <v>2016</v>
      </c>
      <c r="E301" s="98">
        <v>14826338581711</v>
      </c>
      <c r="F301" s="141" t="s">
        <v>81</v>
      </c>
      <c r="G301" s="141" t="str">
        <f>VLOOKUP(E301,'Tableau Sites'!$A$7:$C$107,3,FALSE)</f>
        <v>45 BD EMILE GUILLEROT</v>
      </c>
      <c r="H301" s="142">
        <v>56100</v>
      </c>
      <c r="I301">
        <v>18</v>
      </c>
      <c r="J301" s="1">
        <v>42704</v>
      </c>
      <c r="K301" s="1">
        <v>42704</v>
      </c>
      <c r="L301" s="142">
        <v>2431</v>
      </c>
      <c r="M301" s="142">
        <v>2431</v>
      </c>
      <c r="N301" s="143">
        <v>359.64</v>
      </c>
      <c r="O301" s="15">
        <v>14826338581711</v>
      </c>
      <c r="P301" t="s">
        <v>81</v>
      </c>
      <c r="Q301" t="s">
        <v>147</v>
      </c>
      <c r="R301" s="104">
        <v>56100</v>
      </c>
      <c r="S301" t="s">
        <v>101</v>
      </c>
      <c r="T301">
        <v>18</v>
      </c>
      <c r="U301" s="104">
        <v>2431</v>
      </c>
      <c r="V301" s="5">
        <v>359.64</v>
      </c>
      <c r="W301" s="1">
        <v>42711</v>
      </c>
      <c r="X301" s="1">
        <v>42704</v>
      </c>
      <c r="Y301" s="8">
        <v>2016</v>
      </c>
    </row>
    <row r="302" spans="2:25" hidden="1" x14ac:dyDescent="0.45">
      <c r="B302" s="1">
        <v>42711</v>
      </c>
      <c r="C302" s="141" t="s">
        <v>101</v>
      </c>
      <c r="D302">
        <v>2016</v>
      </c>
      <c r="E302" s="98">
        <v>14857018736288</v>
      </c>
      <c r="F302" s="141" t="s">
        <v>642</v>
      </c>
      <c r="G302" s="141" t="str">
        <f>VLOOKUP(E302,'Tableau Sites'!$A$7:$C$107,3,FALSE)</f>
        <v>3 BOULEVARD COSMAO DUMANOIR</v>
      </c>
      <c r="H302" s="142">
        <v>56100</v>
      </c>
      <c r="I302">
        <v>36</v>
      </c>
      <c r="J302" s="1">
        <v>42704</v>
      </c>
      <c r="K302" s="1">
        <v>42704</v>
      </c>
      <c r="L302" s="142">
        <v>3791</v>
      </c>
      <c r="M302" s="142">
        <v>3791</v>
      </c>
      <c r="N302" s="143">
        <v>589.24</v>
      </c>
      <c r="O302" s="15">
        <v>14857018736288</v>
      </c>
      <c r="P302" t="s">
        <v>94</v>
      </c>
      <c r="Q302" t="s">
        <v>148</v>
      </c>
      <c r="R302" s="104">
        <v>56100</v>
      </c>
      <c r="S302" t="s">
        <v>101</v>
      </c>
      <c r="T302">
        <v>36</v>
      </c>
      <c r="U302" s="104">
        <v>3791</v>
      </c>
      <c r="V302" s="5">
        <v>589.24</v>
      </c>
      <c r="W302" s="1">
        <v>42711</v>
      </c>
      <c r="X302" s="1">
        <v>42704</v>
      </c>
      <c r="Y302" s="8">
        <v>2016</v>
      </c>
    </row>
    <row r="303" spans="2:25" hidden="1" x14ac:dyDescent="0.45">
      <c r="B303" s="1">
        <v>42711</v>
      </c>
      <c r="C303" s="141" t="s">
        <v>101</v>
      </c>
      <c r="D303">
        <v>2016</v>
      </c>
      <c r="E303" s="98">
        <v>14825325557145</v>
      </c>
      <c r="F303" s="141" t="s">
        <v>703</v>
      </c>
      <c r="G303" s="141" t="str">
        <f>VLOOKUP(E303,'Tableau Sites'!$A$7:$C$107,3,FALSE)</f>
        <v xml:space="preserve"> N1 ccal KERVENANEC</v>
      </c>
      <c r="H303" s="142">
        <v>56100</v>
      </c>
      <c r="I303">
        <v>18</v>
      </c>
      <c r="J303" s="1">
        <v>42704</v>
      </c>
      <c r="K303" s="1">
        <v>42704</v>
      </c>
      <c r="L303" s="142">
        <v>246</v>
      </c>
      <c r="M303" s="142">
        <v>246</v>
      </c>
      <c r="N303" s="143">
        <v>65.150000000000006</v>
      </c>
      <c r="O303" s="15">
        <v>14825325557145</v>
      </c>
      <c r="P303" t="s">
        <v>99</v>
      </c>
      <c r="Q303" t="s">
        <v>144</v>
      </c>
      <c r="R303" s="104">
        <v>56100</v>
      </c>
      <c r="S303" t="s">
        <v>101</v>
      </c>
      <c r="T303">
        <v>18</v>
      </c>
      <c r="U303" s="104">
        <v>246</v>
      </c>
      <c r="V303" s="5">
        <v>65.150000000000006</v>
      </c>
      <c r="W303" s="1">
        <v>42711</v>
      </c>
      <c r="X303" s="1">
        <v>42704</v>
      </c>
      <c r="Y303" s="8">
        <v>2016</v>
      </c>
    </row>
    <row r="304" spans="2:25" x14ac:dyDescent="0.45">
      <c r="B304" s="1">
        <v>42711</v>
      </c>
      <c r="C304" s="141" t="s">
        <v>101</v>
      </c>
      <c r="D304">
        <v>2016</v>
      </c>
      <c r="E304" s="98">
        <v>14897250260446</v>
      </c>
      <c r="F304" s="182" t="s">
        <v>801</v>
      </c>
      <c r="G304" s="141" t="str">
        <f>VLOOKUP(E304,'Tableau Sites'!$A$7:$C$127,3,FALSE)</f>
        <v>QUAI DE ROHAN</v>
      </c>
      <c r="H304" s="142">
        <v>56100</v>
      </c>
      <c r="I304">
        <v>6</v>
      </c>
      <c r="J304" s="1">
        <v>42704</v>
      </c>
      <c r="K304" s="1">
        <v>42704</v>
      </c>
      <c r="L304" s="142">
        <v>-267</v>
      </c>
      <c r="M304" s="142">
        <v>-267</v>
      </c>
      <c r="N304" s="143">
        <v>-24.8</v>
      </c>
      <c r="O304" s="15">
        <v>14897250260446</v>
      </c>
      <c r="P304" s="3" t="s">
        <v>110</v>
      </c>
      <c r="Q304" t="s">
        <v>191</v>
      </c>
      <c r="R304" s="104">
        <v>56100</v>
      </c>
      <c r="S304" t="s">
        <v>101</v>
      </c>
      <c r="T304">
        <v>6</v>
      </c>
      <c r="U304" s="104">
        <v>-267</v>
      </c>
      <c r="V304" s="5">
        <v>-24.8</v>
      </c>
      <c r="W304" s="1">
        <v>42711</v>
      </c>
      <c r="X304" s="1">
        <v>42704</v>
      </c>
      <c r="Y304" s="8">
        <v>2016</v>
      </c>
    </row>
    <row r="305" spans="2:25" hidden="1" x14ac:dyDescent="0.45">
      <c r="B305" s="1">
        <v>42711</v>
      </c>
      <c r="C305" s="141" t="s">
        <v>101</v>
      </c>
      <c r="D305">
        <v>2016</v>
      </c>
      <c r="E305" s="98">
        <v>14801736507971</v>
      </c>
      <c r="F305" s="141" t="s">
        <v>655</v>
      </c>
      <c r="G305" s="141" t="str">
        <f>VLOOKUP(E305,'Tableau Sites'!$A$7:$C$107,3,FALSE)</f>
        <v xml:space="preserve"> QUAI DES INDES</v>
      </c>
      <c r="H305" s="142">
        <v>56100</v>
      </c>
      <c r="I305">
        <v>36</v>
      </c>
      <c r="J305" s="1">
        <v>42704</v>
      </c>
      <c r="K305" s="1">
        <v>42704</v>
      </c>
      <c r="L305" s="142">
        <v>-530</v>
      </c>
      <c r="M305" s="142">
        <v>-530</v>
      </c>
      <c r="N305" s="143">
        <v>58.24</v>
      </c>
      <c r="O305" s="15">
        <v>14801736507971</v>
      </c>
      <c r="P305" s="3" t="s">
        <v>111</v>
      </c>
      <c r="Q305" t="s">
        <v>175</v>
      </c>
      <c r="R305" s="104">
        <v>56100</v>
      </c>
      <c r="S305" t="s">
        <v>101</v>
      </c>
      <c r="T305">
        <v>36</v>
      </c>
      <c r="U305" s="104">
        <v>-530</v>
      </c>
      <c r="V305" s="5">
        <v>58.24</v>
      </c>
      <c r="W305" s="1">
        <v>42711</v>
      </c>
      <c r="X305" s="1">
        <v>42704</v>
      </c>
      <c r="Y305" s="8">
        <v>2016</v>
      </c>
    </row>
    <row r="306" spans="2:25" x14ac:dyDescent="0.45">
      <c r="B306" s="1">
        <v>42711</v>
      </c>
      <c r="C306" s="141" t="s">
        <v>101</v>
      </c>
      <c r="D306">
        <v>2016</v>
      </c>
      <c r="E306" s="98">
        <v>14897829230103</v>
      </c>
      <c r="F306" s="141" t="s">
        <v>115</v>
      </c>
      <c r="G306" s="141" t="str">
        <f>VLOOKUP(E306,'Tableau Sites'!$A$7:$C$127,3,FALSE)</f>
        <v>LA CITADELLE</v>
      </c>
      <c r="H306" s="142">
        <v>56290</v>
      </c>
      <c r="I306">
        <v>24</v>
      </c>
      <c r="J306" s="1">
        <v>42704</v>
      </c>
      <c r="K306" s="1">
        <v>42704</v>
      </c>
      <c r="L306" s="142">
        <v>8238</v>
      </c>
      <c r="M306" s="142">
        <v>8238</v>
      </c>
      <c r="N306" s="143">
        <v>1106.51</v>
      </c>
      <c r="O306" s="15">
        <v>14897829230103</v>
      </c>
      <c r="P306" s="3" t="s">
        <v>115</v>
      </c>
      <c r="Q306" t="s">
        <v>193</v>
      </c>
      <c r="R306" s="104">
        <v>56290</v>
      </c>
      <c r="S306" t="s">
        <v>101</v>
      </c>
      <c r="T306">
        <v>24</v>
      </c>
      <c r="U306" s="104">
        <v>8238</v>
      </c>
      <c r="V306" s="5">
        <v>1106.51</v>
      </c>
      <c r="W306" s="1">
        <v>42711</v>
      </c>
      <c r="X306" s="1">
        <v>42704</v>
      </c>
      <c r="Y306" s="8">
        <v>2016</v>
      </c>
    </row>
    <row r="307" spans="2:25" hidden="1" x14ac:dyDescent="0.45">
      <c r="B307" s="1">
        <v>42864</v>
      </c>
      <c r="C307" s="141" t="s">
        <v>101</v>
      </c>
      <c r="D307">
        <v>2017</v>
      </c>
      <c r="E307" s="98">
        <v>14836179395569</v>
      </c>
      <c r="F307" s="141" t="s">
        <v>138</v>
      </c>
      <c r="G307" s="141" t="str">
        <f>VLOOKUP(E307,'Tableau Sites'!$A$7:$C$107,3,FALSE)</f>
        <v>2 RUE MOZART</v>
      </c>
      <c r="H307" s="142">
        <v>56100</v>
      </c>
      <c r="I307">
        <v>6</v>
      </c>
      <c r="J307" s="1">
        <v>42711</v>
      </c>
      <c r="K307" s="1">
        <v>42711</v>
      </c>
      <c r="L307" s="142">
        <v>656</v>
      </c>
      <c r="M307" s="142">
        <v>656</v>
      </c>
      <c r="N307" s="143">
        <v>92.83</v>
      </c>
      <c r="O307" s="15">
        <v>14836179395569</v>
      </c>
      <c r="P307" t="s">
        <v>138</v>
      </c>
      <c r="Q307" t="s">
        <v>163</v>
      </c>
      <c r="R307" s="104">
        <v>56100</v>
      </c>
      <c r="S307" t="s">
        <v>101</v>
      </c>
      <c r="T307">
        <v>6</v>
      </c>
      <c r="U307" s="104">
        <v>656</v>
      </c>
      <c r="V307" s="12">
        <v>92.83</v>
      </c>
      <c r="W307" s="1">
        <v>42864</v>
      </c>
      <c r="X307" s="1">
        <v>42711</v>
      </c>
      <c r="Y307" s="9">
        <v>2017</v>
      </c>
    </row>
    <row r="308" spans="2:25" hidden="1" x14ac:dyDescent="0.45">
      <c r="B308" s="1">
        <v>43014</v>
      </c>
      <c r="C308" s="141" t="s">
        <v>101</v>
      </c>
      <c r="D308">
        <v>2017</v>
      </c>
      <c r="E308" s="98">
        <v>14808104095512</v>
      </c>
      <c r="F308" s="141" t="s">
        <v>799</v>
      </c>
      <c r="G308" s="141" t="str">
        <f>VLOOKUP(E308,'Tableau Sites'!$A$7:$C$107,3,FALSE)</f>
        <v>RUE DE PONTCARRE</v>
      </c>
      <c r="H308" s="142">
        <v>56100</v>
      </c>
      <c r="I308">
        <v>6</v>
      </c>
      <c r="J308" s="1">
        <v>42713</v>
      </c>
      <c r="K308" s="1">
        <v>42713</v>
      </c>
      <c r="L308" s="142">
        <v>111</v>
      </c>
      <c r="M308" s="142">
        <v>111</v>
      </c>
      <c r="N308" s="143">
        <v>25.52</v>
      </c>
      <c r="O308" s="15">
        <v>14808104095512</v>
      </c>
      <c r="P308" t="s">
        <v>84</v>
      </c>
      <c r="Q308" t="s">
        <v>85</v>
      </c>
      <c r="R308" s="104">
        <v>56100</v>
      </c>
      <c r="S308" t="s">
        <v>101</v>
      </c>
      <c r="T308">
        <v>6</v>
      </c>
      <c r="U308" s="104">
        <v>111</v>
      </c>
      <c r="V308" s="12">
        <v>25.52</v>
      </c>
      <c r="W308" s="1">
        <v>43014</v>
      </c>
      <c r="X308" s="1">
        <v>42713</v>
      </c>
      <c r="Y308" s="9">
        <v>2017</v>
      </c>
    </row>
    <row r="309" spans="2:25" hidden="1" x14ac:dyDescent="0.45">
      <c r="B309" s="1">
        <v>42864</v>
      </c>
      <c r="C309" s="141" t="s">
        <v>101</v>
      </c>
      <c r="D309">
        <v>2017</v>
      </c>
      <c r="E309" s="98">
        <v>14815774127254</v>
      </c>
      <c r="F309" s="141" t="s">
        <v>753</v>
      </c>
      <c r="G309" s="141" t="str">
        <f>VLOOKUP(E309,'Tableau Sites'!$A$7:$C$107,3,FALSE)</f>
        <v>8 RUE DE KERLERO</v>
      </c>
      <c r="H309" s="142">
        <v>56100</v>
      </c>
      <c r="I309">
        <v>6</v>
      </c>
      <c r="J309" s="1">
        <v>42732</v>
      </c>
      <c r="K309" s="1">
        <v>42732</v>
      </c>
      <c r="L309" s="142">
        <v>527</v>
      </c>
      <c r="M309" s="142">
        <v>527</v>
      </c>
      <c r="N309" s="143">
        <v>84.64</v>
      </c>
      <c r="O309" s="15">
        <v>14815774127254</v>
      </c>
      <c r="P309" t="s">
        <v>139</v>
      </c>
      <c r="Q309" t="s">
        <v>169</v>
      </c>
      <c r="R309" s="104">
        <v>56100</v>
      </c>
      <c r="S309" t="s">
        <v>101</v>
      </c>
      <c r="T309">
        <v>6</v>
      </c>
      <c r="U309" s="104">
        <v>527</v>
      </c>
      <c r="V309" s="12">
        <v>84.64</v>
      </c>
      <c r="W309" s="1">
        <v>42864</v>
      </c>
      <c r="X309" s="1">
        <v>42732</v>
      </c>
      <c r="Y309" s="9">
        <v>2017</v>
      </c>
    </row>
    <row r="310" spans="2:25" x14ac:dyDescent="0.45">
      <c r="B310" s="1">
        <v>42773</v>
      </c>
      <c r="C310" s="141" t="s">
        <v>101</v>
      </c>
      <c r="D310">
        <v>2017</v>
      </c>
      <c r="E310" s="98">
        <v>14897250260446</v>
      </c>
      <c r="F310" s="182" t="s">
        <v>801</v>
      </c>
      <c r="G310" s="141" t="str">
        <f>VLOOKUP(E310,'Tableau Sites'!$A$7:$C$127,3,FALSE)</f>
        <v>QUAI DE ROHAN</v>
      </c>
      <c r="H310" s="142">
        <v>56100</v>
      </c>
      <c r="I310">
        <v>6</v>
      </c>
      <c r="J310" s="1">
        <v>42734</v>
      </c>
      <c r="K310" s="1">
        <v>42734</v>
      </c>
      <c r="L310" s="142">
        <v>301</v>
      </c>
      <c r="M310" s="142">
        <v>301</v>
      </c>
      <c r="N310" s="143">
        <v>51.53</v>
      </c>
      <c r="O310" s="17">
        <v>14897250260446</v>
      </c>
      <c r="P310" s="6" t="s">
        <v>110</v>
      </c>
      <c r="Q310" t="s">
        <v>191</v>
      </c>
      <c r="R310" s="104">
        <v>56100</v>
      </c>
      <c r="S310" t="s">
        <v>101</v>
      </c>
      <c r="T310" s="6">
        <v>6</v>
      </c>
      <c r="U310" s="113">
        <v>301</v>
      </c>
      <c r="V310" s="12">
        <v>51.53</v>
      </c>
      <c r="W310" s="7">
        <v>42773</v>
      </c>
      <c r="X310" s="7">
        <v>42734</v>
      </c>
      <c r="Y310" s="9">
        <v>2017</v>
      </c>
    </row>
    <row r="311" spans="2:25" hidden="1" x14ac:dyDescent="0.45">
      <c r="B311" s="1">
        <v>42773</v>
      </c>
      <c r="C311" s="141" t="s">
        <v>101</v>
      </c>
      <c r="D311">
        <v>2017</v>
      </c>
      <c r="E311" s="98">
        <v>14801736507971</v>
      </c>
      <c r="F311" s="141" t="s">
        <v>655</v>
      </c>
      <c r="G311" s="141" t="str">
        <f>VLOOKUP(E311,'Tableau Sites'!$A$7:$C$107,3,FALSE)</f>
        <v xml:space="preserve"> QUAI DES INDES</v>
      </c>
      <c r="H311" s="142">
        <v>56100</v>
      </c>
      <c r="I311">
        <v>36</v>
      </c>
      <c r="J311" s="1">
        <v>42734</v>
      </c>
      <c r="K311" s="1">
        <v>42734</v>
      </c>
      <c r="L311" s="142">
        <v>677</v>
      </c>
      <c r="M311" s="142">
        <v>677</v>
      </c>
      <c r="N311" s="143">
        <v>200.67</v>
      </c>
      <c r="O311" s="17">
        <v>14801736507971</v>
      </c>
      <c r="P311" s="6" t="s">
        <v>111</v>
      </c>
      <c r="Q311" t="s">
        <v>175</v>
      </c>
      <c r="R311" s="104">
        <v>56100</v>
      </c>
      <c r="S311" t="s">
        <v>101</v>
      </c>
      <c r="T311" s="6">
        <v>36</v>
      </c>
      <c r="U311" s="113">
        <v>677</v>
      </c>
      <c r="V311" s="12">
        <v>200.67</v>
      </c>
      <c r="W311" s="7">
        <v>42773</v>
      </c>
      <c r="X311" s="7">
        <v>42734</v>
      </c>
      <c r="Y311" s="9">
        <v>2017</v>
      </c>
    </row>
    <row r="312" spans="2:25" hidden="1" x14ac:dyDescent="0.45">
      <c r="B312" s="1">
        <v>42773</v>
      </c>
      <c r="C312" s="141" t="s">
        <v>101</v>
      </c>
      <c r="D312">
        <v>2017</v>
      </c>
      <c r="E312" s="98">
        <v>14861070802041</v>
      </c>
      <c r="F312" s="193" t="s">
        <v>651</v>
      </c>
      <c r="G312" s="141" t="str">
        <f>VLOOKUP(E312,'Tableau Sites'!$A$7:$C$107,3,FALSE)</f>
        <v>RUE DE CARNEL</v>
      </c>
      <c r="H312" s="142">
        <v>56100</v>
      </c>
      <c r="I312">
        <v>3</v>
      </c>
      <c r="J312" s="1">
        <v>42734</v>
      </c>
      <c r="K312" s="1">
        <v>42734</v>
      </c>
      <c r="L312" s="142">
        <v>242</v>
      </c>
      <c r="M312" s="142">
        <v>242</v>
      </c>
      <c r="N312" s="143">
        <v>41.79</v>
      </c>
      <c r="O312" s="17">
        <v>14861070802041</v>
      </c>
      <c r="P312" s="6" t="s">
        <v>0</v>
      </c>
      <c r="Q312" t="s">
        <v>1</v>
      </c>
      <c r="R312" s="104">
        <v>56100</v>
      </c>
      <c r="S312" t="s">
        <v>101</v>
      </c>
      <c r="T312" s="6">
        <v>3</v>
      </c>
      <c r="U312" s="113">
        <v>242</v>
      </c>
      <c r="V312" s="12">
        <v>41.79</v>
      </c>
      <c r="W312" s="7">
        <v>42773</v>
      </c>
      <c r="X312" s="7">
        <v>42734</v>
      </c>
      <c r="Y312" s="9">
        <v>2017</v>
      </c>
    </row>
    <row r="313" spans="2:25" hidden="1" x14ac:dyDescent="0.45">
      <c r="B313" s="1">
        <v>42773</v>
      </c>
      <c r="C313" s="141" t="s">
        <v>101</v>
      </c>
      <c r="D313">
        <v>2017</v>
      </c>
      <c r="E313" s="98">
        <v>14819247409505</v>
      </c>
      <c r="F313" s="141" t="s">
        <v>664</v>
      </c>
      <c r="G313" s="141" t="str">
        <f>VLOOKUP(E313,'Tableau Sites'!$A$7:$C$107,3,FALSE)</f>
        <v>205 RUE DE BELGIQUE</v>
      </c>
      <c r="H313" s="142">
        <v>56100</v>
      </c>
      <c r="I313">
        <v>18</v>
      </c>
      <c r="J313" s="1">
        <v>42734</v>
      </c>
      <c r="K313" s="1">
        <v>42734</v>
      </c>
      <c r="L313" s="142">
        <v>5897</v>
      </c>
      <c r="M313" s="142">
        <v>5897</v>
      </c>
      <c r="N313" s="143">
        <v>823.54</v>
      </c>
      <c r="O313" s="17">
        <v>14819247409505</v>
      </c>
      <c r="P313" s="6" t="s">
        <v>11</v>
      </c>
      <c r="Q313" t="s">
        <v>12</v>
      </c>
      <c r="R313" s="104">
        <v>56100</v>
      </c>
      <c r="S313" t="s">
        <v>101</v>
      </c>
      <c r="T313" s="6">
        <v>18</v>
      </c>
      <c r="U313" s="113">
        <v>5897</v>
      </c>
      <c r="V313" s="12">
        <v>823.54</v>
      </c>
      <c r="W313" s="7">
        <v>42773</v>
      </c>
      <c r="X313" s="7">
        <v>42734</v>
      </c>
      <c r="Y313" s="9">
        <v>2017</v>
      </c>
    </row>
    <row r="314" spans="2:25" hidden="1" x14ac:dyDescent="0.45">
      <c r="B314" s="1">
        <v>42773</v>
      </c>
      <c r="C314" s="141" t="s">
        <v>101</v>
      </c>
      <c r="D314">
        <v>2017</v>
      </c>
      <c r="E314" s="98">
        <v>14840376208873</v>
      </c>
      <c r="F314" s="141" t="s">
        <v>723</v>
      </c>
      <c r="G314" s="141" t="str">
        <f>VLOOKUP(E314,'Tableau Sites'!$A$7:$C$107,3,FALSE)</f>
        <v>18 RUE DU POULORIO</v>
      </c>
      <c r="H314" s="142">
        <v>56100</v>
      </c>
      <c r="I314">
        <v>6</v>
      </c>
      <c r="J314" s="1">
        <v>42734</v>
      </c>
      <c r="K314" s="1">
        <v>42734</v>
      </c>
      <c r="L314" s="142">
        <v>1272</v>
      </c>
      <c r="M314" s="142">
        <v>1272</v>
      </c>
      <c r="N314" s="143">
        <v>204.06</v>
      </c>
      <c r="O314" s="17">
        <v>14840376208873</v>
      </c>
      <c r="P314" s="6" t="s">
        <v>119</v>
      </c>
      <c r="Q314" t="s">
        <v>119</v>
      </c>
      <c r="R314" s="104">
        <v>56100</v>
      </c>
      <c r="S314" t="s">
        <v>101</v>
      </c>
      <c r="T314" s="6">
        <v>6</v>
      </c>
      <c r="U314" s="113">
        <v>1272</v>
      </c>
      <c r="V314" s="12">
        <v>204.06</v>
      </c>
      <c r="W314" s="7">
        <v>42773</v>
      </c>
      <c r="X314" s="7">
        <v>42734</v>
      </c>
      <c r="Y314" s="9">
        <v>2017</v>
      </c>
    </row>
    <row r="315" spans="2:25" hidden="1" x14ac:dyDescent="0.45">
      <c r="B315" s="1">
        <v>42773</v>
      </c>
      <c r="C315" s="141" t="s">
        <v>101</v>
      </c>
      <c r="D315">
        <v>2017</v>
      </c>
      <c r="E315" s="98">
        <v>14856729330593</v>
      </c>
      <c r="F315" s="141" t="s">
        <v>737</v>
      </c>
      <c r="G315" s="141" t="str">
        <f>VLOOKUP(E315,'Tableau Sites'!$A$7:$C$107,3,FALSE)</f>
        <v>4 AVENUE JEAN JAURES</v>
      </c>
      <c r="H315" s="142">
        <v>56100</v>
      </c>
      <c r="I315">
        <v>6</v>
      </c>
      <c r="J315" s="1">
        <v>42734</v>
      </c>
      <c r="K315" s="1">
        <v>42734</v>
      </c>
      <c r="L315" s="142">
        <v>812</v>
      </c>
      <c r="M315" s="142">
        <v>812</v>
      </c>
      <c r="N315" s="143">
        <v>182.45</v>
      </c>
      <c r="O315" s="17">
        <v>14856729330593</v>
      </c>
      <c r="P315" s="6" t="s">
        <v>120</v>
      </c>
      <c r="Q315" t="s">
        <v>151</v>
      </c>
      <c r="R315" s="104">
        <v>56100</v>
      </c>
      <c r="S315" t="s">
        <v>101</v>
      </c>
      <c r="T315" s="6">
        <v>6</v>
      </c>
      <c r="U315" s="113">
        <v>812</v>
      </c>
      <c r="V315" s="12">
        <v>182.45</v>
      </c>
      <c r="W315" s="7">
        <v>42773</v>
      </c>
      <c r="X315" s="7">
        <v>42734</v>
      </c>
      <c r="Y315" s="9">
        <v>2017</v>
      </c>
    </row>
    <row r="316" spans="2:25" hidden="1" x14ac:dyDescent="0.45">
      <c r="B316" s="1">
        <v>42773</v>
      </c>
      <c r="C316" s="141" t="s">
        <v>101</v>
      </c>
      <c r="D316">
        <v>2017</v>
      </c>
      <c r="E316" s="98">
        <v>14864978218038</v>
      </c>
      <c r="F316" s="141" t="s">
        <v>614</v>
      </c>
      <c r="G316" s="141" t="str">
        <f>VLOOKUP(E316,'Tableau Sites'!$A$7:$C$107,3,FALSE)</f>
        <v>16B RUE JULES VALLES</v>
      </c>
      <c r="H316" s="142">
        <v>56100</v>
      </c>
      <c r="I316">
        <v>6</v>
      </c>
      <c r="J316" s="1">
        <v>42734</v>
      </c>
      <c r="K316" s="1">
        <v>42734</v>
      </c>
      <c r="L316" s="142">
        <v>3137</v>
      </c>
      <c r="M316" s="142">
        <v>3137</v>
      </c>
      <c r="N316" s="143">
        <v>478.39</v>
      </c>
      <c r="O316" s="17">
        <v>14864978218038</v>
      </c>
      <c r="P316" s="6" t="s">
        <v>121</v>
      </c>
      <c r="Q316" t="s">
        <v>166</v>
      </c>
      <c r="R316" s="104">
        <v>56100</v>
      </c>
      <c r="S316" t="s">
        <v>101</v>
      </c>
      <c r="T316" s="6">
        <v>6</v>
      </c>
      <c r="U316" s="113">
        <v>3137</v>
      </c>
      <c r="V316" s="12">
        <v>478.39</v>
      </c>
      <c r="W316" s="7">
        <v>42773</v>
      </c>
      <c r="X316" s="7">
        <v>42734</v>
      </c>
      <c r="Y316" s="9">
        <v>2017</v>
      </c>
    </row>
    <row r="317" spans="2:25" hidden="1" x14ac:dyDescent="0.45">
      <c r="B317" s="1">
        <v>42773</v>
      </c>
      <c r="C317" s="141" t="s">
        <v>101</v>
      </c>
      <c r="D317">
        <v>2017</v>
      </c>
      <c r="E317" s="98">
        <v>14850361736887</v>
      </c>
      <c r="F317" s="182" t="s">
        <v>716</v>
      </c>
      <c r="G317" s="141" t="str">
        <f>VLOOKUP(E317,'Tableau Sites'!$A$7:$C$107,3,FALSE)</f>
        <v>1 AVENUE DE LA MARNE</v>
      </c>
      <c r="H317" s="142">
        <v>56100</v>
      </c>
      <c r="I317">
        <v>6</v>
      </c>
      <c r="J317" s="1">
        <v>42734</v>
      </c>
      <c r="K317" s="1">
        <v>42734</v>
      </c>
      <c r="L317" s="142">
        <v>2446</v>
      </c>
      <c r="M317" s="142">
        <v>2446</v>
      </c>
      <c r="N317" s="143">
        <v>385.72</v>
      </c>
      <c r="O317" s="17">
        <v>14850361736887</v>
      </c>
      <c r="P317" t="s">
        <v>122</v>
      </c>
      <c r="Q317" t="s">
        <v>150</v>
      </c>
      <c r="R317" s="104">
        <v>56100</v>
      </c>
      <c r="S317" t="s">
        <v>101</v>
      </c>
      <c r="T317" s="6">
        <v>6</v>
      </c>
      <c r="U317" s="113">
        <v>2446</v>
      </c>
      <c r="V317" s="12">
        <v>385.72</v>
      </c>
      <c r="W317" s="7">
        <v>42773</v>
      </c>
      <c r="X317" s="7">
        <v>42734</v>
      </c>
      <c r="Y317" s="9">
        <v>2017</v>
      </c>
    </row>
    <row r="318" spans="2:25" hidden="1" x14ac:dyDescent="0.45">
      <c r="B318" s="1">
        <v>42773</v>
      </c>
      <c r="C318" s="141" t="s">
        <v>101</v>
      </c>
      <c r="D318">
        <v>2017</v>
      </c>
      <c r="E318" s="98">
        <v>14811432674857</v>
      </c>
      <c r="F318" s="204" t="s">
        <v>743</v>
      </c>
      <c r="G318" s="141" t="e">
        <f>VLOOKUP(E318,'Tableau Sites'!$A$7:$C$107,3,FALSE)</f>
        <v>#N/A</v>
      </c>
      <c r="H318" s="142">
        <v>56100</v>
      </c>
      <c r="I318">
        <v>6</v>
      </c>
      <c r="J318" s="1">
        <v>42734</v>
      </c>
      <c r="K318" s="1">
        <v>42734</v>
      </c>
      <c r="L318" s="142">
        <v>1477</v>
      </c>
      <c r="M318" s="142">
        <v>1477</v>
      </c>
      <c r="N318" s="143">
        <v>244.2</v>
      </c>
      <c r="O318" s="17">
        <v>14811432674857</v>
      </c>
      <c r="P318" s="6" t="s">
        <v>177</v>
      </c>
      <c r="Q318" t="s">
        <v>168</v>
      </c>
      <c r="R318" s="104">
        <v>56100</v>
      </c>
      <c r="S318" t="s">
        <v>101</v>
      </c>
      <c r="T318" s="6">
        <v>6</v>
      </c>
      <c r="U318" s="113">
        <v>1477</v>
      </c>
      <c r="V318" s="12">
        <v>244.2</v>
      </c>
      <c r="W318" s="7">
        <v>42773</v>
      </c>
      <c r="X318" s="7">
        <v>42734</v>
      </c>
      <c r="Y318" s="9">
        <v>2017</v>
      </c>
    </row>
    <row r="319" spans="2:25" hidden="1" x14ac:dyDescent="0.45">
      <c r="B319" s="1">
        <v>42773</v>
      </c>
      <c r="C319" s="141" t="s">
        <v>101</v>
      </c>
      <c r="D319">
        <v>2017</v>
      </c>
      <c r="E319" s="98">
        <v>14812590435421</v>
      </c>
      <c r="F319" s="142" t="s">
        <v>735</v>
      </c>
      <c r="G319" s="141" t="str">
        <f>VLOOKUP(E319,'Tableau Sites'!$A$7:$C$107,3,FALSE)</f>
        <v>29B RUE DE KEROMAN</v>
      </c>
      <c r="H319" s="142">
        <v>56100</v>
      </c>
      <c r="I319">
        <v>6</v>
      </c>
      <c r="J319" s="1">
        <v>42734</v>
      </c>
      <c r="K319" s="1">
        <v>42734</v>
      </c>
      <c r="L319" s="142">
        <v>832</v>
      </c>
      <c r="M319" s="142">
        <v>832</v>
      </c>
      <c r="N319" s="143">
        <v>178.51</v>
      </c>
      <c r="O319" s="17">
        <v>14812590435421</v>
      </c>
      <c r="P319" s="6" t="s">
        <v>123</v>
      </c>
      <c r="Q319" t="s">
        <v>178</v>
      </c>
      <c r="R319" s="104">
        <v>56100</v>
      </c>
      <c r="S319" t="s">
        <v>101</v>
      </c>
      <c r="T319" s="6">
        <v>6</v>
      </c>
      <c r="U319" s="113">
        <v>832</v>
      </c>
      <c r="V319" s="12">
        <v>178.51</v>
      </c>
      <c r="W319" s="7">
        <v>42773</v>
      </c>
      <c r="X319" s="7">
        <v>42734</v>
      </c>
      <c r="Y319" s="9">
        <v>2017</v>
      </c>
    </row>
    <row r="320" spans="2:25" hidden="1" x14ac:dyDescent="0.45">
      <c r="B320" s="1">
        <v>42773</v>
      </c>
      <c r="C320" s="141" t="s">
        <v>101</v>
      </c>
      <c r="D320">
        <v>2017</v>
      </c>
      <c r="E320" s="98">
        <v>14818089684573</v>
      </c>
      <c r="F320" s="182" t="s">
        <v>751</v>
      </c>
      <c r="G320" s="141" t="str">
        <f>VLOOKUP(E320,'Tableau Sites'!$A$7:$C$107,3,FALSE)</f>
        <v>RUE FERDINAND BUISSON</v>
      </c>
      <c r="H320" s="142">
        <v>56100</v>
      </c>
      <c r="I320">
        <v>6</v>
      </c>
      <c r="J320" s="1">
        <v>42734</v>
      </c>
      <c r="K320" s="1">
        <v>42734</v>
      </c>
      <c r="L320" s="142">
        <v>387</v>
      </c>
      <c r="M320" s="142">
        <v>387</v>
      </c>
      <c r="N320" s="143">
        <v>86.04</v>
      </c>
      <c r="O320" s="17">
        <v>14818089684573</v>
      </c>
      <c r="P320" s="6" t="s">
        <v>124</v>
      </c>
      <c r="Q320" t="s">
        <v>68</v>
      </c>
      <c r="R320" s="104">
        <v>56100</v>
      </c>
      <c r="S320" t="s">
        <v>101</v>
      </c>
      <c r="T320" s="6">
        <v>6</v>
      </c>
      <c r="U320" s="113">
        <v>387</v>
      </c>
      <c r="V320" s="12">
        <v>86.04</v>
      </c>
      <c r="W320" s="7">
        <v>42773</v>
      </c>
      <c r="X320" s="7">
        <v>42734</v>
      </c>
      <c r="Y320" s="9">
        <v>2017</v>
      </c>
    </row>
    <row r="321" spans="2:25" hidden="1" x14ac:dyDescent="0.45">
      <c r="B321" s="1">
        <v>42773</v>
      </c>
      <c r="C321" s="141" t="s">
        <v>101</v>
      </c>
      <c r="D321">
        <v>2017</v>
      </c>
      <c r="E321" s="98">
        <v>14830680111778</v>
      </c>
      <c r="F321" s="141" t="s">
        <v>125</v>
      </c>
      <c r="G321" s="141" t="str">
        <f>VLOOKUP(E321,'Tableau Sites'!$A$7:$C$107,3,FALSE)</f>
        <v>PLACE BATAILLE DE QUIBERON</v>
      </c>
      <c r="H321" s="142">
        <v>56100</v>
      </c>
      <c r="I321">
        <v>6</v>
      </c>
      <c r="J321" s="1">
        <v>42734</v>
      </c>
      <c r="K321" s="1">
        <v>42734</v>
      </c>
      <c r="L321" s="142">
        <v>943</v>
      </c>
      <c r="M321" s="142">
        <v>943</v>
      </c>
      <c r="N321" s="143">
        <v>168.46</v>
      </c>
      <c r="O321" s="17">
        <v>14830680111778</v>
      </c>
      <c r="P321" s="6" t="s">
        <v>125</v>
      </c>
      <c r="Q321" t="s">
        <v>180</v>
      </c>
      <c r="R321" s="104">
        <v>56100</v>
      </c>
      <c r="S321" t="s">
        <v>101</v>
      </c>
      <c r="T321" s="6">
        <v>6</v>
      </c>
      <c r="U321" s="113">
        <v>943</v>
      </c>
      <c r="V321" s="12">
        <v>168.46</v>
      </c>
      <c r="W321" s="7">
        <v>42773</v>
      </c>
      <c r="X321" s="7">
        <v>42734</v>
      </c>
      <c r="Y321" s="9">
        <v>2017</v>
      </c>
    </row>
    <row r="322" spans="2:25" hidden="1" x14ac:dyDescent="0.45">
      <c r="B322" s="1">
        <v>42773</v>
      </c>
      <c r="C322" s="141" t="s">
        <v>101</v>
      </c>
      <c r="D322">
        <v>2017</v>
      </c>
      <c r="E322" s="98">
        <v>14831259040485</v>
      </c>
      <c r="F322" s="141" t="s">
        <v>720</v>
      </c>
      <c r="G322" s="141" t="str">
        <f>VLOOKUP(E322,'Tableau Sites'!$A$7:$C$107,3,FALSE)</f>
        <v>10 RUE FRANCOIS RENAULT</v>
      </c>
      <c r="H322" s="142">
        <v>56100</v>
      </c>
      <c r="I322">
        <v>6</v>
      </c>
      <c r="J322" s="1">
        <v>42734</v>
      </c>
      <c r="K322" s="1">
        <v>42734</v>
      </c>
      <c r="L322" s="142">
        <v>1097</v>
      </c>
      <c r="M322" s="142">
        <v>1097</v>
      </c>
      <c r="N322" s="143">
        <v>196.65</v>
      </c>
      <c r="O322" s="17">
        <v>14831259040485</v>
      </c>
      <c r="P322" s="6" t="s">
        <v>126</v>
      </c>
      <c r="Q322" t="s">
        <v>126</v>
      </c>
      <c r="R322" s="104">
        <v>56100</v>
      </c>
      <c r="S322" t="s">
        <v>101</v>
      </c>
      <c r="T322" s="6">
        <v>6</v>
      </c>
      <c r="U322" s="113">
        <v>1097</v>
      </c>
      <c r="V322" s="12">
        <v>196.65</v>
      </c>
      <c r="W322" s="7">
        <v>42773</v>
      </c>
      <c r="X322" s="7">
        <v>42734</v>
      </c>
      <c r="Y322" s="9">
        <v>2017</v>
      </c>
    </row>
    <row r="323" spans="2:25" hidden="1" x14ac:dyDescent="0.45">
      <c r="B323" s="1">
        <v>42773</v>
      </c>
      <c r="C323" s="141" t="s">
        <v>101</v>
      </c>
      <c r="D323">
        <v>2017</v>
      </c>
      <c r="E323" s="98">
        <v>14838784345448</v>
      </c>
      <c r="F323" s="182" t="s">
        <v>741</v>
      </c>
      <c r="G323" s="141" t="str">
        <f>VLOOKUP(E323,'Tableau Sites'!$A$7:$C$107,3,FALSE)</f>
        <v>42 RUE DE KERSABIEC</v>
      </c>
      <c r="H323" s="142">
        <v>56100</v>
      </c>
      <c r="I323">
        <v>6</v>
      </c>
      <c r="J323" s="1">
        <v>42734</v>
      </c>
      <c r="K323" s="1">
        <v>42734</v>
      </c>
      <c r="L323" s="142">
        <v>4493</v>
      </c>
      <c r="M323" s="142">
        <v>4493</v>
      </c>
      <c r="N323" s="143">
        <v>665.35</v>
      </c>
      <c r="O323" s="17">
        <v>14838784345448</v>
      </c>
      <c r="P323" s="6" t="s">
        <v>127</v>
      </c>
      <c r="Q323" t="s">
        <v>170</v>
      </c>
      <c r="R323" s="104">
        <v>56100</v>
      </c>
      <c r="S323" t="s">
        <v>101</v>
      </c>
      <c r="T323" s="6">
        <v>6</v>
      </c>
      <c r="U323" s="113">
        <v>4493</v>
      </c>
      <c r="V323" s="12">
        <v>665.35</v>
      </c>
      <c r="W323" s="7">
        <v>42773</v>
      </c>
      <c r="X323" s="7">
        <v>42734</v>
      </c>
      <c r="Y323" s="9">
        <v>2017</v>
      </c>
    </row>
    <row r="324" spans="2:25" x14ac:dyDescent="0.45">
      <c r="B324" s="1">
        <v>42773</v>
      </c>
      <c r="C324" s="141" t="s">
        <v>101</v>
      </c>
      <c r="D324">
        <v>2017</v>
      </c>
      <c r="E324" s="98">
        <v>14890014442703</v>
      </c>
      <c r="F324" s="141" t="s">
        <v>718</v>
      </c>
      <c r="G324" s="141" t="str">
        <f>VLOOKUP(E324,'Tableau Sites'!$A$7:$C$127,3,FALSE)</f>
        <v>1 RUE LESAGE</v>
      </c>
      <c r="H324" s="142">
        <v>56100</v>
      </c>
      <c r="I324">
        <v>6</v>
      </c>
      <c r="J324" s="1">
        <v>42734</v>
      </c>
      <c r="K324" s="1">
        <v>42734</v>
      </c>
      <c r="L324" s="142">
        <v>910</v>
      </c>
      <c r="M324" s="142">
        <v>910</v>
      </c>
      <c r="N324" s="143">
        <v>163.06</v>
      </c>
      <c r="O324" s="17">
        <v>14890014442703</v>
      </c>
      <c r="P324" s="6" t="s">
        <v>128</v>
      </c>
      <c r="Q324" t="s">
        <v>128</v>
      </c>
      <c r="R324" s="104">
        <v>56100</v>
      </c>
      <c r="S324" t="s">
        <v>101</v>
      </c>
      <c r="T324" s="6">
        <v>6</v>
      </c>
      <c r="U324" s="113">
        <v>910</v>
      </c>
      <c r="V324" s="12">
        <v>163.06</v>
      </c>
      <c r="W324" s="7">
        <v>42773</v>
      </c>
      <c r="X324" s="7">
        <v>42734</v>
      </c>
      <c r="Y324" s="9">
        <v>2017</v>
      </c>
    </row>
    <row r="325" spans="2:25" x14ac:dyDescent="0.45">
      <c r="B325" s="1">
        <v>42773</v>
      </c>
      <c r="C325" s="141" t="s">
        <v>101</v>
      </c>
      <c r="D325">
        <v>2017</v>
      </c>
      <c r="E325" s="98">
        <v>14888422540020</v>
      </c>
      <c r="F325" s="141" t="s">
        <v>755</v>
      </c>
      <c r="G325" s="141" t="str">
        <f>VLOOKUP(E325,'Tableau Sites'!$A$7:$C$127,3,FALSE)</f>
        <v>RUE RENE LOTE</v>
      </c>
      <c r="H325" s="142">
        <v>56100</v>
      </c>
      <c r="I325">
        <v>6</v>
      </c>
      <c r="J325" s="1">
        <v>42734</v>
      </c>
      <c r="K325" s="1">
        <v>42734</v>
      </c>
      <c r="L325" s="142">
        <v>2021</v>
      </c>
      <c r="M325" s="142">
        <v>2021</v>
      </c>
      <c r="N325" s="143">
        <v>325.26</v>
      </c>
      <c r="O325" s="17">
        <v>14888422540020</v>
      </c>
      <c r="P325" s="6" t="s">
        <v>129</v>
      </c>
      <c r="Q325" t="s">
        <v>129</v>
      </c>
      <c r="R325" s="104">
        <v>56100</v>
      </c>
      <c r="S325" t="s">
        <v>101</v>
      </c>
      <c r="T325" s="6">
        <v>6</v>
      </c>
      <c r="U325" s="113">
        <v>2021</v>
      </c>
      <c r="V325" s="12">
        <v>325.26</v>
      </c>
      <c r="W325" s="7">
        <v>42773</v>
      </c>
      <c r="X325" s="7">
        <v>42734</v>
      </c>
      <c r="Y325" s="9">
        <v>2017</v>
      </c>
    </row>
    <row r="326" spans="2:25" hidden="1" x14ac:dyDescent="0.45">
      <c r="B326" s="1">
        <v>42773</v>
      </c>
      <c r="C326" s="141" t="s">
        <v>101</v>
      </c>
      <c r="D326">
        <v>2017</v>
      </c>
      <c r="E326" s="98">
        <v>14853545552699</v>
      </c>
      <c r="F326" s="141" t="s">
        <v>731</v>
      </c>
      <c r="G326" s="141" t="str">
        <f>VLOOKUP(E326,'Tableau Sites'!$A$7:$C$107,3,FALSE)</f>
        <v>20 RUE JEAN MOULIN</v>
      </c>
      <c r="H326" s="142">
        <v>56100</v>
      </c>
      <c r="I326">
        <v>6</v>
      </c>
      <c r="J326" s="1">
        <v>42734</v>
      </c>
      <c r="K326" s="1">
        <v>42734</v>
      </c>
      <c r="L326" s="142">
        <v>1317</v>
      </c>
      <c r="M326" s="142">
        <v>1317</v>
      </c>
      <c r="N326" s="143">
        <v>224.22</v>
      </c>
      <c r="O326" s="17">
        <v>14853545552699</v>
      </c>
      <c r="P326" s="6" t="s">
        <v>130</v>
      </c>
      <c r="Q326" t="s">
        <v>149</v>
      </c>
      <c r="R326" s="104">
        <v>56100</v>
      </c>
      <c r="S326" t="s">
        <v>101</v>
      </c>
      <c r="T326" s="6">
        <v>6</v>
      </c>
      <c r="U326" s="113">
        <v>1317</v>
      </c>
      <c r="V326" s="12">
        <v>224.22</v>
      </c>
      <c r="W326" s="7">
        <v>42773</v>
      </c>
      <c r="X326" s="7">
        <v>42734</v>
      </c>
      <c r="Y326" s="9">
        <v>2017</v>
      </c>
    </row>
    <row r="327" spans="2:25" hidden="1" x14ac:dyDescent="0.45">
      <c r="B327" s="1">
        <v>42773</v>
      </c>
      <c r="C327" s="141" t="s">
        <v>101</v>
      </c>
      <c r="D327">
        <v>2017</v>
      </c>
      <c r="E327" s="98">
        <v>14847033269250</v>
      </c>
      <c r="F327" s="141" t="s">
        <v>709</v>
      </c>
      <c r="G327" s="141" t="str">
        <f>VLOOKUP(E327,'Tableau Sites'!$A$7:$C$107,3,FALSE)</f>
        <v>83 BOULEVARD COSMAO DUMANOIR</v>
      </c>
      <c r="H327" s="142">
        <v>56100</v>
      </c>
      <c r="I327">
        <v>18</v>
      </c>
      <c r="J327" s="1">
        <v>42734</v>
      </c>
      <c r="K327" s="1">
        <v>42734</v>
      </c>
      <c r="L327" s="142">
        <v>-2839</v>
      </c>
      <c r="M327" s="142">
        <v>-2839</v>
      </c>
      <c r="N327" s="143">
        <v>-249.66</v>
      </c>
      <c r="O327" s="17">
        <v>14847033269250</v>
      </c>
      <c r="P327" s="6" t="s">
        <v>131</v>
      </c>
      <c r="Q327" t="s">
        <v>171</v>
      </c>
      <c r="R327" s="104">
        <v>56100</v>
      </c>
      <c r="S327" t="s">
        <v>101</v>
      </c>
      <c r="T327" s="6">
        <v>18</v>
      </c>
      <c r="U327" s="113">
        <v>-2839</v>
      </c>
      <c r="V327" s="12">
        <v>-249.66</v>
      </c>
      <c r="W327" s="7">
        <v>42773</v>
      </c>
      <c r="X327" s="7">
        <v>42734</v>
      </c>
      <c r="Y327" s="9">
        <v>2017</v>
      </c>
    </row>
    <row r="328" spans="2:25" x14ac:dyDescent="0.45">
      <c r="B328" s="1">
        <v>42773</v>
      </c>
      <c r="C328" s="141" t="s">
        <v>101</v>
      </c>
      <c r="D328">
        <v>2017</v>
      </c>
      <c r="E328" s="98">
        <v>14876410890702</v>
      </c>
      <c r="F328" s="182" t="s">
        <v>725</v>
      </c>
      <c r="G328" s="141" t="str">
        <f>VLOOKUP(E328,'Tableau Sites'!$A$7:$C$127,3,FALSE)</f>
        <v>2 RUE DE KERULVE</v>
      </c>
      <c r="H328" s="142">
        <v>56100</v>
      </c>
      <c r="I328">
        <v>6</v>
      </c>
      <c r="J328" s="1">
        <v>42734</v>
      </c>
      <c r="K328" s="1">
        <v>42734</v>
      </c>
      <c r="L328" s="142">
        <v>220</v>
      </c>
      <c r="M328" s="142">
        <v>220</v>
      </c>
      <c r="N328" s="143">
        <v>40.880000000000003</v>
      </c>
      <c r="O328" s="17">
        <v>14876410890702</v>
      </c>
      <c r="P328" s="6" t="s">
        <v>107</v>
      </c>
      <c r="Q328" t="s">
        <v>157</v>
      </c>
      <c r="R328" s="104">
        <v>56100</v>
      </c>
      <c r="S328" t="s">
        <v>101</v>
      </c>
      <c r="T328" s="6">
        <v>6</v>
      </c>
      <c r="U328" s="113">
        <v>220</v>
      </c>
      <c r="V328" s="12">
        <v>40.880000000000003</v>
      </c>
      <c r="W328" s="7">
        <v>42773</v>
      </c>
      <c r="X328" s="7">
        <v>42734</v>
      </c>
      <c r="Y328" s="9">
        <v>2017</v>
      </c>
    </row>
    <row r="329" spans="2:25" x14ac:dyDescent="0.45">
      <c r="B329" s="1">
        <v>42773</v>
      </c>
      <c r="C329" s="141" t="s">
        <v>101</v>
      </c>
      <c r="D329">
        <v>2017</v>
      </c>
      <c r="E329" s="98">
        <v>14874384875813</v>
      </c>
      <c r="F329" s="204" t="s">
        <v>815</v>
      </c>
      <c r="G329" s="141" t="str">
        <f>VLOOKUP(E329,'Tableau Sites'!$A$7:$C$127,3,FALSE)</f>
        <v>16 RUE JULES VALLES</v>
      </c>
      <c r="H329" s="142">
        <v>56100</v>
      </c>
      <c r="I329">
        <v>6</v>
      </c>
      <c r="J329" s="1">
        <v>42734</v>
      </c>
      <c r="K329" s="1">
        <v>42734</v>
      </c>
      <c r="L329" s="142">
        <v>2106</v>
      </c>
      <c r="M329" s="142">
        <v>2106</v>
      </c>
      <c r="N329" s="143">
        <v>338.42</v>
      </c>
      <c r="O329" s="17">
        <v>14874384875813</v>
      </c>
      <c r="P329" s="6" t="s">
        <v>132</v>
      </c>
      <c r="Q329" t="s">
        <v>167</v>
      </c>
      <c r="R329" s="104">
        <v>56100</v>
      </c>
      <c r="S329" t="s">
        <v>101</v>
      </c>
      <c r="T329" s="6">
        <v>6</v>
      </c>
      <c r="U329" s="113">
        <v>2106</v>
      </c>
      <c r="V329" s="12">
        <v>338.42</v>
      </c>
      <c r="W329" s="7">
        <v>42773</v>
      </c>
      <c r="X329" s="7">
        <v>42734</v>
      </c>
      <c r="Y329" s="9">
        <v>2017</v>
      </c>
    </row>
    <row r="330" spans="2:25" x14ac:dyDescent="0.45">
      <c r="B330" s="1">
        <v>42773</v>
      </c>
      <c r="C330" s="141" t="s">
        <v>101</v>
      </c>
      <c r="D330">
        <v>2017</v>
      </c>
      <c r="E330" s="98">
        <v>14895658461352</v>
      </c>
      <c r="F330" s="182" t="s">
        <v>727</v>
      </c>
      <c r="G330" s="141" t="str">
        <f>VLOOKUP(E330,'Tableau Sites'!$A$7:$C$127,3,FALSE)</f>
        <v>2 RUE FRANCOIS RENAULT</v>
      </c>
      <c r="H330" s="142">
        <v>56100</v>
      </c>
      <c r="I330">
        <v>3</v>
      </c>
      <c r="J330" s="1">
        <v>42734</v>
      </c>
      <c r="K330" s="1">
        <v>42734</v>
      </c>
      <c r="L330" s="142">
        <v>975</v>
      </c>
      <c r="M330" s="142">
        <v>975</v>
      </c>
      <c r="N330" s="143">
        <v>171.12</v>
      </c>
      <c r="O330" s="17">
        <v>14895658461352</v>
      </c>
      <c r="P330" s="6" t="s">
        <v>29</v>
      </c>
      <c r="Q330" t="s">
        <v>29</v>
      </c>
      <c r="R330" s="104">
        <v>56100</v>
      </c>
      <c r="S330" t="s">
        <v>101</v>
      </c>
      <c r="T330" s="6">
        <v>3</v>
      </c>
      <c r="U330" s="113">
        <v>975</v>
      </c>
      <c r="V330" s="12">
        <v>171.12</v>
      </c>
      <c r="W330" s="7">
        <v>42773</v>
      </c>
      <c r="X330" s="7">
        <v>42734</v>
      </c>
      <c r="Y330" s="9">
        <v>2017</v>
      </c>
    </row>
    <row r="331" spans="2:25" hidden="1" x14ac:dyDescent="0.45">
      <c r="B331" s="1">
        <v>42773</v>
      </c>
      <c r="C331" s="141" t="s">
        <v>101</v>
      </c>
      <c r="D331">
        <v>2017</v>
      </c>
      <c r="E331" s="98">
        <v>14819392140869</v>
      </c>
      <c r="F331" s="141" t="s">
        <v>745</v>
      </c>
      <c r="G331" s="141" t="str">
        <f>VLOOKUP(E331,'Tableau Sites'!$A$7:$C$107,3,FALSE)</f>
        <v>60 RUE DE CARNEL</v>
      </c>
      <c r="H331" s="142">
        <v>56100</v>
      </c>
      <c r="I331">
        <v>6</v>
      </c>
      <c r="J331" s="1">
        <v>42734</v>
      </c>
      <c r="K331" s="1">
        <v>42734</v>
      </c>
      <c r="L331" s="142">
        <v>1217</v>
      </c>
      <c r="M331" s="142">
        <v>1217</v>
      </c>
      <c r="N331" s="143">
        <v>232.25</v>
      </c>
      <c r="O331" s="17">
        <v>14819392140869</v>
      </c>
      <c r="P331" s="6" t="s">
        <v>133</v>
      </c>
      <c r="Q331" t="s">
        <v>133</v>
      </c>
      <c r="R331" s="104">
        <v>56100</v>
      </c>
      <c r="S331" t="s">
        <v>101</v>
      </c>
      <c r="T331" s="6">
        <v>6</v>
      </c>
      <c r="U331" s="113">
        <v>1217</v>
      </c>
      <c r="V331" s="12">
        <v>232.25</v>
      </c>
      <c r="W331" s="7">
        <v>42773</v>
      </c>
      <c r="X331" s="7">
        <v>42734</v>
      </c>
      <c r="Y331" s="9">
        <v>2017</v>
      </c>
    </row>
    <row r="332" spans="2:25" x14ac:dyDescent="0.45">
      <c r="B332" s="1">
        <v>42773</v>
      </c>
      <c r="C332" s="141" t="s">
        <v>101</v>
      </c>
      <c r="D332">
        <v>2017</v>
      </c>
      <c r="E332" s="98">
        <v>14876266172942</v>
      </c>
      <c r="F332" s="141" t="s">
        <v>733</v>
      </c>
      <c r="G332" s="141" t="str">
        <f>VLOOKUP(E332,'Tableau Sites'!$A$7:$C$127,3,FALSE)</f>
        <v>2 RUE DE KERULVE</v>
      </c>
      <c r="H332" s="142">
        <v>56100</v>
      </c>
      <c r="I332">
        <v>6</v>
      </c>
      <c r="J332" s="1">
        <v>42734</v>
      </c>
      <c r="K332" s="1">
        <v>42734</v>
      </c>
      <c r="L332" s="142">
        <v>369</v>
      </c>
      <c r="M332" s="142">
        <v>369</v>
      </c>
      <c r="N332" s="143">
        <v>90.59</v>
      </c>
      <c r="O332" s="17">
        <v>14876266172942</v>
      </c>
      <c r="P332" s="6" t="s">
        <v>12</v>
      </c>
      <c r="Q332" t="s">
        <v>157</v>
      </c>
      <c r="R332" s="104">
        <v>56100</v>
      </c>
      <c r="S332" t="s">
        <v>101</v>
      </c>
      <c r="T332" s="6">
        <v>6</v>
      </c>
      <c r="U332" s="113">
        <v>369</v>
      </c>
      <c r="V332" s="12">
        <v>90.59</v>
      </c>
      <c r="W332" s="7">
        <v>42773</v>
      </c>
      <c r="X332" s="7">
        <v>42734</v>
      </c>
      <c r="Y332" s="9">
        <v>2017</v>
      </c>
    </row>
    <row r="333" spans="2:25" hidden="1" x14ac:dyDescent="0.45">
      <c r="B333" s="1">
        <v>42773</v>
      </c>
      <c r="C333" s="141" t="s">
        <v>101</v>
      </c>
      <c r="D333">
        <v>2017</v>
      </c>
      <c r="E333" s="98">
        <v>14831258977776</v>
      </c>
      <c r="F333" s="141" t="s">
        <v>711</v>
      </c>
      <c r="G333" s="141" t="str">
        <f>VLOOKUP(E333,'Tableau Sites'!$A$7:$C$107,3,FALSE)</f>
        <v>SOYE</v>
      </c>
      <c r="H333" s="142">
        <v>56270</v>
      </c>
      <c r="I333">
        <v>36</v>
      </c>
      <c r="J333" s="1">
        <v>42734</v>
      </c>
      <c r="K333" s="1">
        <v>42734</v>
      </c>
      <c r="L333" s="142">
        <v>4465</v>
      </c>
      <c r="M333" s="142">
        <v>4465</v>
      </c>
      <c r="N333" s="143">
        <v>666.76</v>
      </c>
      <c r="O333" s="17">
        <v>14831258977776</v>
      </c>
      <c r="P333" s="6" t="s">
        <v>73</v>
      </c>
      <c r="Q333" t="s">
        <v>74</v>
      </c>
      <c r="R333" s="104">
        <v>56270</v>
      </c>
      <c r="S333" t="s">
        <v>101</v>
      </c>
      <c r="T333" s="6">
        <v>36</v>
      </c>
      <c r="U333" s="113">
        <v>4465</v>
      </c>
      <c r="V333" s="12">
        <v>666.76</v>
      </c>
      <c r="W333" s="7">
        <v>42773</v>
      </c>
      <c r="X333" s="7">
        <v>42734</v>
      </c>
      <c r="Y333" s="9">
        <v>2017</v>
      </c>
    </row>
    <row r="334" spans="2:25" hidden="1" x14ac:dyDescent="0.45">
      <c r="B334" s="1">
        <v>42773</v>
      </c>
      <c r="C334" s="141" t="s">
        <v>101</v>
      </c>
      <c r="D334">
        <v>2017</v>
      </c>
      <c r="E334" s="98">
        <v>14848190969595</v>
      </c>
      <c r="F334" s="141" t="s">
        <v>77</v>
      </c>
      <c r="G334" s="141" t="str">
        <f>VLOOKUP(E334,'Tableau Sites'!$A$7:$C$107,3,FALSE)</f>
        <v>2 RUE FRANCOIS LE BRISE</v>
      </c>
      <c r="H334" s="142">
        <v>56100</v>
      </c>
      <c r="I334">
        <v>36</v>
      </c>
      <c r="J334" s="1">
        <v>42734</v>
      </c>
      <c r="K334" s="1">
        <v>42734</v>
      </c>
      <c r="L334" s="142">
        <v>6353</v>
      </c>
      <c r="M334" s="142">
        <v>6353</v>
      </c>
      <c r="N334" s="143">
        <v>920.99</v>
      </c>
      <c r="O334" s="17">
        <v>14848190969595</v>
      </c>
      <c r="P334" s="6" t="s">
        <v>77</v>
      </c>
      <c r="Q334" t="s">
        <v>78</v>
      </c>
      <c r="R334" s="104">
        <v>56100</v>
      </c>
      <c r="S334" t="s">
        <v>101</v>
      </c>
      <c r="T334" s="6">
        <v>36</v>
      </c>
      <c r="U334" s="113">
        <v>6353</v>
      </c>
      <c r="V334" s="12">
        <v>920.99</v>
      </c>
      <c r="W334" s="7">
        <v>42773</v>
      </c>
      <c r="X334" s="7">
        <v>42734</v>
      </c>
      <c r="Y334" s="9">
        <v>2017</v>
      </c>
    </row>
    <row r="335" spans="2:25" hidden="1" x14ac:dyDescent="0.45">
      <c r="B335" s="1">
        <v>42773</v>
      </c>
      <c r="C335" s="141" t="s">
        <v>101</v>
      </c>
      <c r="D335">
        <v>2017</v>
      </c>
      <c r="E335" s="98">
        <v>14826338581711</v>
      </c>
      <c r="F335" s="141" t="s">
        <v>81</v>
      </c>
      <c r="G335" s="141" t="str">
        <f>VLOOKUP(E335,'Tableau Sites'!$A$7:$C$107,3,FALSE)</f>
        <v>45 BD EMILE GUILLEROT</v>
      </c>
      <c r="H335" s="142">
        <v>56100</v>
      </c>
      <c r="I335">
        <v>18</v>
      </c>
      <c r="J335" s="1">
        <v>42734</v>
      </c>
      <c r="K335" s="1">
        <v>42734</v>
      </c>
      <c r="L335" s="142">
        <v>3159</v>
      </c>
      <c r="M335" s="142">
        <v>3159</v>
      </c>
      <c r="N335" s="143">
        <v>455.73</v>
      </c>
      <c r="O335" s="17">
        <v>14826338581711</v>
      </c>
      <c r="P335" s="6" t="s">
        <v>81</v>
      </c>
      <c r="Q335" t="s">
        <v>147</v>
      </c>
      <c r="R335" s="104">
        <v>56100</v>
      </c>
      <c r="S335" t="s">
        <v>101</v>
      </c>
      <c r="T335" s="6">
        <v>18</v>
      </c>
      <c r="U335" s="113">
        <v>3159</v>
      </c>
      <c r="V335" s="12">
        <v>455.73</v>
      </c>
      <c r="W335" s="7">
        <v>42773</v>
      </c>
      <c r="X335" s="7">
        <v>42734</v>
      </c>
      <c r="Y335" s="9">
        <v>2017</v>
      </c>
    </row>
    <row r="336" spans="2:25" hidden="1" x14ac:dyDescent="0.45">
      <c r="B336" s="1">
        <v>42773</v>
      </c>
      <c r="C336" s="141" t="s">
        <v>101</v>
      </c>
      <c r="D336">
        <v>2017</v>
      </c>
      <c r="E336" s="98">
        <v>14857018736288</v>
      </c>
      <c r="F336" s="141" t="s">
        <v>642</v>
      </c>
      <c r="G336" s="141" t="str">
        <f>VLOOKUP(E336,'Tableau Sites'!$A$7:$C$107,3,FALSE)</f>
        <v>3 BOULEVARD COSMAO DUMANOIR</v>
      </c>
      <c r="H336" s="142">
        <v>56100</v>
      </c>
      <c r="I336">
        <v>36</v>
      </c>
      <c r="J336" s="1">
        <v>42734</v>
      </c>
      <c r="K336" s="1">
        <v>42734</v>
      </c>
      <c r="L336" s="142">
        <v>6097</v>
      </c>
      <c r="M336" s="142">
        <v>6097</v>
      </c>
      <c r="N336" s="143">
        <v>880.14</v>
      </c>
      <c r="O336" s="17">
        <v>14857018736288</v>
      </c>
      <c r="P336" s="6" t="s">
        <v>94</v>
      </c>
      <c r="Q336" t="s">
        <v>148</v>
      </c>
      <c r="R336" s="104">
        <v>56100</v>
      </c>
      <c r="S336" t="s">
        <v>101</v>
      </c>
      <c r="T336" s="6">
        <v>36</v>
      </c>
      <c r="U336" s="113">
        <v>6097</v>
      </c>
      <c r="V336" s="12">
        <v>880.14</v>
      </c>
      <c r="W336" s="7">
        <v>42773</v>
      </c>
      <c r="X336" s="7">
        <v>42734</v>
      </c>
      <c r="Y336" s="9">
        <v>2017</v>
      </c>
    </row>
    <row r="337" spans="2:25" x14ac:dyDescent="0.45">
      <c r="B337" s="1">
        <v>42773</v>
      </c>
      <c r="C337" s="141" t="s">
        <v>101</v>
      </c>
      <c r="D337">
        <v>2017</v>
      </c>
      <c r="E337" s="98">
        <v>14897829230103</v>
      </c>
      <c r="F337" s="141" t="s">
        <v>115</v>
      </c>
      <c r="G337" s="141" t="str">
        <f>VLOOKUP(E337,'Tableau Sites'!$A$7:$C$127,3,FALSE)</f>
        <v>LA CITADELLE</v>
      </c>
      <c r="H337" s="142">
        <v>56290</v>
      </c>
      <c r="I337">
        <v>24</v>
      </c>
      <c r="J337" s="1">
        <v>42734</v>
      </c>
      <c r="K337" s="1">
        <v>42734</v>
      </c>
      <c r="L337" s="142">
        <v>7578</v>
      </c>
      <c r="M337" s="142">
        <v>7578</v>
      </c>
      <c r="N337" s="143">
        <v>1026.3599999999999</v>
      </c>
      <c r="O337" s="17">
        <v>14897829230103</v>
      </c>
      <c r="P337" s="6" t="s">
        <v>115</v>
      </c>
      <c r="Q337" t="s">
        <v>193</v>
      </c>
      <c r="R337" s="104">
        <v>56290</v>
      </c>
      <c r="S337" t="s">
        <v>101</v>
      </c>
      <c r="T337" s="6">
        <v>24</v>
      </c>
      <c r="U337" s="113">
        <v>7578</v>
      </c>
      <c r="V337" s="12">
        <v>1026.3599999999999</v>
      </c>
      <c r="W337" s="7">
        <v>42773</v>
      </c>
      <c r="X337" s="7">
        <v>42734</v>
      </c>
      <c r="Y337" s="9">
        <v>2017</v>
      </c>
    </row>
    <row r="338" spans="2:25" hidden="1" x14ac:dyDescent="0.45">
      <c r="B338" s="1">
        <v>42773</v>
      </c>
      <c r="C338" s="141" t="s">
        <v>101</v>
      </c>
      <c r="D338">
        <v>2017</v>
      </c>
      <c r="E338" s="98">
        <v>14825325557145</v>
      </c>
      <c r="F338" s="141" t="s">
        <v>703</v>
      </c>
      <c r="G338" s="141" t="str">
        <f>VLOOKUP(E338,'Tableau Sites'!$A$7:$C$107,3,FALSE)</f>
        <v xml:space="preserve"> N1 ccal KERVENANEC</v>
      </c>
      <c r="H338" s="142">
        <v>56100</v>
      </c>
      <c r="I338">
        <v>18</v>
      </c>
      <c r="J338" s="1">
        <v>42734</v>
      </c>
      <c r="K338" s="1">
        <v>42734</v>
      </c>
      <c r="L338" s="142">
        <v>1798</v>
      </c>
      <c r="M338" s="142">
        <v>1798</v>
      </c>
      <c r="N338" s="143">
        <v>271.52999999999997</v>
      </c>
      <c r="O338" s="17">
        <v>14825325557145</v>
      </c>
      <c r="P338" s="6" t="s">
        <v>99</v>
      </c>
      <c r="Q338" t="s">
        <v>144</v>
      </c>
      <c r="R338" s="104">
        <v>56100</v>
      </c>
      <c r="S338" t="s">
        <v>101</v>
      </c>
      <c r="T338" s="6">
        <v>18</v>
      </c>
      <c r="U338" s="113">
        <v>1798</v>
      </c>
      <c r="V338" s="12">
        <v>271.52999999999997</v>
      </c>
      <c r="W338" s="7">
        <v>42773</v>
      </c>
      <c r="X338" s="7">
        <v>42734</v>
      </c>
      <c r="Y338" s="9">
        <v>2017</v>
      </c>
    </row>
    <row r="339" spans="2:25" hidden="1" x14ac:dyDescent="0.45">
      <c r="B339" s="1">
        <v>42801</v>
      </c>
      <c r="C339" s="141" t="s">
        <v>101</v>
      </c>
      <c r="D339">
        <v>2017</v>
      </c>
      <c r="E339" s="98">
        <v>14808104138930</v>
      </c>
      <c r="F339" s="141" t="s">
        <v>9</v>
      </c>
      <c r="G339" s="141" t="str">
        <f>VLOOKUP(E339,'Tableau Sites'!$A$7:$C$107,3,FALSE)</f>
        <v>33 RUE DU BOIS DU CHATEAU</v>
      </c>
      <c r="H339" s="142">
        <v>56100</v>
      </c>
      <c r="I339">
        <v>15</v>
      </c>
      <c r="J339" s="1">
        <v>42734</v>
      </c>
      <c r="K339" s="1">
        <v>42734</v>
      </c>
      <c r="L339" s="142">
        <v>15364</v>
      </c>
      <c r="M339" s="142">
        <v>15364</v>
      </c>
      <c r="N339" s="143">
        <v>2148</v>
      </c>
      <c r="O339" s="15">
        <v>14808104138930</v>
      </c>
      <c r="P339" t="s">
        <v>9</v>
      </c>
      <c r="Q339" t="s">
        <v>10</v>
      </c>
      <c r="R339" s="104">
        <v>56100</v>
      </c>
      <c r="S339" t="s">
        <v>101</v>
      </c>
      <c r="T339">
        <v>15</v>
      </c>
      <c r="U339" s="104">
        <v>15364</v>
      </c>
      <c r="V339" s="12">
        <v>2148</v>
      </c>
      <c r="W339" s="7">
        <v>42801</v>
      </c>
      <c r="X339" s="7">
        <v>42734</v>
      </c>
      <c r="Y339" s="9">
        <v>2017</v>
      </c>
    </row>
    <row r="340" spans="2:25" hidden="1" x14ac:dyDescent="0.45">
      <c r="B340" s="1">
        <v>42801</v>
      </c>
      <c r="C340" s="141" t="s">
        <v>101</v>
      </c>
      <c r="D340">
        <v>2017</v>
      </c>
      <c r="E340" s="98">
        <v>14803907328999</v>
      </c>
      <c r="F340" s="141" t="s">
        <v>1053</v>
      </c>
      <c r="G340" s="141" t="str">
        <f>VLOOKUP(E340,'Tableau Sites'!$A$7:$C$107,3,FALSE)</f>
        <v xml:space="preserve"> 82 RUE DE KERVARIC</v>
      </c>
      <c r="H340" s="142">
        <v>56100</v>
      </c>
      <c r="I340">
        <v>6</v>
      </c>
      <c r="J340" s="1">
        <v>42734</v>
      </c>
      <c r="K340" s="1">
        <v>42734</v>
      </c>
      <c r="L340" s="142">
        <v>2987</v>
      </c>
      <c r="M340" s="142">
        <v>2987</v>
      </c>
      <c r="N340" s="143">
        <v>438.53</v>
      </c>
      <c r="O340" s="15">
        <v>14803907328999</v>
      </c>
      <c r="P340" t="s">
        <v>135</v>
      </c>
      <c r="Q340" t="s">
        <v>146</v>
      </c>
      <c r="R340" s="104">
        <v>56100</v>
      </c>
      <c r="S340" t="s">
        <v>101</v>
      </c>
      <c r="T340">
        <v>6</v>
      </c>
      <c r="U340" s="104">
        <v>2987</v>
      </c>
      <c r="V340" s="12">
        <v>438.53</v>
      </c>
      <c r="W340" s="7">
        <v>42801</v>
      </c>
      <c r="X340" s="7">
        <v>42734</v>
      </c>
      <c r="Y340" s="9">
        <v>2017</v>
      </c>
    </row>
    <row r="341" spans="2:25" hidden="1" x14ac:dyDescent="0.45">
      <c r="B341" s="1">
        <v>42801</v>
      </c>
      <c r="C341" s="141" t="s">
        <v>101</v>
      </c>
      <c r="D341">
        <v>2017</v>
      </c>
      <c r="E341" s="98">
        <v>14850361736551</v>
      </c>
      <c r="F341" s="141" t="s">
        <v>13</v>
      </c>
      <c r="G341" s="141" t="e">
        <f>VLOOKUP(E341,'Tableau Sites'!$A$7:$C$107,3,FALSE)</f>
        <v>#N/A</v>
      </c>
      <c r="H341" s="142">
        <v>56100</v>
      </c>
      <c r="I341">
        <v>6</v>
      </c>
      <c r="J341" s="1">
        <v>42734</v>
      </c>
      <c r="K341" s="1">
        <v>42734</v>
      </c>
      <c r="L341" s="142">
        <v>4990</v>
      </c>
      <c r="M341" s="142">
        <v>4990</v>
      </c>
      <c r="N341" s="143">
        <v>711.86</v>
      </c>
      <c r="O341" s="15">
        <v>14850361736551</v>
      </c>
      <c r="P341" t="s">
        <v>13</v>
      </c>
      <c r="Q341" t="s">
        <v>14</v>
      </c>
      <c r="R341" s="104">
        <v>56100</v>
      </c>
      <c r="S341" t="s">
        <v>101</v>
      </c>
      <c r="T341">
        <v>6</v>
      </c>
      <c r="U341" s="104">
        <v>4990</v>
      </c>
      <c r="V341" s="12">
        <v>711.86</v>
      </c>
      <c r="W341" s="7">
        <v>42801</v>
      </c>
      <c r="X341" s="7">
        <v>42734</v>
      </c>
      <c r="Y341" s="9">
        <v>2017</v>
      </c>
    </row>
    <row r="342" spans="2:25" hidden="1" x14ac:dyDescent="0.45">
      <c r="B342" s="1">
        <v>42801</v>
      </c>
      <c r="C342" s="141" t="s">
        <v>101</v>
      </c>
      <c r="D342">
        <v>2017</v>
      </c>
      <c r="E342" s="98">
        <v>14852821939199</v>
      </c>
      <c r="F342" s="141" t="s">
        <v>649</v>
      </c>
      <c r="G342" s="141" t="e">
        <f>VLOOKUP(E342,'Tableau Sites'!$A$7:$C$107,3,FALSE)</f>
        <v>#N/A</v>
      </c>
      <c r="H342" s="142">
        <v>56100</v>
      </c>
      <c r="I342">
        <v>6</v>
      </c>
      <c r="J342" s="1">
        <v>42734</v>
      </c>
      <c r="K342" s="1">
        <v>42734</v>
      </c>
      <c r="L342" s="142">
        <v>92</v>
      </c>
      <c r="M342" s="142">
        <v>92</v>
      </c>
      <c r="N342" s="143">
        <v>54.16</v>
      </c>
      <c r="O342" s="15">
        <v>14852821939199</v>
      </c>
      <c r="P342" t="s">
        <v>41</v>
      </c>
      <c r="Q342" t="s">
        <v>42</v>
      </c>
      <c r="R342" s="104">
        <v>56100</v>
      </c>
      <c r="S342" t="s">
        <v>101</v>
      </c>
      <c r="T342">
        <v>6</v>
      </c>
      <c r="U342" s="104">
        <v>92</v>
      </c>
      <c r="V342" s="12">
        <v>54.16</v>
      </c>
      <c r="W342" s="7">
        <v>42801</v>
      </c>
      <c r="X342" s="7">
        <v>42734</v>
      </c>
      <c r="Y342" s="9">
        <v>2017</v>
      </c>
    </row>
    <row r="343" spans="2:25" hidden="1" x14ac:dyDescent="0.45">
      <c r="B343" s="1">
        <v>42801</v>
      </c>
      <c r="C343" s="141" t="s">
        <v>101</v>
      </c>
      <c r="D343">
        <v>2017</v>
      </c>
      <c r="E343" s="98">
        <v>14849204036299</v>
      </c>
      <c r="F343" s="141" t="s">
        <v>82</v>
      </c>
      <c r="G343" s="141" t="e">
        <f>VLOOKUP(E343,'Tableau Sites'!$A$7:$C$107,3,FALSE)</f>
        <v>#N/A</v>
      </c>
      <c r="H343" s="142">
        <v>56100</v>
      </c>
      <c r="I343">
        <v>6</v>
      </c>
      <c r="J343" s="1">
        <v>42734</v>
      </c>
      <c r="K343" s="1">
        <v>42734</v>
      </c>
      <c r="L343" s="142">
        <v>432</v>
      </c>
      <c r="M343" s="142">
        <v>432</v>
      </c>
      <c r="N343" s="143">
        <v>102.67</v>
      </c>
      <c r="O343" s="15">
        <v>14849204036299</v>
      </c>
      <c r="P343" t="s">
        <v>82</v>
      </c>
      <c r="Q343" t="s">
        <v>158</v>
      </c>
      <c r="R343" s="104">
        <v>56100</v>
      </c>
      <c r="S343" t="s">
        <v>101</v>
      </c>
      <c r="T343">
        <v>6</v>
      </c>
      <c r="U343" s="104">
        <v>432</v>
      </c>
      <c r="V343" s="12">
        <v>102.67</v>
      </c>
      <c r="W343" s="7">
        <v>42801</v>
      </c>
      <c r="X343" s="7">
        <v>42734</v>
      </c>
      <c r="Y343" s="9">
        <v>2017</v>
      </c>
    </row>
    <row r="344" spans="2:25" x14ac:dyDescent="0.45">
      <c r="B344" s="1">
        <v>42864</v>
      </c>
      <c r="C344" s="141" t="s">
        <v>101</v>
      </c>
      <c r="D344">
        <v>2017</v>
      </c>
      <c r="E344" s="98">
        <v>14881331282858</v>
      </c>
      <c r="F344" s="141" t="s">
        <v>796</v>
      </c>
      <c r="G344" s="141" t="str">
        <f>VLOOKUP(E344,'Tableau Sites'!$A$7:$C$127,3,FALSE)</f>
        <v>BOULEVARD EMILE GUILLEROT</v>
      </c>
      <c r="H344" s="142">
        <v>56100</v>
      </c>
      <c r="I344">
        <v>6</v>
      </c>
      <c r="J344" s="1">
        <v>42734</v>
      </c>
      <c r="K344" s="1">
        <v>42734</v>
      </c>
      <c r="L344" s="142">
        <v>32</v>
      </c>
      <c r="M344" s="142">
        <v>32</v>
      </c>
      <c r="N344" s="143">
        <v>20.63</v>
      </c>
      <c r="O344" s="15">
        <v>14881331282858</v>
      </c>
      <c r="P344" t="s">
        <v>136</v>
      </c>
      <c r="Q344" t="s">
        <v>188</v>
      </c>
      <c r="R344" s="104">
        <v>56100</v>
      </c>
      <c r="S344" t="s">
        <v>101</v>
      </c>
      <c r="T344">
        <v>6</v>
      </c>
      <c r="U344" s="104">
        <v>32</v>
      </c>
      <c r="V344" s="12">
        <v>20.63</v>
      </c>
      <c r="W344" s="1">
        <v>42864</v>
      </c>
      <c r="X344" s="1">
        <v>42734</v>
      </c>
      <c r="Y344" s="9">
        <v>2017</v>
      </c>
    </row>
    <row r="345" spans="2:25" x14ac:dyDescent="0.45">
      <c r="B345" s="1">
        <v>42801</v>
      </c>
      <c r="C345" s="141" t="s">
        <v>101</v>
      </c>
      <c r="D345">
        <v>2017</v>
      </c>
      <c r="E345" s="98">
        <v>14890593252047</v>
      </c>
      <c r="F345" s="141" t="s">
        <v>105</v>
      </c>
      <c r="G345" s="141" t="str">
        <f>VLOOKUP(E345,'Tableau Sites'!$A$7:$C$127,3,FALSE)</f>
        <v>RUE RAMPE DE L AMIRAL</v>
      </c>
      <c r="H345" s="142">
        <v>56100</v>
      </c>
      <c r="I345">
        <v>12</v>
      </c>
      <c r="J345" s="1">
        <v>42794</v>
      </c>
      <c r="K345" s="1">
        <v>42794</v>
      </c>
      <c r="L345" s="142">
        <v>329</v>
      </c>
      <c r="M345" s="142">
        <v>329</v>
      </c>
      <c r="N345" s="143">
        <v>67.88</v>
      </c>
      <c r="O345" s="15">
        <v>14890593252047</v>
      </c>
      <c r="P345" t="s">
        <v>105</v>
      </c>
      <c r="Q345" t="s">
        <v>189</v>
      </c>
      <c r="R345" s="104">
        <v>56100</v>
      </c>
      <c r="S345" t="s">
        <v>101</v>
      </c>
      <c r="T345">
        <v>12</v>
      </c>
      <c r="U345" s="104">
        <v>329</v>
      </c>
      <c r="V345" s="12">
        <v>67.88</v>
      </c>
      <c r="W345" s="7">
        <v>42801</v>
      </c>
      <c r="X345" s="7">
        <v>42794</v>
      </c>
      <c r="Y345" s="9">
        <v>2017</v>
      </c>
    </row>
    <row r="346" spans="2:25" x14ac:dyDescent="0.45">
      <c r="B346" s="1">
        <v>42801</v>
      </c>
      <c r="C346" s="141" t="s">
        <v>101</v>
      </c>
      <c r="D346">
        <v>2017</v>
      </c>
      <c r="E346" s="98">
        <v>14897394978254</v>
      </c>
      <c r="F346" s="141" t="s">
        <v>106</v>
      </c>
      <c r="G346" s="141" t="str">
        <f>VLOOKUP(E346,'Tableau Sites'!$A$7:$C$127,3,FALSE)</f>
        <v>BOULEVARD MARECHAL JOFFRE</v>
      </c>
      <c r="H346" s="142">
        <v>56100</v>
      </c>
      <c r="I346">
        <v>6</v>
      </c>
      <c r="J346" s="1">
        <v>42794</v>
      </c>
      <c r="K346" s="1">
        <v>42794</v>
      </c>
      <c r="L346" s="142">
        <v>83</v>
      </c>
      <c r="M346" s="142">
        <v>83</v>
      </c>
      <c r="N346" s="143">
        <v>21.89</v>
      </c>
      <c r="O346" s="15">
        <v>14897394978254</v>
      </c>
      <c r="P346" t="s">
        <v>106</v>
      </c>
      <c r="Q346" t="s">
        <v>192</v>
      </c>
      <c r="R346" s="104">
        <v>56100</v>
      </c>
      <c r="S346" t="s">
        <v>101</v>
      </c>
      <c r="T346">
        <v>6</v>
      </c>
      <c r="U346" s="104">
        <v>83</v>
      </c>
      <c r="V346" s="12">
        <v>21.89</v>
      </c>
      <c r="W346" s="7">
        <v>42801</v>
      </c>
      <c r="X346" s="7">
        <v>42794</v>
      </c>
      <c r="Y346" s="9">
        <v>2017</v>
      </c>
    </row>
    <row r="347" spans="2:25" x14ac:dyDescent="0.45">
      <c r="B347" s="1">
        <v>42801</v>
      </c>
      <c r="C347" s="141" t="s">
        <v>101</v>
      </c>
      <c r="D347">
        <v>2017</v>
      </c>
      <c r="E347" s="98">
        <v>14896960824806</v>
      </c>
      <c r="F347" s="182" t="s">
        <v>805</v>
      </c>
      <c r="G347" s="141" t="str">
        <f>VLOOKUP(E347,'Tableau Sites'!$A$7:$C$127,3,FALSE)</f>
        <v>PLACE DE L YSER</v>
      </c>
      <c r="H347" s="142">
        <v>56100</v>
      </c>
      <c r="I347">
        <v>6</v>
      </c>
      <c r="J347" s="1">
        <v>42794</v>
      </c>
      <c r="K347" s="1">
        <v>42794</v>
      </c>
      <c r="L347" s="142">
        <v>363</v>
      </c>
      <c r="M347" s="142">
        <v>363</v>
      </c>
      <c r="N347" s="143">
        <v>63.1</v>
      </c>
      <c r="O347" s="15">
        <v>14896960824806</v>
      </c>
      <c r="P347" t="s">
        <v>145</v>
      </c>
      <c r="Q347" t="s">
        <v>190</v>
      </c>
      <c r="R347" s="104">
        <v>56100</v>
      </c>
      <c r="S347" t="s">
        <v>101</v>
      </c>
      <c r="T347">
        <v>6</v>
      </c>
      <c r="U347" s="104">
        <v>363</v>
      </c>
      <c r="V347" s="12">
        <v>63.1</v>
      </c>
      <c r="W347" s="7">
        <v>42801</v>
      </c>
      <c r="X347" s="7">
        <v>42794</v>
      </c>
      <c r="Y347" s="9">
        <v>2017</v>
      </c>
    </row>
    <row r="348" spans="2:25" hidden="1" x14ac:dyDescent="0.45">
      <c r="B348" s="1">
        <v>42801</v>
      </c>
      <c r="C348" s="141" t="s">
        <v>101</v>
      </c>
      <c r="D348">
        <v>2017</v>
      </c>
      <c r="E348" s="98">
        <v>14848625122981</v>
      </c>
      <c r="F348" s="141" t="s">
        <v>3</v>
      </c>
      <c r="G348" s="141" t="str">
        <f>VLOOKUP(E348,'Tableau Sites'!$A$7:$C$107,3,FALSE)</f>
        <v>9A QUAI CHARLES DE ROHAN</v>
      </c>
      <c r="H348" s="142">
        <v>56100</v>
      </c>
      <c r="I348">
        <v>6</v>
      </c>
      <c r="J348" s="1">
        <v>42794</v>
      </c>
      <c r="K348" s="1">
        <v>42794</v>
      </c>
      <c r="L348" s="142">
        <v>224</v>
      </c>
      <c r="M348" s="142">
        <v>224</v>
      </c>
      <c r="N348" s="143">
        <v>38.54</v>
      </c>
      <c r="O348" s="15">
        <v>14848625122981</v>
      </c>
      <c r="P348" t="s">
        <v>3</v>
      </c>
      <c r="Q348" t="s">
        <v>4</v>
      </c>
      <c r="R348" s="104">
        <v>56100</v>
      </c>
      <c r="S348" t="s">
        <v>101</v>
      </c>
      <c r="T348">
        <v>6</v>
      </c>
      <c r="U348" s="104">
        <v>224</v>
      </c>
      <c r="V348" s="12">
        <v>38.54</v>
      </c>
      <c r="W348" s="7">
        <v>42801</v>
      </c>
      <c r="X348" s="7">
        <v>42794</v>
      </c>
      <c r="Y348" s="9">
        <v>2017</v>
      </c>
    </row>
    <row r="349" spans="2:25" hidden="1" x14ac:dyDescent="0.45">
      <c r="B349" s="1">
        <v>42801</v>
      </c>
      <c r="C349" s="141" t="s">
        <v>101</v>
      </c>
      <c r="D349">
        <v>2017</v>
      </c>
      <c r="E349" s="98">
        <v>14846888509393</v>
      </c>
      <c r="F349" s="141" t="s">
        <v>5</v>
      </c>
      <c r="G349" s="141" t="str">
        <f>VLOOKUP(E349,'Tableau Sites'!$A$7:$C$107,3,FALSE)</f>
        <v>22A RUE DOCTEUR BENOIT VILLERS</v>
      </c>
      <c r="H349" s="142">
        <v>56100</v>
      </c>
      <c r="I349">
        <v>24</v>
      </c>
      <c r="J349" s="1">
        <v>42794</v>
      </c>
      <c r="K349" s="1">
        <v>42794</v>
      </c>
      <c r="L349" s="142">
        <v>7260</v>
      </c>
      <c r="M349" s="142">
        <v>7260</v>
      </c>
      <c r="N349" s="143">
        <v>1003.88</v>
      </c>
      <c r="O349" s="15">
        <v>14846888509393</v>
      </c>
      <c r="P349" t="s">
        <v>5</v>
      </c>
      <c r="Q349" t="s">
        <v>6</v>
      </c>
      <c r="R349" s="104">
        <v>56100</v>
      </c>
      <c r="S349" t="s">
        <v>101</v>
      </c>
      <c r="T349">
        <v>24</v>
      </c>
      <c r="U349" s="104">
        <v>7260</v>
      </c>
      <c r="V349" s="12">
        <v>1003.88</v>
      </c>
      <c r="W349" s="7">
        <v>42801</v>
      </c>
      <c r="X349" s="7">
        <v>42794</v>
      </c>
      <c r="Y349" s="9">
        <v>2017</v>
      </c>
    </row>
    <row r="350" spans="2:25" hidden="1" x14ac:dyDescent="0.45">
      <c r="B350" s="1">
        <v>42801</v>
      </c>
      <c r="C350" s="141" t="s">
        <v>101</v>
      </c>
      <c r="D350">
        <v>2017</v>
      </c>
      <c r="E350" s="98">
        <v>14829522373357</v>
      </c>
      <c r="F350" s="141" t="s">
        <v>7</v>
      </c>
      <c r="G350" s="141" t="str">
        <f>VLOOKUP(E350,'Tableau Sites'!$A$7:$C$107,3,FALSE)</f>
        <v>1 RUE NICOLAS APPERT</v>
      </c>
      <c r="H350" s="142">
        <v>56100</v>
      </c>
      <c r="I350">
        <v>6</v>
      </c>
      <c r="J350" s="1">
        <v>42794</v>
      </c>
      <c r="K350" s="1">
        <v>42794</v>
      </c>
      <c r="L350" s="142">
        <v>2489</v>
      </c>
      <c r="M350" s="142">
        <v>2489</v>
      </c>
      <c r="N350" s="143">
        <v>357.17</v>
      </c>
      <c r="O350" s="15">
        <v>14829522373357</v>
      </c>
      <c r="P350" t="s">
        <v>7</v>
      </c>
      <c r="Q350" t="s">
        <v>8</v>
      </c>
      <c r="R350" s="104">
        <v>56100</v>
      </c>
      <c r="S350" t="s">
        <v>101</v>
      </c>
      <c r="T350">
        <v>6</v>
      </c>
      <c r="U350" s="104">
        <v>2489</v>
      </c>
      <c r="V350" s="12">
        <v>357.17</v>
      </c>
      <c r="W350" s="7">
        <v>42801</v>
      </c>
      <c r="X350" s="7">
        <v>42794</v>
      </c>
      <c r="Y350" s="9">
        <v>2017</v>
      </c>
    </row>
    <row r="351" spans="2:25" hidden="1" x14ac:dyDescent="0.45">
      <c r="B351" s="1">
        <v>42801</v>
      </c>
      <c r="C351" s="141" t="s">
        <v>101</v>
      </c>
      <c r="D351">
        <v>2017</v>
      </c>
      <c r="E351" s="98">
        <v>14840376208873</v>
      </c>
      <c r="F351" s="141" t="s">
        <v>723</v>
      </c>
      <c r="G351" s="141" t="str">
        <f>VLOOKUP(E351,'Tableau Sites'!$A$7:$C$107,3,FALSE)</f>
        <v>18 RUE DU POULORIO</v>
      </c>
      <c r="H351" s="142">
        <v>56100</v>
      </c>
      <c r="I351">
        <v>6</v>
      </c>
      <c r="J351" s="1">
        <v>42794</v>
      </c>
      <c r="K351" s="1">
        <v>42794</v>
      </c>
      <c r="L351" s="142">
        <v>1543</v>
      </c>
      <c r="M351" s="142">
        <v>1543</v>
      </c>
      <c r="N351" s="143">
        <v>243.28</v>
      </c>
      <c r="O351" s="15">
        <v>14840376208873</v>
      </c>
      <c r="P351" t="s">
        <v>119</v>
      </c>
      <c r="Q351" t="s">
        <v>119</v>
      </c>
      <c r="R351" s="104">
        <v>56100</v>
      </c>
      <c r="S351" t="s">
        <v>101</v>
      </c>
      <c r="T351">
        <v>6</v>
      </c>
      <c r="U351" s="104">
        <v>1543</v>
      </c>
      <c r="V351" s="12">
        <v>243.28</v>
      </c>
      <c r="W351" s="7">
        <v>42801</v>
      </c>
      <c r="X351" s="7">
        <v>42794</v>
      </c>
      <c r="Y351" s="9">
        <v>2017</v>
      </c>
    </row>
    <row r="352" spans="2:25" x14ac:dyDescent="0.45">
      <c r="B352" s="1">
        <v>42801</v>
      </c>
      <c r="C352" s="141" t="s">
        <v>101</v>
      </c>
      <c r="D352">
        <v>2017</v>
      </c>
      <c r="E352" s="98">
        <v>14899131654739</v>
      </c>
      <c r="F352" s="182" t="s">
        <v>749</v>
      </c>
      <c r="G352" s="141" t="str">
        <f>VLOOKUP(E352,'Tableau Sites'!$A$7:$C$127,3,FALSE)</f>
        <v>32 RUE EDGAR QUINET</v>
      </c>
      <c r="H352" s="142">
        <v>56100</v>
      </c>
      <c r="I352">
        <v>6</v>
      </c>
      <c r="J352" s="1">
        <v>42794</v>
      </c>
      <c r="K352" s="1">
        <v>42794</v>
      </c>
      <c r="L352" s="142">
        <v>352</v>
      </c>
      <c r="M352" s="142">
        <v>352</v>
      </c>
      <c r="N352" s="143">
        <v>59.95</v>
      </c>
      <c r="O352" s="15">
        <v>14899131654739</v>
      </c>
      <c r="P352" t="s">
        <v>104</v>
      </c>
      <c r="Q352" t="s">
        <v>164</v>
      </c>
      <c r="R352" s="104">
        <v>56100</v>
      </c>
      <c r="S352" t="s">
        <v>101</v>
      </c>
      <c r="T352">
        <v>6</v>
      </c>
      <c r="U352" s="104">
        <v>352</v>
      </c>
      <c r="V352" s="12">
        <v>59.95</v>
      </c>
      <c r="W352" s="7">
        <v>42801</v>
      </c>
      <c r="X352" s="7">
        <v>42794</v>
      </c>
      <c r="Y352" s="9">
        <v>2017</v>
      </c>
    </row>
    <row r="353" spans="2:25" hidden="1" x14ac:dyDescent="0.45">
      <c r="B353" s="1">
        <v>42801</v>
      </c>
      <c r="C353" s="141" t="s">
        <v>101</v>
      </c>
      <c r="D353">
        <v>2017</v>
      </c>
      <c r="E353" s="98">
        <v>14860636700389</v>
      </c>
      <c r="F353" s="141" t="s">
        <v>689</v>
      </c>
      <c r="G353" s="141" t="str">
        <f>VLOOKUP(E353,'Tableau Sites'!$A$7:$C$107,3,FALSE)</f>
        <v>6 RUE DE L ECOLE</v>
      </c>
      <c r="H353" s="142">
        <v>56100</v>
      </c>
      <c r="I353">
        <v>18</v>
      </c>
      <c r="J353" s="1">
        <v>42794</v>
      </c>
      <c r="K353" s="1">
        <v>42794</v>
      </c>
      <c r="L353" s="142">
        <v>3139</v>
      </c>
      <c r="M353" s="142">
        <v>3139</v>
      </c>
      <c r="N353" s="143">
        <v>444.02</v>
      </c>
      <c r="O353" s="15">
        <v>14860636700389</v>
      </c>
      <c r="P353" t="s">
        <v>19</v>
      </c>
      <c r="Q353" t="s">
        <v>20</v>
      </c>
      <c r="R353" s="104">
        <v>56100</v>
      </c>
      <c r="S353" t="s">
        <v>101</v>
      </c>
      <c r="T353">
        <v>18</v>
      </c>
      <c r="U353" s="104">
        <v>3139</v>
      </c>
      <c r="V353" s="12">
        <v>444.02</v>
      </c>
      <c r="W353" s="7">
        <v>42801</v>
      </c>
      <c r="X353" s="7">
        <v>42794</v>
      </c>
      <c r="Y353" s="9">
        <v>2017</v>
      </c>
    </row>
    <row r="354" spans="2:25" hidden="1" x14ac:dyDescent="0.45">
      <c r="B354" s="1">
        <v>42801</v>
      </c>
      <c r="C354" s="141" t="s">
        <v>101</v>
      </c>
      <c r="D354">
        <v>2017</v>
      </c>
      <c r="E354" s="98">
        <v>14860926084261</v>
      </c>
      <c r="F354" s="141" t="s">
        <v>803</v>
      </c>
      <c r="G354" s="141" t="str">
        <f>VLOOKUP(E354,'Tableau Sites'!$A$7:$C$107,3,FALSE)</f>
        <v>81 RUE DE LA BELLE FONTAINE</v>
      </c>
      <c r="H354" s="142">
        <v>56100</v>
      </c>
      <c r="I354">
        <v>6</v>
      </c>
      <c r="J354" s="1">
        <v>42794</v>
      </c>
      <c r="K354" s="1">
        <v>42794</v>
      </c>
      <c r="L354" s="142">
        <v>296</v>
      </c>
      <c r="M354" s="142">
        <v>296</v>
      </c>
      <c r="N354" s="143">
        <v>50.5</v>
      </c>
      <c r="O354" s="15">
        <v>14860926084261</v>
      </c>
      <c r="P354" t="s">
        <v>21</v>
      </c>
      <c r="Q354" t="s">
        <v>22</v>
      </c>
      <c r="R354" s="104">
        <v>56100</v>
      </c>
      <c r="S354" t="s">
        <v>101</v>
      </c>
      <c r="T354">
        <v>6</v>
      </c>
      <c r="U354" s="104">
        <v>296</v>
      </c>
      <c r="V354" s="12">
        <v>50.5</v>
      </c>
      <c r="W354" s="7">
        <v>42801</v>
      </c>
      <c r="X354" s="7">
        <v>42794</v>
      </c>
      <c r="Y354" s="9">
        <v>2017</v>
      </c>
    </row>
    <row r="355" spans="2:25" hidden="1" x14ac:dyDescent="0.45">
      <c r="B355" s="1">
        <v>42801</v>
      </c>
      <c r="C355" s="141" t="s">
        <v>101</v>
      </c>
      <c r="D355">
        <v>2017</v>
      </c>
      <c r="E355" s="98">
        <v>14842981128703</v>
      </c>
      <c r="F355" s="141" t="s">
        <v>24</v>
      </c>
      <c r="G355" s="141" t="str">
        <f>VLOOKUP(E355,'Tableau Sites'!$A$7:$C$107,3,FALSE)</f>
        <v>8 RUE DE L INDUSTRIE</v>
      </c>
      <c r="H355" s="142">
        <v>56100</v>
      </c>
      <c r="I355">
        <v>9</v>
      </c>
      <c r="J355" s="1">
        <v>42794</v>
      </c>
      <c r="K355" s="1">
        <v>42794</v>
      </c>
      <c r="L355" s="142">
        <v>367</v>
      </c>
      <c r="M355" s="142">
        <v>367</v>
      </c>
      <c r="N355" s="143">
        <v>62.37</v>
      </c>
      <c r="O355" s="15">
        <v>14842981128703</v>
      </c>
      <c r="P355" t="s">
        <v>24</v>
      </c>
      <c r="Q355" t="s">
        <v>25</v>
      </c>
      <c r="R355" s="104">
        <v>56100</v>
      </c>
      <c r="S355" t="s">
        <v>101</v>
      </c>
      <c r="T355">
        <v>9</v>
      </c>
      <c r="U355" s="104">
        <v>367</v>
      </c>
      <c r="V355" s="12">
        <v>62.37</v>
      </c>
      <c r="W355" s="7">
        <v>42801</v>
      </c>
      <c r="X355" s="7">
        <v>42794</v>
      </c>
      <c r="Y355" s="9">
        <v>2017</v>
      </c>
    </row>
    <row r="356" spans="2:25" hidden="1" x14ac:dyDescent="0.45">
      <c r="B356" s="1">
        <v>42801</v>
      </c>
      <c r="C356" s="141" t="s">
        <v>101</v>
      </c>
      <c r="D356">
        <v>2017</v>
      </c>
      <c r="E356" s="98">
        <v>14822865354592</v>
      </c>
      <c r="F356" s="141" t="s">
        <v>28</v>
      </c>
      <c r="G356" s="141" t="str">
        <f>VLOOKUP(E356,'Tableau Sites'!$A$7:$C$107,3,FALSE)</f>
        <v>2 RUE FRANCOIS RENAULT</v>
      </c>
      <c r="H356" s="142">
        <v>56100</v>
      </c>
      <c r="I356">
        <v>30</v>
      </c>
      <c r="J356" s="1">
        <v>42794</v>
      </c>
      <c r="K356" s="1">
        <v>42794</v>
      </c>
      <c r="L356" s="142">
        <v>246</v>
      </c>
      <c r="M356" s="142">
        <v>246</v>
      </c>
      <c r="N356" s="143">
        <v>126.63</v>
      </c>
      <c r="O356" s="15">
        <v>14822865354592</v>
      </c>
      <c r="P356" t="s">
        <v>28</v>
      </c>
      <c r="Q356" t="s">
        <v>29</v>
      </c>
      <c r="R356" s="104">
        <v>56100</v>
      </c>
      <c r="S356" t="s">
        <v>101</v>
      </c>
      <c r="T356">
        <v>30</v>
      </c>
      <c r="U356" s="104">
        <v>246</v>
      </c>
      <c r="V356" s="12">
        <v>126.63</v>
      </c>
      <c r="W356" s="7">
        <v>42801</v>
      </c>
      <c r="X356" s="7">
        <v>42794</v>
      </c>
      <c r="Y356" s="9">
        <v>2017</v>
      </c>
    </row>
    <row r="357" spans="2:25" hidden="1" x14ac:dyDescent="0.45">
      <c r="B357" s="1">
        <v>42801</v>
      </c>
      <c r="C357" s="141" t="s">
        <v>101</v>
      </c>
      <c r="D357">
        <v>2017</v>
      </c>
      <c r="E357" s="98">
        <v>14826628017348</v>
      </c>
      <c r="F357" s="141" t="s">
        <v>30</v>
      </c>
      <c r="G357" s="141" t="str">
        <f>VLOOKUP(E357,'Tableau Sites'!$A$7:$C$107,3,FALSE)</f>
        <v>N1 RUE VICTOR SCHOELCHER</v>
      </c>
      <c r="H357" s="142">
        <v>56100</v>
      </c>
      <c r="I357">
        <v>36</v>
      </c>
      <c r="J357" s="1">
        <v>42794</v>
      </c>
      <c r="K357" s="1">
        <v>42794</v>
      </c>
      <c r="L357" s="142">
        <v>1735</v>
      </c>
      <c r="M357" s="142">
        <v>1735</v>
      </c>
      <c r="N357" s="143">
        <v>330.9</v>
      </c>
      <c r="O357" s="15">
        <v>14826628017348</v>
      </c>
      <c r="P357" t="s">
        <v>30</v>
      </c>
      <c r="Q357" t="s">
        <v>179</v>
      </c>
      <c r="R357" s="104">
        <v>56100</v>
      </c>
      <c r="S357" t="s">
        <v>101</v>
      </c>
      <c r="T357">
        <v>36</v>
      </c>
      <c r="U357" s="104">
        <v>1735</v>
      </c>
      <c r="V357" s="12">
        <v>330.9</v>
      </c>
      <c r="W357" s="7">
        <v>42801</v>
      </c>
      <c r="X357" s="7">
        <v>42794</v>
      </c>
      <c r="Y357" s="9">
        <v>2017</v>
      </c>
    </row>
    <row r="358" spans="2:25" hidden="1" x14ac:dyDescent="0.45">
      <c r="B358" s="1">
        <v>42801</v>
      </c>
      <c r="C358" s="141" t="s">
        <v>101</v>
      </c>
      <c r="D358">
        <v>2017</v>
      </c>
      <c r="E358" s="98">
        <v>14807959377717</v>
      </c>
      <c r="F358" s="182" t="s">
        <v>798</v>
      </c>
      <c r="G358" s="141" t="str">
        <f>VLOOKUP(E358,'Tableau Sites'!$A$7:$C$107,3,FALSE)</f>
        <v>PLACE ALSACE LORRAINE</v>
      </c>
      <c r="H358" s="142">
        <v>56100</v>
      </c>
      <c r="I358">
        <v>6</v>
      </c>
      <c r="J358" s="1">
        <v>42794</v>
      </c>
      <c r="K358" s="1">
        <v>42794</v>
      </c>
      <c r="L358" s="142">
        <v>486</v>
      </c>
      <c r="M358" s="142">
        <v>486</v>
      </c>
      <c r="N358" s="143">
        <v>77.25</v>
      </c>
      <c r="O358" s="15">
        <v>14807959377717</v>
      </c>
      <c r="P358" t="s">
        <v>33</v>
      </c>
      <c r="Q358" t="s">
        <v>34</v>
      </c>
      <c r="R358" s="104">
        <v>56100</v>
      </c>
      <c r="S358" t="s">
        <v>101</v>
      </c>
      <c r="T358">
        <v>6</v>
      </c>
      <c r="U358" s="104">
        <v>486</v>
      </c>
      <c r="V358" s="12">
        <v>77.25</v>
      </c>
      <c r="W358" s="7">
        <v>42801</v>
      </c>
      <c r="X358" s="7">
        <v>42794</v>
      </c>
      <c r="Y358" s="9">
        <v>2017</v>
      </c>
    </row>
    <row r="359" spans="2:25" hidden="1" x14ac:dyDescent="0.45">
      <c r="B359" s="1">
        <v>42801</v>
      </c>
      <c r="C359" s="141" t="s">
        <v>101</v>
      </c>
      <c r="D359">
        <v>2017</v>
      </c>
      <c r="E359" s="98">
        <v>14809261881378</v>
      </c>
      <c r="F359" s="141" t="s">
        <v>775</v>
      </c>
      <c r="G359" s="141" t="str">
        <f>VLOOKUP(E359,'Tableau Sites'!$A$7:$C$107,3,FALSE)</f>
        <v>7 RUE JULES MASSENET</v>
      </c>
      <c r="H359" s="142">
        <v>56100</v>
      </c>
      <c r="I359">
        <v>6</v>
      </c>
      <c r="J359" s="1">
        <v>42794</v>
      </c>
      <c r="K359" s="1">
        <v>42794</v>
      </c>
      <c r="L359" s="142">
        <v>176</v>
      </c>
      <c r="M359" s="142">
        <v>176</v>
      </c>
      <c r="N359" s="143">
        <v>34.35</v>
      </c>
      <c r="O359" s="15">
        <v>14809261881378</v>
      </c>
      <c r="P359" t="s">
        <v>35</v>
      </c>
      <c r="Q359" t="s">
        <v>36</v>
      </c>
      <c r="R359" s="104">
        <v>56100</v>
      </c>
      <c r="S359" t="s">
        <v>101</v>
      </c>
      <c r="T359">
        <v>6</v>
      </c>
      <c r="U359" s="104">
        <v>176</v>
      </c>
      <c r="V359" s="12">
        <v>34.35</v>
      </c>
      <c r="W359" s="7">
        <v>42801</v>
      </c>
      <c r="X359" s="7">
        <v>42794</v>
      </c>
      <c r="Y359" s="9">
        <v>2017</v>
      </c>
    </row>
    <row r="360" spans="2:25" hidden="1" x14ac:dyDescent="0.45">
      <c r="B360" s="1">
        <v>42801</v>
      </c>
      <c r="C360" s="141" t="s">
        <v>101</v>
      </c>
      <c r="D360">
        <v>2017</v>
      </c>
      <c r="E360" s="98">
        <v>14861215571523</v>
      </c>
      <c r="F360" s="141" t="s">
        <v>692</v>
      </c>
      <c r="G360" s="141" t="str">
        <f>VLOOKUP(E360,'Tableau Sites'!$A$7:$C$107,3,FALSE)</f>
        <v>29 RUE JULES SIMON</v>
      </c>
      <c r="H360" s="142">
        <v>56100</v>
      </c>
      <c r="I360">
        <v>9</v>
      </c>
      <c r="J360" s="1">
        <v>42794</v>
      </c>
      <c r="K360" s="1">
        <v>42794</v>
      </c>
      <c r="L360" s="142">
        <v>1198</v>
      </c>
      <c r="M360" s="142">
        <v>1198</v>
      </c>
      <c r="N360" s="143">
        <v>174.03</v>
      </c>
      <c r="O360" s="15">
        <v>14861215571523</v>
      </c>
      <c r="P360" t="s">
        <v>37</v>
      </c>
      <c r="Q360" t="s">
        <v>38</v>
      </c>
      <c r="R360" s="104">
        <v>56100</v>
      </c>
      <c r="S360" t="s">
        <v>101</v>
      </c>
      <c r="T360">
        <v>9</v>
      </c>
      <c r="U360" s="104">
        <v>1198</v>
      </c>
      <c r="V360" s="12">
        <v>174.03</v>
      </c>
      <c r="W360" s="7">
        <v>42801</v>
      </c>
      <c r="X360" s="7">
        <v>42794</v>
      </c>
      <c r="Y360" s="9">
        <v>2017</v>
      </c>
    </row>
    <row r="361" spans="2:25" hidden="1" x14ac:dyDescent="0.45">
      <c r="B361" s="1">
        <v>42801</v>
      </c>
      <c r="C361" s="141" t="s">
        <v>101</v>
      </c>
      <c r="D361">
        <v>2017</v>
      </c>
      <c r="E361" s="98">
        <v>14858465933343</v>
      </c>
      <c r="F361" s="141" t="s">
        <v>48</v>
      </c>
      <c r="G361" s="141" t="str">
        <f>VLOOKUP(E361,'Tableau Sites'!$A$7:$C$107,3,FALSE)</f>
        <v>5 RUE DE L INDUSTRIE</v>
      </c>
      <c r="H361" s="142">
        <v>56100</v>
      </c>
      <c r="I361">
        <v>36</v>
      </c>
      <c r="J361" s="1">
        <v>42794</v>
      </c>
      <c r="K361" s="1">
        <v>42794</v>
      </c>
      <c r="L361" s="142">
        <v>2674</v>
      </c>
      <c r="M361" s="142">
        <v>2674</v>
      </c>
      <c r="N361" s="143">
        <v>437.59</v>
      </c>
      <c r="O361" s="15">
        <v>14858465933343</v>
      </c>
      <c r="P361" t="s">
        <v>48</v>
      </c>
      <c r="Q361" t="s">
        <v>49</v>
      </c>
      <c r="R361" s="104">
        <v>56100</v>
      </c>
      <c r="S361" t="s">
        <v>101</v>
      </c>
      <c r="T361">
        <v>36</v>
      </c>
      <c r="U361" s="104">
        <v>2674</v>
      </c>
      <c r="V361" s="12">
        <v>437.59</v>
      </c>
      <c r="W361" s="7">
        <v>42801</v>
      </c>
      <c r="X361" s="7">
        <v>42794</v>
      </c>
      <c r="Y361" s="9">
        <v>2017</v>
      </c>
    </row>
    <row r="362" spans="2:25" hidden="1" x14ac:dyDescent="0.45">
      <c r="B362" s="1">
        <v>42801</v>
      </c>
      <c r="C362" s="141" t="s">
        <v>101</v>
      </c>
      <c r="D362">
        <v>2017</v>
      </c>
      <c r="E362" s="98">
        <v>14860347264787</v>
      </c>
      <c r="F362" s="141" t="s">
        <v>690</v>
      </c>
      <c r="G362" s="141" t="str">
        <f>VLOOKUP(E362,'Tableau Sites'!$A$7:$C$107,3,FALSE)</f>
        <v>11 PLACE DE L YSER</v>
      </c>
      <c r="H362" s="142">
        <v>56100</v>
      </c>
      <c r="I362">
        <v>36</v>
      </c>
      <c r="J362" s="1">
        <v>42794</v>
      </c>
      <c r="K362" s="1">
        <v>42794</v>
      </c>
      <c r="L362" s="142">
        <v>3596</v>
      </c>
      <c r="M362" s="142">
        <v>3596</v>
      </c>
      <c r="N362" s="143">
        <v>542.12</v>
      </c>
      <c r="O362" s="15">
        <v>14860347264787</v>
      </c>
      <c r="P362" t="s">
        <v>19</v>
      </c>
      <c r="Q362" t="s">
        <v>50</v>
      </c>
      <c r="R362" s="104">
        <v>56100</v>
      </c>
      <c r="S362" t="s">
        <v>101</v>
      </c>
      <c r="T362">
        <v>36</v>
      </c>
      <c r="U362" s="104">
        <v>3596</v>
      </c>
      <c r="V362" s="12">
        <v>542.12</v>
      </c>
      <c r="W362" s="7">
        <v>42801</v>
      </c>
      <c r="X362" s="7">
        <v>42794</v>
      </c>
      <c r="Y362" s="9">
        <v>2017</v>
      </c>
    </row>
    <row r="363" spans="2:25" hidden="1" x14ac:dyDescent="0.45">
      <c r="B363" s="1">
        <v>42801</v>
      </c>
      <c r="C363" s="141" t="s">
        <v>101</v>
      </c>
      <c r="D363">
        <v>2017</v>
      </c>
      <c r="E363" s="98">
        <v>14832561447120</v>
      </c>
      <c r="F363" s="141" t="s">
        <v>653</v>
      </c>
      <c r="G363" s="141" t="str">
        <f>VLOOKUP(E363,'Tableau Sites'!$A$7:$C$107,3,FALSE)</f>
        <v>42 RUE LOUIS BRAILLE</v>
      </c>
      <c r="H363" s="142">
        <v>56100</v>
      </c>
      <c r="I363">
        <v>18</v>
      </c>
      <c r="J363" s="1">
        <v>42794</v>
      </c>
      <c r="K363" s="1">
        <v>42794</v>
      </c>
      <c r="L363" s="142">
        <v>3124</v>
      </c>
      <c r="M363" s="142">
        <v>3124</v>
      </c>
      <c r="N363" s="143">
        <v>445.76</v>
      </c>
      <c r="O363" s="15">
        <v>14832561447120</v>
      </c>
      <c r="P363" t="s">
        <v>53</v>
      </c>
      <c r="Q363" t="s">
        <v>54</v>
      </c>
      <c r="R363" s="104">
        <v>56100</v>
      </c>
      <c r="S363" t="s">
        <v>101</v>
      </c>
      <c r="T363">
        <v>18</v>
      </c>
      <c r="U363" s="104">
        <v>3124</v>
      </c>
      <c r="V363" s="12">
        <v>445.76</v>
      </c>
      <c r="W363" s="7">
        <v>42801</v>
      </c>
      <c r="X363" s="7">
        <v>42794</v>
      </c>
      <c r="Y363" s="9">
        <v>2017</v>
      </c>
    </row>
    <row r="364" spans="2:25" hidden="1" x14ac:dyDescent="0.45">
      <c r="B364" s="1">
        <v>42801</v>
      </c>
      <c r="C364" s="141" t="s">
        <v>101</v>
      </c>
      <c r="D364">
        <v>2017</v>
      </c>
      <c r="E364" s="98">
        <v>14835311085392</v>
      </c>
      <c r="F364" s="141" t="s">
        <v>714</v>
      </c>
      <c r="G364" s="141" t="str">
        <f>VLOOKUP(E364,'Tableau Sites'!$A$7:$C$107,3,FALSE)</f>
        <v>39 RUE FRANCOIS LE LEVE</v>
      </c>
      <c r="H364" s="142">
        <v>56100</v>
      </c>
      <c r="I364">
        <v>12</v>
      </c>
      <c r="J364" s="1">
        <v>42794</v>
      </c>
      <c r="K364" s="1">
        <v>42794</v>
      </c>
      <c r="L364" s="142">
        <v>1331</v>
      </c>
      <c r="M364" s="142">
        <v>1331</v>
      </c>
      <c r="N364" s="143">
        <v>199.19</v>
      </c>
      <c r="O364" s="15">
        <v>14835311085392</v>
      </c>
      <c r="P364" t="s">
        <v>55</v>
      </c>
      <c r="Q364" t="s">
        <v>56</v>
      </c>
      <c r="R364" s="104">
        <v>56100</v>
      </c>
      <c r="S364" t="s">
        <v>101</v>
      </c>
      <c r="T364">
        <v>12</v>
      </c>
      <c r="U364" s="104">
        <v>1331</v>
      </c>
      <c r="V364" s="12">
        <v>199.19</v>
      </c>
      <c r="W364" s="7">
        <v>42801</v>
      </c>
      <c r="X364" s="7">
        <v>42794</v>
      </c>
      <c r="Y364" s="9">
        <v>2017</v>
      </c>
    </row>
    <row r="365" spans="2:25" hidden="1" x14ac:dyDescent="0.45">
      <c r="B365" s="1">
        <v>42801</v>
      </c>
      <c r="C365" s="141" t="s">
        <v>101</v>
      </c>
      <c r="D365">
        <v>2017</v>
      </c>
      <c r="E365" s="98">
        <v>14845296633070</v>
      </c>
      <c r="F365" s="141" t="s">
        <v>680</v>
      </c>
      <c r="G365" s="141" t="str">
        <f>VLOOKUP(E365,'Tableau Sites'!$A$7:$C$107,3,FALSE)</f>
        <v>6 RUE DE L ECOLE</v>
      </c>
      <c r="H365" s="142">
        <v>56100</v>
      </c>
      <c r="I365">
        <v>3</v>
      </c>
      <c r="J365" s="1">
        <v>42794</v>
      </c>
      <c r="K365" s="1">
        <v>42794</v>
      </c>
      <c r="L365" s="142">
        <v>83</v>
      </c>
      <c r="M365" s="142">
        <v>83</v>
      </c>
      <c r="N365" s="143">
        <v>18.440000000000001</v>
      </c>
      <c r="O365" s="15">
        <v>14845296633070</v>
      </c>
      <c r="P365" t="s">
        <v>57</v>
      </c>
      <c r="Q365" t="s">
        <v>20</v>
      </c>
      <c r="R365" s="104">
        <v>56100</v>
      </c>
      <c r="S365" t="s">
        <v>101</v>
      </c>
      <c r="T365">
        <v>3</v>
      </c>
      <c r="U365" s="104">
        <v>83</v>
      </c>
      <c r="V365" s="12">
        <v>18.440000000000001</v>
      </c>
      <c r="W365" s="7">
        <v>42801</v>
      </c>
      <c r="X365" s="7">
        <v>42794</v>
      </c>
      <c r="Y365" s="9">
        <v>2017</v>
      </c>
    </row>
    <row r="366" spans="2:25" hidden="1" x14ac:dyDescent="0.45">
      <c r="B366" s="1">
        <v>42801</v>
      </c>
      <c r="C366" s="141" t="s">
        <v>101</v>
      </c>
      <c r="D366">
        <v>2017</v>
      </c>
      <c r="E366" s="98">
        <v>14847756790250</v>
      </c>
      <c r="F366" s="141" t="s">
        <v>58</v>
      </c>
      <c r="G366" s="141" t="e">
        <f>VLOOKUP(E366,'Tableau Sites'!$A$7:$C$107,3,FALSE)</f>
        <v>#N/A</v>
      </c>
      <c r="H366" s="142">
        <v>56100</v>
      </c>
      <c r="I366">
        <v>36</v>
      </c>
      <c r="J366" s="1">
        <v>42794</v>
      </c>
      <c r="K366" s="1">
        <v>42794</v>
      </c>
      <c r="L366" s="142">
        <v>71</v>
      </c>
      <c r="M366" s="142">
        <v>71</v>
      </c>
      <c r="N366" s="143">
        <v>111.43</v>
      </c>
      <c r="O366" s="15">
        <v>14847756790250</v>
      </c>
      <c r="P366" t="s">
        <v>58</v>
      </c>
      <c r="Q366" t="s">
        <v>59</v>
      </c>
      <c r="R366" s="104">
        <v>56100</v>
      </c>
      <c r="S366" t="s">
        <v>101</v>
      </c>
      <c r="T366">
        <v>36</v>
      </c>
      <c r="U366" s="104">
        <v>71</v>
      </c>
      <c r="V366" s="12">
        <v>111.43</v>
      </c>
      <c r="W366" s="7">
        <v>42801</v>
      </c>
      <c r="X366" s="7">
        <v>42794</v>
      </c>
      <c r="Y366" s="9">
        <v>2017</v>
      </c>
    </row>
    <row r="367" spans="2:25" hidden="1" x14ac:dyDescent="0.45">
      <c r="B367" s="1">
        <v>42801</v>
      </c>
      <c r="C367" s="141" t="s">
        <v>101</v>
      </c>
      <c r="D367">
        <v>2017</v>
      </c>
      <c r="E367" s="98">
        <v>14819536845189</v>
      </c>
      <c r="F367" s="141" t="s">
        <v>761</v>
      </c>
      <c r="G367" s="141" t="str">
        <f>VLOOKUP(E367,'Tableau Sites'!$A$7:$C$107,3,FALSE)</f>
        <v>PLACE DE LA LIBERTE</v>
      </c>
      <c r="H367" s="142">
        <v>56100</v>
      </c>
      <c r="I367">
        <v>12</v>
      </c>
      <c r="J367" s="1">
        <v>42794</v>
      </c>
      <c r="K367" s="1">
        <v>42794</v>
      </c>
      <c r="L367" s="142">
        <v>273</v>
      </c>
      <c r="M367" s="142">
        <v>273</v>
      </c>
      <c r="N367" s="143">
        <v>58.49</v>
      </c>
      <c r="O367" s="15">
        <v>14819536845189</v>
      </c>
      <c r="P367" t="s">
        <v>23</v>
      </c>
      <c r="Q367" t="s">
        <v>60</v>
      </c>
      <c r="R367" s="104">
        <v>56100</v>
      </c>
      <c r="S367" t="s">
        <v>101</v>
      </c>
      <c r="T367">
        <v>12</v>
      </c>
      <c r="U367" s="104">
        <v>273</v>
      </c>
      <c r="V367" s="12">
        <v>58.49</v>
      </c>
      <c r="W367" s="7">
        <v>42801</v>
      </c>
      <c r="X367" s="7">
        <v>42794</v>
      </c>
      <c r="Y367" s="9">
        <v>2017</v>
      </c>
    </row>
    <row r="368" spans="2:25" hidden="1" x14ac:dyDescent="0.45">
      <c r="B368" s="1">
        <v>42801</v>
      </c>
      <c r="C368" s="141" t="s">
        <v>101</v>
      </c>
      <c r="D368">
        <v>2017</v>
      </c>
      <c r="E368" s="98">
        <v>14827062170710</v>
      </c>
      <c r="F368" s="141" t="s">
        <v>61</v>
      </c>
      <c r="G368" s="141" t="str">
        <f>VLOOKUP(E368,'Tableau Sites'!$A$7:$C$107,3,FALSE)</f>
        <v>38 RUE MONISTROL</v>
      </c>
      <c r="H368" s="142">
        <v>56100</v>
      </c>
      <c r="I368">
        <v>18</v>
      </c>
      <c r="J368" s="1">
        <v>42794</v>
      </c>
      <c r="K368" s="1">
        <v>42794</v>
      </c>
      <c r="L368" s="142">
        <v>361</v>
      </c>
      <c r="M368" s="142">
        <v>361</v>
      </c>
      <c r="N368" s="143">
        <v>78.319999999999993</v>
      </c>
      <c r="O368" s="15">
        <v>14827062170710</v>
      </c>
      <c r="P368" t="s">
        <v>61</v>
      </c>
      <c r="Q368" t="s">
        <v>62</v>
      </c>
      <c r="R368" s="104">
        <v>56100</v>
      </c>
      <c r="S368" t="s">
        <v>101</v>
      </c>
      <c r="T368">
        <v>18</v>
      </c>
      <c r="U368" s="104">
        <v>361</v>
      </c>
      <c r="V368" s="12">
        <v>78.319999999999993</v>
      </c>
      <c r="W368" s="7">
        <v>42801</v>
      </c>
      <c r="X368" s="7">
        <v>42794</v>
      </c>
      <c r="Y368" s="9">
        <v>2017</v>
      </c>
    </row>
    <row r="369" spans="2:25" hidden="1" x14ac:dyDescent="0.45">
      <c r="B369" s="1">
        <v>42801</v>
      </c>
      <c r="C369" s="141" t="s">
        <v>101</v>
      </c>
      <c r="D369">
        <v>2017</v>
      </c>
      <c r="E369" s="98">
        <v>14809551292790</v>
      </c>
      <c r="F369" s="182" t="s">
        <v>666</v>
      </c>
      <c r="G369" s="141" t="str">
        <f>VLOOKUP(E369,'Tableau Sites'!$A$7:$C$107,3,FALSE)</f>
        <v>5 PLACE LOUIS BONNEAUD</v>
      </c>
      <c r="H369" s="142">
        <v>56100</v>
      </c>
      <c r="I369">
        <v>24</v>
      </c>
      <c r="J369" s="1">
        <v>42794</v>
      </c>
      <c r="K369" s="1">
        <v>42794</v>
      </c>
      <c r="L369" s="142">
        <v>968</v>
      </c>
      <c r="M369" s="142">
        <v>968</v>
      </c>
      <c r="N369" s="143">
        <v>191.82</v>
      </c>
      <c r="O369" s="15">
        <v>14809551292790</v>
      </c>
      <c r="P369" t="s">
        <v>65</v>
      </c>
      <c r="Q369" t="s">
        <v>66</v>
      </c>
      <c r="R369" s="104">
        <v>56100</v>
      </c>
      <c r="S369" t="s">
        <v>101</v>
      </c>
      <c r="T369">
        <v>24</v>
      </c>
      <c r="U369" s="104">
        <v>968</v>
      </c>
      <c r="V369" s="12">
        <v>191.82</v>
      </c>
      <c r="W369" s="7">
        <v>42801</v>
      </c>
      <c r="X369" s="7">
        <v>42794</v>
      </c>
      <c r="Y369" s="9">
        <v>2017</v>
      </c>
    </row>
    <row r="370" spans="2:25" hidden="1" x14ac:dyDescent="0.45">
      <c r="B370" s="1">
        <v>42801</v>
      </c>
      <c r="C370" s="141" t="s">
        <v>101</v>
      </c>
      <c r="D370">
        <v>2017</v>
      </c>
      <c r="E370" s="98">
        <v>14812735108510</v>
      </c>
      <c r="F370" s="141" t="s">
        <v>676</v>
      </c>
      <c r="G370" s="141" t="str">
        <f>VLOOKUP(E370,'Tableau Sites'!$A$7:$C$107,3,FALSE)</f>
        <v>RUE FERDINAND BUISSON</v>
      </c>
      <c r="H370" s="142">
        <v>56100</v>
      </c>
      <c r="I370">
        <v>30</v>
      </c>
      <c r="J370" s="1">
        <v>42794</v>
      </c>
      <c r="K370" s="1">
        <v>42794</v>
      </c>
      <c r="L370" s="142">
        <v>3977</v>
      </c>
      <c r="M370" s="142">
        <v>3977</v>
      </c>
      <c r="N370" s="143">
        <v>584.84</v>
      </c>
      <c r="O370" s="15">
        <v>14812735108510</v>
      </c>
      <c r="P370" t="s">
        <v>67</v>
      </c>
      <c r="Q370" t="s">
        <v>68</v>
      </c>
      <c r="R370" s="104">
        <v>56100</v>
      </c>
      <c r="S370" t="s">
        <v>101</v>
      </c>
      <c r="T370">
        <v>30</v>
      </c>
      <c r="U370" s="104">
        <v>3977</v>
      </c>
      <c r="V370" s="12">
        <v>584.84</v>
      </c>
      <c r="W370" s="7">
        <v>42801</v>
      </c>
      <c r="X370" s="7">
        <v>42794</v>
      </c>
      <c r="Y370" s="9">
        <v>2017</v>
      </c>
    </row>
    <row r="371" spans="2:25" hidden="1" x14ac:dyDescent="0.45">
      <c r="B371" s="1">
        <v>42801</v>
      </c>
      <c r="C371" s="141" t="s">
        <v>101</v>
      </c>
      <c r="D371">
        <v>2017</v>
      </c>
      <c r="E371" s="98">
        <v>14813892850933</v>
      </c>
      <c r="F371" s="141" t="s">
        <v>700</v>
      </c>
      <c r="G371" s="141" t="str">
        <f>VLOOKUP(E371,'Tableau Sites'!$A$7:$C$107,3,FALSE)</f>
        <v>4 F RUE ROGER SALENGRO</v>
      </c>
      <c r="H371" s="142">
        <v>56100</v>
      </c>
      <c r="I371">
        <v>36</v>
      </c>
      <c r="J371" s="1">
        <v>42794</v>
      </c>
      <c r="K371" s="1">
        <v>42794</v>
      </c>
      <c r="L371" s="142">
        <v>3095</v>
      </c>
      <c r="M371" s="142">
        <v>3095</v>
      </c>
      <c r="N371" s="143">
        <v>492.17</v>
      </c>
      <c r="O371" s="15">
        <v>14813892850933</v>
      </c>
      <c r="P371" t="s">
        <v>69</v>
      </c>
      <c r="Q371" t="s">
        <v>155</v>
      </c>
      <c r="R371" s="104">
        <v>56100</v>
      </c>
      <c r="S371" t="s">
        <v>101</v>
      </c>
      <c r="T371">
        <v>36</v>
      </c>
      <c r="U371" s="104">
        <v>3095</v>
      </c>
      <c r="V371" s="12">
        <v>492.17</v>
      </c>
      <c r="W371" s="7">
        <v>42801</v>
      </c>
      <c r="X371" s="7">
        <v>42794</v>
      </c>
      <c r="Y371" s="9">
        <v>2017</v>
      </c>
    </row>
    <row r="372" spans="2:25" hidden="1" x14ac:dyDescent="0.45">
      <c r="B372" s="1">
        <v>42801</v>
      </c>
      <c r="C372" s="141" t="s">
        <v>101</v>
      </c>
      <c r="D372">
        <v>2017</v>
      </c>
      <c r="E372" s="98">
        <v>14815629464508</v>
      </c>
      <c r="F372" s="141" t="s">
        <v>79</v>
      </c>
      <c r="G372" s="141" t="e">
        <f>VLOOKUP(E372,'Tableau Sites'!$A$7:$C$107,3,FALSE)</f>
        <v>#N/A</v>
      </c>
      <c r="H372" s="142">
        <v>56100</v>
      </c>
      <c r="I372">
        <v>18</v>
      </c>
      <c r="J372" s="1">
        <v>42794</v>
      </c>
      <c r="K372" s="1">
        <v>42794</v>
      </c>
      <c r="L372" s="142">
        <v>219</v>
      </c>
      <c r="M372" s="142">
        <v>219</v>
      </c>
      <c r="N372" s="143">
        <v>61.6</v>
      </c>
      <c r="O372" s="15">
        <v>14815629464508</v>
      </c>
      <c r="P372" t="s">
        <v>79</v>
      </c>
      <c r="Q372" t="s">
        <v>80</v>
      </c>
      <c r="R372" s="104">
        <v>56100</v>
      </c>
      <c r="S372" t="s">
        <v>101</v>
      </c>
      <c r="T372">
        <v>18</v>
      </c>
      <c r="U372" s="104">
        <v>219</v>
      </c>
      <c r="V372" s="12">
        <v>61.6</v>
      </c>
      <c r="W372" s="7">
        <v>42801</v>
      </c>
      <c r="X372" s="7">
        <v>42794</v>
      </c>
      <c r="Y372" s="9">
        <v>2017</v>
      </c>
    </row>
    <row r="373" spans="2:25" hidden="1" x14ac:dyDescent="0.45">
      <c r="B373" s="1">
        <v>42801</v>
      </c>
      <c r="C373" s="141" t="s">
        <v>101</v>
      </c>
      <c r="D373">
        <v>2017</v>
      </c>
      <c r="E373" s="98">
        <v>14832706164973</v>
      </c>
      <c r="F373" s="193" t="s">
        <v>662</v>
      </c>
      <c r="G373" s="141" t="str">
        <f>VLOOKUP(E373,'Tableau Sites'!$A$7:$C$107,3,FALSE)</f>
        <v>81 BOULEVARD COSMAO DUMANOIR</v>
      </c>
      <c r="H373" s="142">
        <v>56100</v>
      </c>
      <c r="I373">
        <v>3</v>
      </c>
      <c r="J373" s="1">
        <v>42794</v>
      </c>
      <c r="K373" s="1">
        <v>42794</v>
      </c>
      <c r="L373" s="142">
        <v>152</v>
      </c>
      <c r="M373" s="142">
        <v>152</v>
      </c>
      <c r="N373" s="143">
        <v>28.86</v>
      </c>
      <c r="O373" s="15">
        <v>14832706164973</v>
      </c>
      <c r="P373" t="s">
        <v>83</v>
      </c>
      <c r="Q373" t="s">
        <v>161</v>
      </c>
      <c r="R373" s="104">
        <v>56100</v>
      </c>
      <c r="S373" t="s">
        <v>101</v>
      </c>
      <c r="T373">
        <v>3</v>
      </c>
      <c r="U373" s="104">
        <v>152</v>
      </c>
      <c r="V373" s="12">
        <v>28.86</v>
      </c>
      <c r="W373" s="7">
        <v>42801</v>
      </c>
      <c r="X373" s="7">
        <v>42794</v>
      </c>
      <c r="Y373" s="9">
        <v>2017</v>
      </c>
    </row>
    <row r="374" spans="2:25" hidden="1" x14ac:dyDescent="0.45">
      <c r="B374" s="1">
        <v>42801</v>
      </c>
      <c r="C374" s="141" t="s">
        <v>101</v>
      </c>
      <c r="D374">
        <v>2017</v>
      </c>
      <c r="E374" s="98">
        <v>14844717728537</v>
      </c>
      <c r="F374" s="141" t="s">
        <v>771</v>
      </c>
      <c r="G374" s="141" t="e">
        <f>VLOOKUP(E374,'Tableau Sites'!$A$7:$C$107,3,FALSE)</f>
        <v>#N/A</v>
      </c>
      <c r="H374" s="142">
        <v>56100</v>
      </c>
      <c r="I374">
        <v>3</v>
      </c>
      <c r="J374" s="1">
        <v>42794</v>
      </c>
      <c r="K374" s="1">
        <v>42794</v>
      </c>
      <c r="L374" s="142">
        <v>221</v>
      </c>
      <c r="M374" s="142">
        <v>221</v>
      </c>
      <c r="N374" s="143">
        <v>36.79</v>
      </c>
      <c r="O374" s="15">
        <v>14844717728537</v>
      </c>
      <c r="P374" t="s">
        <v>86</v>
      </c>
      <c r="Q374" t="s">
        <v>197</v>
      </c>
      <c r="R374" s="104">
        <v>56100</v>
      </c>
      <c r="S374" t="s">
        <v>101</v>
      </c>
      <c r="T374">
        <v>3</v>
      </c>
      <c r="U374" s="104">
        <v>221</v>
      </c>
      <c r="V374" s="12">
        <v>36.79</v>
      </c>
      <c r="W374" s="7">
        <v>42801</v>
      </c>
      <c r="X374" s="7">
        <v>42794</v>
      </c>
      <c r="Y374" s="9">
        <v>2017</v>
      </c>
    </row>
    <row r="375" spans="2:25" hidden="1" x14ac:dyDescent="0.45">
      <c r="B375" s="1">
        <v>42801</v>
      </c>
      <c r="C375" s="141" t="s">
        <v>101</v>
      </c>
      <c r="D375">
        <v>2017</v>
      </c>
      <c r="E375" s="98">
        <v>14848046293827</v>
      </c>
      <c r="F375" s="141" t="s">
        <v>659</v>
      </c>
      <c r="G375" s="141" t="str">
        <f>VLOOKUP(E375,'Tableau Sites'!$A$7:$C$107,3,FALSE)</f>
        <v>81 BOULEVARD COSMAO DUMANOIR</v>
      </c>
      <c r="H375" s="142">
        <v>56100</v>
      </c>
      <c r="I375">
        <v>12</v>
      </c>
      <c r="J375" s="1">
        <v>42794</v>
      </c>
      <c r="K375" s="1">
        <v>42794</v>
      </c>
      <c r="L375" s="142">
        <v>5540</v>
      </c>
      <c r="M375" s="142">
        <v>5540</v>
      </c>
      <c r="N375" s="143">
        <v>759.27</v>
      </c>
      <c r="O375" s="15">
        <v>14848046293827</v>
      </c>
      <c r="P375" t="s">
        <v>87</v>
      </c>
      <c r="Q375" t="s">
        <v>161</v>
      </c>
      <c r="R375" s="104">
        <v>56100</v>
      </c>
      <c r="S375" t="s">
        <v>101</v>
      </c>
      <c r="T375">
        <v>12</v>
      </c>
      <c r="U375" s="104">
        <v>5540</v>
      </c>
      <c r="V375" s="12">
        <v>759.27</v>
      </c>
      <c r="W375" s="7">
        <v>42801</v>
      </c>
      <c r="X375" s="7">
        <v>42794</v>
      </c>
      <c r="Y375" s="9">
        <v>2017</v>
      </c>
    </row>
    <row r="376" spans="2:25" hidden="1" x14ac:dyDescent="0.45">
      <c r="B376" s="1">
        <v>42801</v>
      </c>
      <c r="C376" s="141" t="s">
        <v>101</v>
      </c>
      <c r="D376">
        <v>2017</v>
      </c>
      <c r="E376" s="98">
        <v>14849059318633</v>
      </c>
      <c r="F376" s="141" t="s">
        <v>773</v>
      </c>
      <c r="G376" s="141" t="str">
        <f>VLOOKUP(E376,'Tableau Sites'!$A$7:$C$107,3,FALSE)</f>
        <v>10 RUE AMIRAL BOUVET</v>
      </c>
      <c r="H376" s="142">
        <v>56100</v>
      </c>
      <c r="I376">
        <v>6</v>
      </c>
      <c r="J376" s="1">
        <v>42794</v>
      </c>
      <c r="K376" s="1">
        <v>42794</v>
      </c>
      <c r="L376" s="142">
        <v>361</v>
      </c>
      <c r="M376" s="142">
        <v>361</v>
      </c>
      <c r="N376" s="143">
        <v>59.68</v>
      </c>
      <c r="O376" s="15">
        <v>14849059318633</v>
      </c>
      <c r="P376" t="s">
        <v>88</v>
      </c>
      <c r="Q376" t="s">
        <v>152</v>
      </c>
      <c r="R376" s="104">
        <v>56100</v>
      </c>
      <c r="S376" t="s">
        <v>101</v>
      </c>
      <c r="T376">
        <v>6</v>
      </c>
      <c r="U376" s="104">
        <v>361</v>
      </c>
      <c r="V376" s="12">
        <v>59.68</v>
      </c>
      <c r="W376" s="7">
        <v>42801</v>
      </c>
      <c r="X376" s="7">
        <v>42794</v>
      </c>
      <c r="Y376" s="9">
        <v>2017</v>
      </c>
    </row>
    <row r="377" spans="2:25" hidden="1" x14ac:dyDescent="0.45">
      <c r="B377" s="1">
        <v>42801</v>
      </c>
      <c r="C377" s="141" t="s">
        <v>101</v>
      </c>
      <c r="D377">
        <v>2017</v>
      </c>
      <c r="E377" s="98">
        <v>14849348754024</v>
      </c>
      <c r="F377" s="141" t="s">
        <v>87</v>
      </c>
      <c r="G377" s="141" t="e">
        <f>VLOOKUP(E377,'Tableau Sites'!$A$7:$C$107,3,FALSE)</f>
        <v>#N/A</v>
      </c>
      <c r="H377" s="142">
        <v>56100</v>
      </c>
      <c r="I377">
        <v>9</v>
      </c>
      <c r="J377" s="1">
        <v>42794</v>
      </c>
      <c r="K377" s="1">
        <v>42794</v>
      </c>
      <c r="L377" s="142">
        <v>177</v>
      </c>
      <c r="M377" s="142">
        <v>177</v>
      </c>
      <c r="N377" s="143">
        <v>36.97</v>
      </c>
      <c r="O377" s="15">
        <v>14849348754024</v>
      </c>
      <c r="P377" t="s">
        <v>87</v>
      </c>
      <c r="Q377" t="s">
        <v>183</v>
      </c>
      <c r="R377" s="104">
        <v>56100</v>
      </c>
      <c r="S377" t="s">
        <v>101</v>
      </c>
      <c r="T377">
        <v>9</v>
      </c>
      <c r="U377" s="104">
        <v>177</v>
      </c>
      <c r="V377" s="12">
        <v>36.97</v>
      </c>
      <c r="W377" s="7">
        <v>42801</v>
      </c>
      <c r="X377" s="7">
        <v>42794</v>
      </c>
      <c r="Y377" s="9">
        <v>2017</v>
      </c>
    </row>
    <row r="378" spans="2:25" hidden="1" x14ac:dyDescent="0.45">
      <c r="B378" s="1">
        <v>42801</v>
      </c>
      <c r="C378" s="141" t="s">
        <v>101</v>
      </c>
      <c r="D378">
        <v>2017</v>
      </c>
      <c r="E378" s="98">
        <v>14855426859571</v>
      </c>
      <c r="F378" s="141" t="s">
        <v>759</v>
      </c>
      <c r="G378" s="141" t="e">
        <f>VLOOKUP(E378,'Tableau Sites'!$A$7:$C$107,3,FALSE)</f>
        <v>#N/A</v>
      </c>
      <c r="H378" s="142">
        <v>56100</v>
      </c>
      <c r="I378">
        <v>9</v>
      </c>
      <c r="J378" s="1">
        <v>42794</v>
      </c>
      <c r="K378" s="1">
        <v>42794</v>
      </c>
      <c r="L378" s="142">
        <v>21</v>
      </c>
      <c r="M378" s="142">
        <v>21</v>
      </c>
      <c r="N378" s="143">
        <v>12.66</v>
      </c>
      <c r="O378" s="15">
        <v>14855426859571</v>
      </c>
      <c r="P378" t="s">
        <v>23</v>
      </c>
      <c r="Q378" t="s">
        <v>162</v>
      </c>
      <c r="R378" s="104">
        <v>56100</v>
      </c>
      <c r="S378" t="s">
        <v>101</v>
      </c>
      <c r="T378">
        <v>9</v>
      </c>
      <c r="U378" s="104">
        <v>21</v>
      </c>
      <c r="V378" s="12">
        <v>12.66</v>
      </c>
      <c r="W378" s="7">
        <v>42801</v>
      </c>
      <c r="X378" s="7">
        <v>42794</v>
      </c>
      <c r="Y378" s="9">
        <v>2017</v>
      </c>
    </row>
    <row r="379" spans="2:25" hidden="1" x14ac:dyDescent="0.45">
      <c r="B379" s="1">
        <v>42801</v>
      </c>
      <c r="C379" s="141" t="s">
        <v>101</v>
      </c>
      <c r="D379">
        <v>2017</v>
      </c>
      <c r="E379" s="98">
        <v>14849927625240</v>
      </c>
      <c r="F379" s="141" t="s">
        <v>90</v>
      </c>
      <c r="G379" s="141" t="str">
        <f>VLOOKUP(E379,'Tableau Sites'!$A$7:$C$107,3,FALSE)</f>
        <v>79 BOULEVARD COSMAO DUMANOIR</v>
      </c>
      <c r="H379" s="142">
        <v>56100</v>
      </c>
      <c r="I379">
        <v>6</v>
      </c>
      <c r="J379" s="1">
        <v>42794</v>
      </c>
      <c r="K379" s="1">
        <v>42794</v>
      </c>
      <c r="L379" s="142">
        <v>4385</v>
      </c>
      <c r="M379" s="142">
        <v>4385</v>
      </c>
      <c r="N379" s="143">
        <v>640.04999999999995</v>
      </c>
      <c r="O379" s="15">
        <v>14849927625240</v>
      </c>
      <c r="P379" t="s">
        <v>90</v>
      </c>
      <c r="Q379" t="s">
        <v>158</v>
      </c>
      <c r="R379" s="104">
        <v>56100</v>
      </c>
      <c r="S379" t="s">
        <v>101</v>
      </c>
      <c r="T379">
        <v>6</v>
      </c>
      <c r="U379" s="104">
        <v>4385</v>
      </c>
      <c r="V379" s="12">
        <v>640.04999999999995</v>
      </c>
      <c r="W379" s="7">
        <v>42801</v>
      </c>
      <c r="X379" s="7">
        <v>42794</v>
      </c>
      <c r="Y379" s="9">
        <v>2017</v>
      </c>
    </row>
    <row r="380" spans="2:25" hidden="1" x14ac:dyDescent="0.45">
      <c r="B380" s="1">
        <v>42801</v>
      </c>
      <c r="C380" s="141" t="s">
        <v>101</v>
      </c>
      <c r="D380">
        <v>2017</v>
      </c>
      <c r="E380" s="98">
        <v>14808393522019</v>
      </c>
      <c r="F380" s="141" t="s">
        <v>92</v>
      </c>
      <c r="G380" s="141" t="str">
        <f>VLOOKUP(E380,'Tableau Sites'!$A$7:$C$107,3,FALSE)</f>
        <v>RUE AUGUSTE RODIN</v>
      </c>
      <c r="H380" s="142">
        <v>56100</v>
      </c>
      <c r="I380">
        <v>3</v>
      </c>
      <c r="J380" s="1">
        <v>42794</v>
      </c>
      <c r="K380" s="1">
        <v>42794</v>
      </c>
      <c r="L380" s="142">
        <v>160</v>
      </c>
      <c r="M380" s="142">
        <v>160</v>
      </c>
      <c r="N380" s="143">
        <v>30.48</v>
      </c>
      <c r="O380" s="15">
        <v>14808393522019</v>
      </c>
      <c r="P380" t="s">
        <v>92</v>
      </c>
      <c r="Q380" t="s">
        <v>93</v>
      </c>
      <c r="R380" s="104">
        <v>56100</v>
      </c>
      <c r="S380" t="s">
        <v>101</v>
      </c>
      <c r="T380">
        <v>3</v>
      </c>
      <c r="U380" s="104">
        <v>160</v>
      </c>
      <c r="V380" s="12">
        <v>30.48</v>
      </c>
      <c r="W380" s="7">
        <v>42801</v>
      </c>
      <c r="X380" s="7">
        <v>42794</v>
      </c>
      <c r="Y380" s="9">
        <v>2017</v>
      </c>
    </row>
    <row r="381" spans="2:25" hidden="1" x14ac:dyDescent="0.45">
      <c r="B381" s="1">
        <v>42801</v>
      </c>
      <c r="C381" s="141" t="s">
        <v>101</v>
      </c>
      <c r="D381">
        <v>2017</v>
      </c>
      <c r="E381" s="98">
        <v>14814616439917</v>
      </c>
      <c r="F381" s="141" t="s">
        <v>109</v>
      </c>
      <c r="G381" s="141" t="str">
        <f>VLOOKUP(E381,'Tableau Sites'!$A$7:$C$107,3,FALSE)</f>
        <v>24 RUE DE KERSABIEC</v>
      </c>
      <c r="H381" s="142">
        <v>56100</v>
      </c>
      <c r="I381">
        <v>12</v>
      </c>
      <c r="J381" s="1">
        <v>42794</v>
      </c>
      <c r="K381" s="1">
        <v>42794</v>
      </c>
      <c r="L381" s="142">
        <v>2121</v>
      </c>
      <c r="M381" s="142">
        <v>2121</v>
      </c>
      <c r="N381" s="143">
        <v>303.83999999999997</v>
      </c>
      <c r="O381" s="15">
        <v>14814616439917</v>
      </c>
      <c r="P381" t="s">
        <v>109</v>
      </c>
      <c r="Q381" t="s">
        <v>156</v>
      </c>
      <c r="R381" s="104">
        <v>56100</v>
      </c>
      <c r="S381" t="s">
        <v>101</v>
      </c>
      <c r="T381">
        <v>12</v>
      </c>
      <c r="U381" s="104">
        <v>2121</v>
      </c>
      <c r="V381" s="12">
        <v>303.83999999999997</v>
      </c>
      <c r="W381" s="7">
        <v>42801</v>
      </c>
      <c r="X381" s="7">
        <v>42794</v>
      </c>
      <c r="Y381" s="9">
        <v>2017</v>
      </c>
    </row>
    <row r="382" spans="2:25" x14ac:dyDescent="0.45">
      <c r="B382" s="1">
        <v>42801</v>
      </c>
      <c r="C382" s="141" t="s">
        <v>101</v>
      </c>
      <c r="D382">
        <v>2017</v>
      </c>
      <c r="E382" s="98">
        <v>14884081026425</v>
      </c>
      <c r="F382" s="204" t="s">
        <v>625</v>
      </c>
      <c r="G382" s="141" t="str">
        <f>VLOOKUP(E382,'Tableau Sites'!$A$7:$C$127,3,FALSE)</f>
        <v>76 BOULEVARD COSMAO DUMANOIR</v>
      </c>
      <c r="H382" s="142">
        <v>56100</v>
      </c>
      <c r="I382">
        <v>6</v>
      </c>
      <c r="J382" s="1">
        <v>42794</v>
      </c>
      <c r="K382" s="1">
        <v>42794</v>
      </c>
      <c r="L382" s="142">
        <v>3467</v>
      </c>
      <c r="M382" s="142">
        <v>3467</v>
      </c>
      <c r="N382" s="143">
        <v>505.65</v>
      </c>
      <c r="O382" s="15">
        <v>14884081026425</v>
      </c>
      <c r="P382" t="s">
        <v>134</v>
      </c>
      <c r="Q382" t="s">
        <v>172</v>
      </c>
      <c r="R382" s="104">
        <v>56100</v>
      </c>
      <c r="S382" t="s">
        <v>101</v>
      </c>
      <c r="T382">
        <v>6</v>
      </c>
      <c r="U382" s="104">
        <v>3467</v>
      </c>
      <c r="V382" s="12">
        <v>505.65</v>
      </c>
      <c r="W382" s="7">
        <v>42801</v>
      </c>
      <c r="X382" s="7">
        <v>42794</v>
      </c>
      <c r="Y382" s="9">
        <v>2017</v>
      </c>
    </row>
    <row r="383" spans="2:25" hidden="1" x14ac:dyDescent="0.45">
      <c r="B383" s="1">
        <v>42801</v>
      </c>
      <c r="C383" s="141" t="s">
        <v>101</v>
      </c>
      <c r="D383">
        <v>2017</v>
      </c>
      <c r="E383" s="98">
        <v>14823588943559</v>
      </c>
      <c r="F383" s="141" t="s">
        <v>95</v>
      </c>
      <c r="G383" s="141" t="str">
        <f>VLOOKUP(E383,'Tableau Sites'!$A$7:$C$107,3,FALSE)</f>
        <v>2 RUE MAURICE THOREZ</v>
      </c>
      <c r="H383" s="142">
        <v>56100</v>
      </c>
      <c r="I383">
        <v>30</v>
      </c>
      <c r="J383" s="1">
        <v>42794</v>
      </c>
      <c r="K383" s="1">
        <v>42794</v>
      </c>
      <c r="L383" s="142">
        <v>8053</v>
      </c>
      <c r="M383" s="142">
        <v>8053</v>
      </c>
      <c r="N383" s="143">
        <v>1113.5899999999999</v>
      </c>
      <c r="O383" s="15">
        <v>14823588943559</v>
      </c>
      <c r="P383" t="s">
        <v>95</v>
      </c>
      <c r="Q383" t="s">
        <v>96</v>
      </c>
      <c r="R383" s="104">
        <v>56100</v>
      </c>
      <c r="S383" t="s">
        <v>101</v>
      </c>
      <c r="T383">
        <v>30</v>
      </c>
      <c r="U383" s="104">
        <v>8053</v>
      </c>
      <c r="V383" s="12">
        <v>1113.5899999999999</v>
      </c>
      <c r="W383" s="7">
        <v>42801</v>
      </c>
      <c r="X383" s="7">
        <v>42794</v>
      </c>
      <c r="Y383" s="9">
        <v>2017</v>
      </c>
    </row>
    <row r="384" spans="2:25" hidden="1" x14ac:dyDescent="0.45">
      <c r="B384" s="1">
        <v>42801</v>
      </c>
      <c r="C384" s="141" t="s">
        <v>101</v>
      </c>
      <c r="D384">
        <v>2017</v>
      </c>
      <c r="E384" s="98">
        <v>14838784312598</v>
      </c>
      <c r="F384" s="141" t="s">
        <v>97</v>
      </c>
      <c r="G384" s="141" t="str">
        <f>VLOOKUP(E384,'Tableau Sites'!$A$7:$C$107,3,FALSE)</f>
        <v>HALLES CHANZY</v>
      </c>
      <c r="H384" s="142">
        <v>56100</v>
      </c>
      <c r="I384">
        <v>18</v>
      </c>
      <c r="J384" s="1">
        <v>42794</v>
      </c>
      <c r="K384" s="1">
        <v>42794</v>
      </c>
      <c r="L384" s="142">
        <v>6643</v>
      </c>
      <c r="M384" s="142">
        <v>6643</v>
      </c>
      <c r="N384" s="143">
        <v>928</v>
      </c>
      <c r="O384" s="15">
        <v>14838784312598</v>
      </c>
      <c r="P384" t="s">
        <v>97</v>
      </c>
      <c r="Q384" t="s">
        <v>181</v>
      </c>
      <c r="R384" s="104">
        <v>56100</v>
      </c>
      <c r="S384" t="s">
        <v>101</v>
      </c>
      <c r="T384">
        <v>18</v>
      </c>
      <c r="U384" s="104">
        <v>6643</v>
      </c>
      <c r="V384" s="12">
        <v>928</v>
      </c>
      <c r="W384" s="7">
        <v>42801</v>
      </c>
      <c r="X384" s="7">
        <v>42794</v>
      </c>
      <c r="Y384" s="9">
        <v>2017</v>
      </c>
    </row>
    <row r="385" spans="2:25" hidden="1" x14ac:dyDescent="0.45">
      <c r="B385" s="1">
        <v>42801</v>
      </c>
      <c r="C385" s="141" t="s">
        <v>101</v>
      </c>
      <c r="D385">
        <v>2017</v>
      </c>
      <c r="E385" s="98">
        <v>14855716295106</v>
      </c>
      <c r="F385" s="141" t="s">
        <v>98</v>
      </c>
      <c r="G385" s="141" t="e">
        <f>VLOOKUP(E385,'Tableau Sites'!$A$7:$C$107,3,FALSE)</f>
        <v>#N/A</v>
      </c>
      <c r="H385" s="142">
        <v>56100</v>
      </c>
      <c r="I385">
        <v>6</v>
      </c>
      <c r="J385" s="1">
        <v>42794</v>
      </c>
      <c r="K385" s="1">
        <v>42794</v>
      </c>
      <c r="L385" s="142">
        <v>423</v>
      </c>
      <c r="M385" s="142">
        <v>423</v>
      </c>
      <c r="N385" s="143">
        <v>67.77</v>
      </c>
      <c r="O385" s="15">
        <v>14855716295106</v>
      </c>
      <c r="P385" t="s">
        <v>98</v>
      </c>
      <c r="Q385" t="s">
        <v>187</v>
      </c>
      <c r="R385" s="104">
        <v>56100</v>
      </c>
      <c r="S385" t="s">
        <v>101</v>
      </c>
      <c r="T385">
        <v>6</v>
      </c>
      <c r="U385" s="104">
        <v>423</v>
      </c>
      <c r="V385" s="12">
        <v>67.77</v>
      </c>
      <c r="W385" s="7">
        <v>42801</v>
      </c>
      <c r="X385" s="7">
        <v>42794</v>
      </c>
      <c r="Y385" s="9">
        <v>2017</v>
      </c>
    </row>
    <row r="386" spans="2:25" hidden="1" x14ac:dyDescent="0.45">
      <c r="B386" s="1">
        <v>42801</v>
      </c>
      <c r="C386" s="141" t="s">
        <v>101</v>
      </c>
      <c r="D386">
        <v>2017</v>
      </c>
      <c r="E386" s="98">
        <v>14829667091101</v>
      </c>
      <c r="F386" s="141" t="s">
        <v>707</v>
      </c>
      <c r="G386" s="141" t="str">
        <f>VLOOKUP(E386,'Tableau Sites'!$A$7:$C$107,3,FALSE)</f>
        <v>3 RUE D ANNABA</v>
      </c>
      <c r="H386" s="142">
        <v>56100</v>
      </c>
      <c r="I386">
        <v>3</v>
      </c>
      <c r="J386" s="1">
        <v>42794</v>
      </c>
      <c r="K386" s="1">
        <v>42794</v>
      </c>
      <c r="L386" s="142">
        <v>623</v>
      </c>
      <c r="M386" s="142">
        <v>623</v>
      </c>
      <c r="N386" s="143">
        <v>91.16</v>
      </c>
      <c r="O386" s="15">
        <v>14829667091101</v>
      </c>
      <c r="P386" t="s">
        <v>116</v>
      </c>
      <c r="Q386" t="s">
        <v>160</v>
      </c>
      <c r="R386" s="104">
        <v>56100</v>
      </c>
      <c r="S386" t="s">
        <v>101</v>
      </c>
      <c r="T386">
        <v>3</v>
      </c>
      <c r="U386" s="104">
        <v>623</v>
      </c>
      <c r="V386" s="12">
        <v>91.16</v>
      </c>
      <c r="W386" s="7">
        <v>42801</v>
      </c>
      <c r="X386" s="7">
        <v>42794</v>
      </c>
      <c r="Y386" s="9">
        <v>2017</v>
      </c>
    </row>
    <row r="387" spans="2:25" hidden="1" x14ac:dyDescent="0.45">
      <c r="B387" s="1">
        <v>42832</v>
      </c>
      <c r="C387" s="141" t="s">
        <v>101</v>
      </c>
      <c r="D387">
        <v>2017</v>
      </c>
      <c r="E387" s="98">
        <v>14848625122981</v>
      </c>
      <c r="F387" s="141" t="s">
        <v>3</v>
      </c>
      <c r="G387" s="141" t="str">
        <f>VLOOKUP(E387,'Tableau Sites'!$A$7:$C$107,3,FALSE)</f>
        <v>9A QUAI CHARLES DE ROHAN</v>
      </c>
      <c r="H387" s="142">
        <v>56100</v>
      </c>
      <c r="I387">
        <v>6</v>
      </c>
      <c r="J387" s="1">
        <v>42824</v>
      </c>
      <c r="K387" s="1">
        <v>42824</v>
      </c>
      <c r="L387" s="142">
        <v>-177</v>
      </c>
      <c r="M387" s="142">
        <v>-177</v>
      </c>
      <c r="N387" s="143">
        <v>21.2</v>
      </c>
      <c r="O387" s="15">
        <v>14848625122981</v>
      </c>
      <c r="P387" t="s">
        <v>3</v>
      </c>
      <c r="Q387" t="s">
        <v>4</v>
      </c>
      <c r="R387" s="104">
        <v>56100</v>
      </c>
      <c r="S387" t="s">
        <v>101</v>
      </c>
      <c r="T387">
        <v>6</v>
      </c>
      <c r="U387" s="104">
        <v>-177</v>
      </c>
      <c r="V387" s="12">
        <v>21.2</v>
      </c>
      <c r="W387" s="1">
        <v>42832</v>
      </c>
      <c r="X387" s="1">
        <v>42824</v>
      </c>
      <c r="Y387" s="9">
        <v>2017</v>
      </c>
    </row>
    <row r="388" spans="2:25" x14ac:dyDescent="0.45">
      <c r="B388" s="1">
        <v>42832</v>
      </c>
      <c r="C388" s="141" t="s">
        <v>101</v>
      </c>
      <c r="D388">
        <v>2017</v>
      </c>
      <c r="E388" s="98">
        <v>14897250260446</v>
      </c>
      <c r="F388" s="182" t="s">
        <v>801</v>
      </c>
      <c r="G388" s="141" t="str">
        <f>VLOOKUP(E388,'Tableau Sites'!$A$7:$C$127,3,FALSE)</f>
        <v>QUAI DE ROHAN</v>
      </c>
      <c r="H388" s="142">
        <v>56100</v>
      </c>
      <c r="I388">
        <v>6</v>
      </c>
      <c r="J388" s="1">
        <v>42824</v>
      </c>
      <c r="K388" s="1">
        <v>42824</v>
      </c>
      <c r="L388" s="142">
        <v>322</v>
      </c>
      <c r="M388" s="142">
        <v>322</v>
      </c>
      <c r="N388" s="143">
        <v>54.75</v>
      </c>
      <c r="O388" s="15">
        <v>14897250260446</v>
      </c>
      <c r="P388" t="s">
        <v>110</v>
      </c>
      <c r="Q388" t="s">
        <v>191</v>
      </c>
      <c r="R388" s="104">
        <v>56100</v>
      </c>
      <c r="S388" t="s">
        <v>101</v>
      </c>
      <c r="T388">
        <v>6</v>
      </c>
      <c r="U388" s="104">
        <v>322</v>
      </c>
      <c r="V388" s="12">
        <v>54.75</v>
      </c>
      <c r="W388" s="1">
        <v>42832</v>
      </c>
      <c r="X388" s="1">
        <v>42824</v>
      </c>
      <c r="Y388" s="9">
        <v>2017</v>
      </c>
    </row>
    <row r="389" spans="2:25" hidden="1" x14ac:dyDescent="0.45">
      <c r="B389" s="1">
        <v>42832</v>
      </c>
      <c r="C389" s="141" t="s">
        <v>101</v>
      </c>
      <c r="D389">
        <v>2017</v>
      </c>
      <c r="E389" s="98">
        <v>14818089684573</v>
      </c>
      <c r="F389" s="182" t="s">
        <v>751</v>
      </c>
      <c r="G389" s="141" t="str">
        <f>VLOOKUP(E389,'Tableau Sites'!$A$7:$C$107,3,FALSE)</f>
        <v>RUE FERDINAND BUISSON</v>
      </c>
      <c r="H389" s="142">
        <v>56100</v>
      </c>
      <c r="I389">
        <v>6</v>
      </c>
      <c r="J389" s="1">
        <v>42824</v>
      </c>
      <c r="K389" s="1">
        <v>42824</v>
      </c>
      <c r="L389" s="142">
        <v>507</v>
      </c>
      <c r="M389" s="142">
        <v>507</v>
      </c>
      <c r="N389" s="143">
        <v>102.79</v>
      </c>
      <c r="O389" s="15">
        <v>14818089684573</v>
      </c>
      <c r="P389" t="s">
        <v>124</v>
      </c>
      <c r="Q389" t="s">
        <v>68</v>
      </c>
      <c r="R389" s="104">
        <v>56100</v>
      </c>
      <c r="S389" t="s">
        <v>101</v>
      </c>
      <c r="T389">
        <v>6</v>
      </c>
      <c r="U389" s="104">
        <v>507</v>
      </c>
      <c r="V389" s="12">
        <v>102.79</v>
      </c>
      <c r="W389" s="1">
        <v>42832</v>
      </c>
      <c r="X389" s="1">
        <v>42824</v>
      </c>
      <c r="Y389" s="9">
        <v>2017</v>
      </c>
    </row>
    <row r="390" spans="2:25" x14ac:dyDescent="0.45">
      <c r="B390" s="1">
        <v>42832</v>
      </c>
      <c r="C390" s="141" t="s">
        <v>101</v>
      </c>
      <c r="D390">
        <v>2017</v>
      </c>
      <c r="E390" s="98">
        <v>14890014442703</v>
      </c>
      <c r="F390" s="141" t="s">
        <v>718</v>
      </c>
      <c r="G390" s="141" t="str">
        <f>VLOOKUP(E390,'Tableau Sites'!$A$7:$C$127,3,FALSE)</f>
        <v>1 RUE LESAGE</v>
      </c>
      <c r="H390" s="142">
        <v>56100</v>
      </c>
      <c r="I390">
        <v>6</v>
      </c>
      <c r="J390" s="1">
        <v>42824</v>
      </c>
      <c r="K390" s="1">
        <v>42824</v>
      </c>
      <c r="L390" s="142">
        <v>670</v>
      </c>
      <c r="M390" s="142">
        <v>670</v>
      </c>
      <c r="N390" s="143">
        <v>123.3</v>
      </c>
      <c r="O390" s="15">
        <v>14890014442703</v>
      </c>
      <c r="P390" t="s">
        <v>128</v>
      </c>
      <c r="Q390" t="s">
        <v>128</v>
      </c>
      <c r="R390" s="104">
        <v>56100</v>
      </c>
      <c r="S390" t="s">
        <v>101</v>
      </c>
      <c r="T390">
        <v>6</v>
      </c>
      <c r="U390" s="104">
        <v>670</v>
      </c>
      <c r="V390" s="12">
        <v>123.3</v>
      </c>
      <c r="W390" s="1">
        <v>42832</v>
      </c>
      <c r="X390" s="1">
        <v>42824</v>
      </c>
      <c r="Y390" s="9">
        <v>2017</v>
      </c>
    </row>
    <row r="391" spans="2:25" hidden="1" x14ac:dyDescent="0.45">
      <c r="B391" s="1">
        <v>42832</v>
      </c>
      <c r="C391" s="141" t="s">
        <v>101</v>
      </c>
      <c r="D391">
        <v>2017</v>
      </c>
      <c r="E391" s="98">
        <v>14812590435421</v>
      </c>
      <c r="F391" s="142" t="s">
        <v>735</v>
      </c>
      <c r="G391" s="141" t="str">
        <f>VLOOKUP(E391,'Tableau Sites'!$A$7:$C$107,3,FALSE)</f>
        <v>29B RUE DE KEROMAN</v>
      </c>
      <c r="H391" s="142">
        <v>56100</v>
      </c>
      <c r="I391">
        <v>6</v>
      </c>
      <c r="J391" s="1">
        <v>42824</v>
      </c>
      <c r="K391" s="1">
        <v>42824</v>
      </c>
      <c r="L391" s="142">
        <v>849</v>
      </c>
      <c r="M391" s="142">
        <v>849</v>
      </c>
      <c r="N391" s="143">
        <v>148.75</v>
      </c>
      <c r="O391" s="15">
        <v>14812590435421</v>
      </c>
      <c r="P391" t="s">
        <v>123</v>
      </c>
      <c r="Q391" t="s">
        <v>178</v>
      </c>
      <c r="R391" s="104">
        <v>56100</v>
      </c>
      <c r="S391" t="s">
        <v>101</v>
      </c>
      <c r="T391">
        <v>6</v>
      </c>
      <c r="U391" s="104">
        <v>849</v>
      </c>
      <c r="V391" s="12">
        <v>148.75</v>
      </c>
      <c r="W391" s="1">
        <v>42832</v>
      </c>
      <c r="X391" s="1">
        <v>42824</v>
      </c>
      <c r="Y391" s="9">
        <v>2017</v>
      </c>
    </row>
    <row r="392" spans="2:25" hidden="1" x14ac:dyDescent="0.45">
      <c r="B392" s="1">
        <v>42832</v>
      </c>
      <c r="C392" s="141" t="s">
        <v>101</v>
      </c>
      <c r="D392">
        <v>2017</v>
      </c>
      <c r="E392" s="98">
        <v>14819392140869</v>
      </c>
      <c r="F392" s="141" t="s">
        <v>745</v>
      </c>
      <c r="G392" s="141" t="str">
        <f>VLOOKUP(E392,'Tableau Sites'!$A$7:$C$107,3,FALSE)</f>
        <v>60 RUE DE CARNEL</v>
      </c>
      <c r="H392" s="142">
        <v>56100</v>
      </c>
      <c r="I392">
        <v>6</v>
      </c>
      <c r="J392" s="1">
        <v>42824</v>
      </c>
      <c r="K392" s="1">
        <v>42824</v>
      </c>
      <c r="L392" s="142">
        <v>1189</v>
      </c>
      <c r="M392" s="142">
        <v>1189</v>
      </c>
      <c r="N392" s="143">
        <v>194.6</v>
      </c>
      <c r="O392" s="15">
        <v>14819392140869</v>
      </c>
      <c r="P392" t="s">
        <v>133</v>
      </c>
      <c r="Q392" t="s">
        <v>133</v>
      </c>
      <c r="R392" s="104">
        <v>56100</v>
      </c>
      <c r="S392" t="s">
        <v>101</v>
      </c>
      <c r="T392">
        <v>6</v>
      </c>
      <c r="U392" s="104">
        <v>1189</v>
      </c>
      <c r="V392" s="12">
        <v>194.6</v>
      </c>
      <c r="W392" s="1">
        <v>42832</v>
      </c>
      <c r="X392" s="1">
        <v>42824</v>
      </c>
      <c r="Y392" s="9">
        <v>2017</v>
      </c>
    </row>
    <row r="393" spans="2:25" hidden="1" x14ac:dyDescent="0.45">
      <c r="B393" s="1">
        <v>42832</v>
      </c>
      <c r="C393" s="141" t="s">
        <v>101</v>
      </c>
      <c r="D393">
        <v>2017</v>
      </c>
      <c r="E393" s="98">
        <v>14801736507971</v>
      </c>
      <c r="F393" s="141" t="s">
        <v>655</v>
      </c>
      <c r="G393" s="141" t="str">
        <f>VLOOKUP(E393,'Tableau Sites'!$A$7:$C$107,3,FALSE)</f>
        <v xml:space="preserve"> QUAI DES INDES</v>
      </c>
      <c r="H393" s="142">
        <v>56100</v>
      </c>
      <c r="I393">
        <v>36</v>
      </c>
      <c r="J393" s="1">
        <v>42824</v>
      </c>
      <c r="K393" s="1">
        <v>42824</v>
      </c>
      <c r="L393" s="142">
        <v>677</v>
      </c>
      <c r="M393" s="142">
        <v>677</v>
      </c>
      <c r="N393" s="143">
        <v>196.79</v>
      </c>
      <c r="O393" s="15">
        <v>14801736507971</v>
      </c>
      <c r="P393" t="s">
        <v>111</v>
      </c>
      <c r="Q393" t="s">
        <v>175</v>
      </c>
      <c r="R393" s="104">
        <v>56100</v>
      </c>
      <c r="S393" t="s">
        <v>101</v>
      </c>
      <c r="T393">
        <v>36</v>
      </c>
      <c r="U393" s="104">
        <v>677</v>
      </c>
      <c r="V393" s="12">
        <v>196.79</v>
      </c>
      <c r="W393" s="1">
        <v>42832</v>
      </c>
      <c r="X393" s="1">
        <v>42824</v>
      </c>
      <c r="Y393" s="9">
        <v>2017</v>
      </c>
    </row>
    <row r="394" spans="2:25" hidden="1" x14ac:dyDescent="0.45">
      <c r="B394" s="1">
        <v>42832</v>
      </c>
      <c r="C394" s="141" t="s">
        <v>101</v>
      </c>
      <c r="D394">
        <v>2017</v>
      </c>
      <c r="E394" s="98">
        <v>14825325557145</v>
      </c>
      <c r="F394" s="141" t="s">
        <v>703</v>
      </c>
      <c r="G394" s="141" t="str">
        <f>VLOOKUP(E394,'Tableau Sites'!$A$7:$C$107,3,FALSE)</f>
        <v xml:space="preserve"> N1 ccal KERVENANEC</v>
      </c>
      <c r="H394" s="142">
        <v>56100</v>
      </c>
      <c r="I394">
        <v>18</v>
      </c>
      <c r="J394" s="1">
        <v>42824</v>
      </c>
      <c r="K394" s="1">
        <v>42824</v>
      </c>
      <c r="L394" s="142">
        <v>1408</v>
      </c>
      <c r="M394" s="142">
        <v>1408</v>
      </c>
      <c r="N394" s="143">
        <v>218.61</v>
      </c>
      <c r="O394" s="15">
        <v>14825325557145</v>
      </c>
      <c r="P394" t="s">
        <v>99</v>
      </c>
      <c r="Q394" t="s">
        <v>144</v>
      </c>
      <c r="R394" s="104">
        <v>56100</v>
      </c>
      <c r="S394" t="s">
        <v>101</v>
      </c>
      <c r="T394">
        <v>18</v>
      </c>
      <c r="U394" s="104">
        <v>1408</v>
      </c>
      <c r="V394" s="12">
        <v>218.61</v>
      </c>
      <c r="W394" s="1">
        <v>42832</v>
      </c>
      <c r="X394" s="1">
        <v>42824</v>
      </c>
      <c r="Y394" s="9">
        <v>2017</v>
      </c>
    </row>
    <row r="395" spans="2:25" hidden="1" x14ac:dyDescent="0.45">
      <c r="B395" s="1">
        <v>42832</v>
      </c>
      <c r="C395" s="141" t="s">
        <v>101</v>
      </c>
      <c r="D395">
        <v>2017</v>
      </c>
      <c r="E395" s="98">
        <v>14826338581711</v>
      </c>
      <c r="F395" s="141" t="s">
        <v>81</v>
      </c>
      <c r="G395" s="141" t="str">
        <f>VLOOKUP(E395,'Tableau Sites'!$A$7:$C$107,3,FALSE)</f>
        <v>45 BD EMILE GUILLEROT</v>
      </c>
      <c r="H395" s="142">
        <v>56100</v>
      </c>
      <c r="I395">
        <v>18</v>
      </c>
      <c r="J395" s="1">
        <v>42824</v>
      </c>
      <c r="K395" s="1">
        <v>42824</v>
      </c>
      <c r="L395" s="142">
        <v>3403</v>
      </c>
      <c r="M395" s="142">
        <v>3403</v>
      </c>
      <c r="N395" s="143">
        <v>486.02</v>
      </c>
      <c r="O395" s="15">
        <v>14826338581711</v>
      </c>
      <c r="P395" t="s">
        <v>81</v>
      </c>
      <c r="Q395" t="s">
        <v>147</v>
      </c>
      <c r="R395" s="104">
        <v>56100</v>
      </c>
      <c r="S395" t="s">
        <v>101</v>
      </c>
      <c r="T395">
        <v>18</v>
      </c>
      <c r="U395" s="104">
        <v>3403</v>
      </c>
      <c r="V395" s="12">
        <v>486.02</v>
      </c>
      <c r="W395" s="1">
        <v>42832</v>
      </c>
      <c r="X395" s="1">
        <v>42824</v>
      </c>
      <c r="Y395" s="9">
        <v>2017</v>
      </c>
    </row>
    <row r="396" spans="2:25" hidden="1" x14ac:dyDescent="0.45">
      <c r="B396" s="1">
        <v>42832</v>
      </c>
      <c r="C396" s="141" t="s">
        <v>101</v>
      </c>
      <c r="D396">
        <v>2017</v>
      </c>
      <c r="E396" s="98">
        <v>14831258977776</v>
      </c>
      <c r="F396" s="141" t="s">
        <v>711</v>
      </c>
      <c r="G396" s="141" t="str">
        <f>VLOOKUP(E396,'Tableau Sites'!$A$7:$C$107,3,FALSE)</f>
        <v>SOYE</v>
      </c>
      <c r="H396" s="142">
        <v>56270</v>
      </c>
      <c r="I396">
        <v>36</v>
      </c>
      <c r="J396" s="1">
        <v>42824</v>
      </c>
      <c r="K396" s="1">
        <v>42824</v>
      </c>
      <c r="L396" s="142">
        <v>4527</v>
      </c>
      <c r="M396" s="142">
        <v>4527</v>
      </c>
      <c r="N396" s="143">
        <v>688.09</v>
      </c>
      <c r="O396" s="15">
        <v>14831258977776</v>
      </c>
      <c r="P396" t="s">
        <v>73</v>
      </c>
      <c r="Q396" t="s">
        <v>74</v>
      </c>
      <c r="R396" s="104">
        <v>56270</v>
      </c>
      <c r="S396" t="s">
        <v>101</v>
      </c>
      <c r="T396">
        <v>36</v>
      </c>
      <c r="U396" s="104">
        <v>4527</v>
      </c>
      <c r="V396" s="12">
        <v>688.09</v>
      </c>
      <c r="W396" s="1">
        <v>42832</v>
      </c>
      <c r="X396" s="1">
        <v>42824</v>
      </c>
      <c r="Y396" s="9">
        <v>2017</v>
      </c>
    </row>
    <row r="397" spans="2:25" hidden="1" x14ac:dyDescent="0.45">
      <c r="B397" s="1">
        <v>42832</v>
      </c>
      <c r="C397" s="141" t="s">
        <v>101</v>
      </c>
      <c r="D397">
        <v>2017</v>
      </c>
      <c r="E397" s="98">
        <v>14848190969595</v>
      </c>
      <c r="F397" s="141" t="s">
        <v>77</v>
      </c>
      <c r="G397" s="141" t="str">
        <f>VLOOKUP(E397,'Tableau Sites'!$A$7:$C$107,3,FALSE)</f>
        <v>2 RUE FRANCOIS LE BRISE</v>
      </c>
      <c r="H397" s="142">
        <v>56100</v>
      </c>
      <c r="I397">
        <v>36</v>
      </c>
      <c r="J397" s="1">
        <v>42824</v>
      </c>
      <c r="K397" s="1">
        <v>42824</v>
      </c>
      <c r="L397" s="142">
        <v>6694</v>
      </c>
      <c r="M397" s="142">
        <v>6694</v>
      </c>
      <c r="N397" s="143">
        <v>966.35</v>
      </c>
      <c r="O397" s="15">
        <v>14848190969595</v>
      </c>
      <c r="P397" t="s">
        <v>77</v>
      </c>
      <c r="Q397" t="s">
        <v>78</v>
      </c>
      <c r="R397" s="104">
        <v>56100</v>
      </c>
      <c r="S397" t="s">
        <v>101</v>
      </c>
      <c r="T397">
        <v>36</v>
      </c>
      <c r="U397" s="104">
        <v>6694</v>
      </c>
      <c r="V397" s="12">
        <v>966.35</v>
      </c>
      <c r="W397" s="1">
        <v>42832</v>
      </c>
      <c r="X397" s="1">
        <v>42824</v>
      </c>
      <c r="Y397" s="9">
        <v>2017</v>
      </c>
    </row>
    <row r="398" spans="2:25" hidden="1" x14ac:dyDescent="0.45">
      <c r="B398" s="1">
        <v>42832</v>
      </c>
      <c r="C398" s="141" t="s">
        <v>101</v>
      </c>
      <c r="D398">
        <v>2017</v>
      </c>
      <c r="E398" s="98">
        <v>14830101244506</v>
      </c>
      <c r="F398" s="142" t="s">
        <v>786</v>
      </c>
      <c r="G398" s="141" t="str">
        <f>VLOOKUP(E398,'Tableau Sites'!$A$7:$C$107,3,FALSE)</f>
        <v>82 RUE DE KERVARIC</v>
      </c>
      <c r="H398" s="142">
        <v>56100</v>
      </c>
      <c r="I398">
        <v>9</v>
      </c>
      <c r="J398" s="1">
        <v>42824</v>
      </c>
      <c r="K398" s="1">
        <v>42824</v>
      </c>
      <c r="L398" s="142">
        <v>6984</v>
      </c>
      <c r="M398" s="142">
        <v>6984</v>
      </c>
      <c r="N398" s="143">
        <v>981.25</v>
      </c>
      <c r="O398" s="15">
        <v>14830101244506</v>
      </c>
      <c r="P398" t="s">
        <v>114</v>
      </c>
      <c r="Q398" t="s">
        <v>32</v>
      </c>
      <c r="R398" s="104">
        <v>56100</v>
      </c>
      <c r="S398" t="s">
        <v>101</v>
      </c>
      <c r="T398">
        <v>9</v>
      </c>
      <c r="U398" s="104">
        <v>6984</v>
      </c>
      <c r="V398" s="12">
        <v>981.25</v>
      </c>
      <c r="W398" s="1">
        <v>42832</v>
      </c>
      <c r="X398" s="1">
        <v>42824</v>
      </c>
      <c r="Y398" s="9">
        <v>2017</v>
      </c>
    </row>
    <row r="399" spans="2:25" x14ac:dyDescent="0.45">
      <c r="B399" s="1">
        <v>42832</v>
      </c>
      <c r="C399" s="141" t="s">
        <v>101</v>
      </c>
      <c r="D399">
        <v>2017</v>
      </c>
      <c r="E399" s="98">
        <v>14897829230103</v>
      </c>
      <c r="F399" s="141" t="s">
        <v>115</v>
      </c>
      <c r="G399" s="141" t="str">
        <f>VLOOKUP(E399,'Tableau Sites'!$A$7:$C$127,3,FALSE)</f>
        <v>LA CITADELLE</v>
      </c>
      <c r="H399" s="142">
        <v>56290</v>
      </c>
      <c r="I399">
        <v>24</v>
      </c>
      <c r="J399" s="1">
        <v>42824</v>
      </c>
      <c r="K399" s="1">
        <v>42824</v>
      </c>
      <c r="L399" s="142">
        <v>9495</v>
      </c>
      <c r="M399" s="142">
        <v>9495</v>
      </c>
      <c r="N399" s="143">
        <v>1264.03</v>
      </c>
      <c r="O399" s="15">
        <v>14897829230103</v>
      </c>
      <c r="P399" t="s">
        <v>115</v>
      </c>
      <c r="Q399" t="s">
        <v>193</v>
      </c>
      <c r="R399" s="104">
        <v>56290</v>
      </c>
      <c r="S399" t="s">
        <v>101</v>
      </c>
      <c r="T399">
        <v>24</v>
      </c>
      <c r="U399" s="104">
        <v>9495</v>
      </c>
      <c r="V399" s="12">
        <v>1264.03</v>
      </c>
      <c r="W399" s="1">
        <v>42832</v>
      </c>
      <c r="X399" s="1">
        <v>42824</v>
      </c>
      <c r="Y399" s="9">
        <v>2017</v>
      </c>
    </row>
    <row r="400" spans="2:25" hidden="1" x14ac:dyDescent="0.45">
      <c r="B400" s="1">
        <v>42832</v>
      </c>
      <c r="C400" s="141" t="s">
        <v>101</v>
      </c>
      <c r="D400">
        <v>2017</v>
      </c>
      <c r="E400" s="98">
        <v>14857018736288</v>
      </c>
      <c r="F400" s="141" t="s">
        <v>642</v>
      </c>
      <c r="G400" s="141" t="str">
        <f>VLOOKUP(E400,'Tableau Sites'!$A$7:$C$107,3,FALSE)</f>
        <v>3 BOULEVARD COSMAO DUMANOIR</v>
      </c>
      <c r="H400" s="142">
        <v>56100</v>
      </c>
      <c r="I400">
        <v>36</v>
      </c>
      <c r="J400" s="1">
        <v>42824</v>
      </c>
      <c r="K400" s="1">
        <v>42824</v>
      </c>
      <c r="L400" s="142">
        <v>14660</v>
      </c>
      <c r="M400" s="142">
        <v>14660</v>
      </c>
      <c r="N400" s="143">
        <v>1968.05</v>
      </c>
      <c r="O400" s="15">
        <v>14857018736288</v>
      </c>
      <c r="P400" t="s">
        <v>94</v>
      </c>
      <c r="Q400" t="s">
        <v>148</v>
      </c>
      <c r="R400" s="104">
        <v>56100</v>
      </c>
      <c r="S400" t="s">
        <v>101</v>
      </c>
      <c r="T400">
        <v>36</v>
      </c>
      <c r="U400" s="104">
        <v>14660</v>
      </c>
      <c r="V400" s="12">
        <v>1968.05</v>
      </c>
      <c r="W400" s="1">
        <v>42832</v>
      </c>
      <c r="X400" s="1">
        <v>42824</v>
      </c>
      <c r="Y400" s="9">
        <v>2017</v>
      </c>
    </row>
    <row r="401" spans="2:25" hidden="1" x14ac:dyDescent="0.45">
      <c r="B401" s="1">
        <v>42832</v>
      </c>
      <c r="C401" s="141" t="s">
        <v>101</v>
      </c>
      <c r="D401">
        <v>2017</v>
      </c>
      <c r="E401" s="98">
        <v>14803907328999</v>
      </c>
      <c r="F401" s="141" t="s">
        <v>1053</v>
      </c>
      <c r="G401" s="141" t="str">
        <f>VLOOKUP(E401,'Tableau Sites'!$A$7:$C$107,3,FALSE)</f>
        <v xml:space="preserve"> 82 RUE DE KERVARIC</v>
      </c>
      <c r="H401" s="142">
        <v>56100</v>
      </c>
      <c r="I401">
        <v>6</v>
      </c>
      <c r="J401" s="1">
        <v>42824</v>
      </c>
      <c r="K401" s="1">
        <v>42824</v>
      </c>
      <c r="L401" s="142">
        <v>-2987</v>
      </c>
      <c r="M401" s="142">
        <v>-2987</v>
      </c>
      <c r="N401" s="143">
        <v>-438.53</v>
      </c>
      <c r="O401" s="15">
        <v>14803907328999</v>
      </c>
      <c r="P401" t="s">
        <v>135</v>
      </c>
      <c r="Q401" t="s">
        <v>146</v>
      </c>
      <c r="R401" s="104">
        <v>56100</v>
      </c>
      <c r="S401" t="s">
        <v>101</v>
      </c>
      <c r="T401">
        <v>6</v>
      </c>
      <c r="U401" s="104">
        <f>-(1139+1848)</f>
        <v>-2987</v>
      </c>
      <c r="V401" s="12">
        <v>-438.53</v>
      </c>
      <c r="W401" s="1">
        <v>42832</v>
      </c>
      <c r="X401" s="1">
        <v>42824</v>
      </c>
      <c r="Y401" s="9">
        <v>2017</v>
      </c>
    </row>
    <row r="402" spans="2:25" x14ac:dyDescent="0.45">
      <c r="B402" s="1">
        <v>42864</v>
      </c>
      <c r="C402" s="141" t="s">
        <v>101</v>
      </c>
      <c r="D402">
        <v>2017</v>
      </c>
      <c r="E402" s="98">
        <v>14890593252047</v>
      </c>
      <c r="F402" s="141" t="s">
        <v>105</v>
      </c>
      <c r="G402" s="141" t="str">
        <f>VLOOKUP(E402,'Tableau Sites'!$A$7:$C$127,3,FALSE)</f>
        <v>RUE RAMPE DE L AMIRAL</v>
      </c>
      <c r="H402" s="142">
        <v>56100</v>
      </c>
      <c r="I402">
        <v>12</v>
      </c>
      <c r="J402" s="1">
        <v>42840</v>
      </c>
      <c r="K402" s="1">
        <v>42840</v>
      </c>
      <c r="L402" s="142">
        <v>209</v>
      </c>
      <c r="M402" s="142">
        <v>209</v>
      </c>
      <c r="N402" s="143">
        <v>52.42</v>
      </c>
      <c r="O402" s="15">
        <v>14890593252047</v>
      </c>
      <c r="P402" t="s">
        <v>105</v>
      </c>
      <c r="Q402" t="s">
        <v>189</v>
      </c>
      <c r="R402" s="104">
        <v>56100</v>
      </c>
      <c r="S402" t="s">
        <v>101</v>
      </c>
      <c r="T402">
        <v>12</v>
      </c>
      <c r="U402" s="104">
        <v>209</v>
      </c>
      <c r="V402" s="12">
        <v>52.42</v>
      </c>
      <c r="W402" s="1">
        <v>42864</v>
      </c>
      <c r="X402" s="1">
        <v>42840</v>
      </c>
      <c r="Y402" s="9">
        <v>2017</v>
      </c>
    </row>
    <row r="403" spans="2:25" x14ac:dyDescent="0.45">
      <c r="B403" s="1">
        <v>42864</v>
      </c>
      <c r="C403" s="141" t="s">
        <v>101</v>
      </c>
      <c r="D403">
        <v>2017</v>
      </c>
      <c r="E403" s="98">
        <v>14896960824806</v>
      </c>
      <c r="F403" s="182" t="s">
        <v>805</v>
      </c>
      <c r="G403" s="141" t="str">
        <f>VLOOKUP(E403,'Tableau Sites'!$A$7:$C$127,3,FALSE)</f>
        <v>PLACE DE L YSER</v>
      </c>
      <c r="H403" s="142">
        <v>56100</v>
      </c>
      <c r="I403">
        <v>6</v>
      </c>
      <c r="J403" s="1">
        <v>42840</v>
      </c>
      <c r="K403" s="1">
        <v>42840</v>
      </c>
      <c r="L403" s="142">
        <v>208</v>
      </c>
      <c r="M403" s="142">
        <v>208</v>
      </c>
      <c r="N403" s="143">
        <v>36.53</v>
      </c>
      <c r="O403" s="15">
        <v>14896960824806</v>
      </c>
      <c r="P403" t="s">
        <v>145</v>
      </c>
      <c r="Q403" t="s">
        <v>190</v>
      </c>
      <c r="R403" s="104">
        <v>56100</v>
      </c>
      <c r="S403" t="s">
        <v>101</v>
      </c>
      <c r="T403">
        <v>6</v>
      </c>
      <c r="U403" s="104">
        <v>208</v>
      </c>
      <c r="V403" s="12">
        <v>36.53</v>
      </c>
      <c r="W403" s="1">
        <v>42864</v>
      </c>
      <c r="X403" s="1">
        <v>42840</v>
      </c>
      <c r="Y403" s="9">
        <v>2017</v>
      </c>
    </row>
    <row r="404" spans="2:25" x14ac:dyDescent="0.45">
      <c r="B404" s="1">
        <v>42864</v>
      </c>
      <c r="C404" s="141" t="s">
        <v>101</v>
      </c>
      <c r="D404">
        <v>2017</v>
      </c>
      <c r="E404" s="98">
        <v>14881331282858</v>
      </c>
      <c r="F404" s="141" t="s">
        <v>796</v>
      </c>
      <c r="G404" s="141" t="str">
        <f>VLOOKUP(E404,'Tableau Sites'!$A$7:$C$127,3,FALSE)</f>
        <v>BOULEVARD EMILE GUILLEROT</v>
      </c>
      <c r="H404" s="142">
        <v>56100</v>
      </c>
      <c r="I404">
        <v>6</v>
      </c>
      <c r="J404" s="1">
        <v>42840</v>
      </c>
      <c r="K404" s="1">
        <v>42840</v>
      </c>
      <c r="L404" s="142">
        <v>901</v>
      </c>
      <c r="M404" s="142">
        <v>901</v>
      </c>
      <c r="N404" s="143">
        <v>193.34</v>
      </c>
      <c r="O404" s="15">
        <v>14881331282858</v>
      </c>
      <c r="P404" t="s">
        <v>136</v>
      </c>
      <c r="Q404" t="s">
        <v>188</v>
      </c>
      <c r="R404" s="104">
        <v>56100</v>
      </c>
      <c r="S404" t="s">
        <v>101</v>
      </c>
      <c r="T404">
        <v>6</v>
      </c>
      <c r="U404" s="104">
        <v>901</v>
      </c>
      <c r="V404" s="12">
        <v>193.34</v>
      </c>
      <c r="W404" s="1">
        <v>42864</v>
      </c>
      <c r="X404" s="1">
        <v>42840</v>
      </c>
      <c r="Y404" s="9">
        <v>2017</v>
      </c>
    </row>
    <row r="405" spans="2:25" hidden="1" x14ac:dyDescent="0.45">
      <c r="B405" s="1">
        <v>42864</v>
      </c>
      <c r="C405" s="141" t="s">
        <v>101</v>
      </c>
      <c r="D405">
        <v>2017</v>
      </c>
      <c r="E405" s="98">
        <v>14811143239267</v>
      </c>
      <c r="F405" s="204" t="s">
        <v>739</v>
      </c>
      <c r="G405" s="141" t="str">
        <f>VLOOKUP(E405,'Tableau Sites'!$A$7:$C$107,3,FALSE)</f>
        <v>4 RUE PROFESSEUR MAZE</v>
      </c>
      <c r="H405" s="142">
        <v>56100</v>
      </c>
      <c r="I405">
        <v>6</v>
      </c>
      <c r="J405" s="1">
        <v>42840</v>
      </c>
      <c r="K405" s="1">
        <v>42840</v>
      </c>
      <c r="L405" s="142">
        <v>891</v>
      </c>
      <c r="M405" s="142">
        <v>891</v>
      </c>
      <c r="N405" s="143">
        <v>181.42</v>
      </c>
      <c r="O405" s="15">
        <v>14811143239267</v>
      </c>
      <c r="P405" t="s">
        <v>137</v>
      </c>
      <c r="Q405" t="s">
        <v>154</v>
      </c>
      <c r="R405" s="104">
        <v>56100</v>
      </c>
      <c r="S405" t="s">
        <v>101</v>
      </c>
      <c r="T405">
        <v>6</v>
      </c>
      <c r="U405" s="104">
        <v>891</v>
      </c>
      <c r="V405" s="12">
        <v>181.42</v>
      </c>
      <c r="W405" s="1">
        <v>42864</v>
      </c>
      <c r="X405" s="1">
        <v>42840</v>
      </c>
      <c r="Y405" s="9">
        <v>2017</v>
      </c>
    </row>
    <row r="406" spans="2:25" hidden="1" x14ac:dyDescent="0.45">
      <c r="B406" s="1">
        <v>42864</v>
      </c>
      <c r="C406" s="141" t="s">
        <v>101</v>
      </c>
      <c r="D406">
        <v>2017</v>
      </c>
      <c r="E406" s="98">
        <v>14861070802041</v>
      </c>
      <c r="F406" s="193" t="s">
        <v>651</v>
      </c>
      <c r="G406" s="141" t="str">
        <f>VLOOKUP(E406,'Tableau Sites'!$A$7:$C$107,3,FALSE)</f>
        <v>RUE DE CARNEL</v>
      </c>
      <c r="H406" s="142">
        <v>56100</v>
      </c>
      <c r="I406">
        <v>3</v>
      </c>
      <c r="J406" s="1">
        <v>42840</v>
      </c>
      <c r="K406" s="1">
        <v>42840</v>
      </c>
      <c r="L406" s="142">
        <v>1165</v>
      </c>
      <c r="M406" s="142">
        <v>1165</v>
      </c>
      <c r="N406" s="143">
        <v>167.52</v>
      </c>
      <c r="O406" s="15">
        <v>14861070802041</v>
      </c>
      <c r="P406" t="s">
        <v>0</v>
      </c>
      <c r="Q406" t="s">
        <v>1</v>
      </c>
      <c r="R406" s="104">
        <v>56100</v>
      </c>
      <c r="S406" t="s">
        <v>101</v>
      </c>
      <c r="T406">
        <v>3</v>
      </c>
      <c r="U406" s="104">
        <v>1165</v>
      </c>
      <c r="V406" s="12">
        <v>167.52</v>
      </c>
      <c r="W406" s="1">
        <v>42864</v>
      </c>
      <c r="X406" s="1">
        <v>42840</v>
      </c>
      <c r="Y406" s="9">
        <v>2017</v>
      </c>
    </row>
    <row r="407" spans="2:25" hidden="1" x14ac:dyDescent="0.45">
      <c r="B407" s="1">
        <v>42864</v>
      </c>
      <c r="C407" s="141" t="s">
        <v>101</v>
      </c>
      <c r="D407">
        <v>2017</v>
      </c>
      <c r="E407" s="98">
        <v>14815774127254</v>
      </c>
      <c r="F407" s="141" t="s">
        <v>753</v>
      </c>
      <c r="G407" s="141" t="str">
        <f>VLOOKUP(E407,'Tableau Sites'!$A$7:$C$107,3,FALSE)</f>
        <v>8 RUE DE KERLERO</v>
      </c>
      <c r="H407" s="142">
        <v>56100</v>
      </c>
      <c r="I407">
        <v>6</v>
      </c>
      <c r="J407" s="1">
        <v>42840</v>
      </c>
      <c r="K407" s="1">
        <v>42840</v>
      </c>
      <c r="L407" s="142">
        <v>847</v>
      </c>
      <c r="M407" s="142">
        <v>847</v>
      </c>
      <c r="N407" s="143">
        <v>162.27000000000001</v>
      </c>
      <c r="O407" s="15">
        <v>14815774127254</v>
      </c>
      <c r="P407" t="s">
        <v>139</v>
      </c>
      <c r="Q407" t="s">
        <v>169</v>
      </c>
      <c r="R407" s="104">
        <v>56100</v>
      </c>
      <c r="S407" t="s">
        <v>101</v>
      </c>
      <c r="T407">
        <v>6</v>
      </c>
      <c r="U407" s="104">
        <v>847</v>
      </c>
      <c r="V407" s="12">
        <v>162.27000000000001</v>
      </c>
      <c r="W407" s="1">
        <v>42864</v>
      </c>
      <c r="X407" s="1">
        <v>42840</v>
      </c>
      <c r="Y407" s="9">
        <v>2017</v>
      </c>
    </row>
    <row r="408" spans="2:25" hidden="1" x14ac:dyDescent="0.45">
      <c r="B408" s="1">
        <v>42864</v>
      </c>
      <c r="C408" s="141" t="s">
        <v>101</v>
      </c>
      <c r="D408">
        <v>2017</v>
      </c>
      <c r="E408" s="98">
        <v>14846888509393</v>
      </c>
      <c r="F408" s="141" t="s">
        <v>5</v>
      </c>
      <c r="G408" s="141" t="str">
        <f>VLOOKUP(E408,'Tableau Sites'!$A$7:$C$107,3,FALSE)</f>
        <v>22A RUE DOCTEUR BENOIT VILLERS</v>
      </c>
      <c r="H408" s="142">
        <v>56100</v>
      </c>
      <c r="I408">
        <v>24</v>
      </c>
      <c r="J408" s="1">
        <v>42840</v>
      </c>
      <c r="K408" s="1">
        <v>42840</v>
      </c>
      <c r="L408" s="142">
        <v>7740</v>
      </c>
      <c r="M408" s="142">
        <v>7740</v>
      </c>
      <c r="N408" s="143">
        <v>1080.3499999999999</v>
      </c>
      <c r="O408" s="15">
        <v>14846888509393</v>
      </c>
      <c r="P408" t="s">
        <v>5</v>
      </c>
      <c r="Q408" t="s">
        <v>6</v>
      </c>
      <c r="R408" s="104">
        <v>56100</v>
      </c>
      <c r="S408" t="s">
        <v>101</v>
      </c>
      <c r="T408">
        <v>24</v>
      </c>
      <c r="U408" s="104">
        <v>7740</v>
      </c>
      <c r="V408" s="12">
        <v>1080.3499999999999</v>
      </c>
      <c r="W408" s="1">
        <v>42864</v>
      </c>
      <c r="X408" s="1">
        <v>42840</v>
      </c>
      <c r="Y408" s="9">
        <v>2017</v>
      </c>
    </row>
    <row r="409" spans="2:25" hidden="1" x14ac:dyDescent="0.45">
      <c r="B409" s="1">
        <v>42864</v>
      </c>
      <c r="C409" s="141" t="s">
        <v>101</v>
      </c>
      <c r="D409">
        <v>2017</v>
      </c>
      <c r="E409" s="98">
        <v>14829522373357</v>
      </c>
      <c r="F409" s="141" t="s">
        <v>7</v>
      </c>
      <c r="G409" s="141" t="str">
        <f>VLOOKUP(E409,'Tableau Sites'!$A$7:$C$107,3,FALSE)</f>
        <v>1 RUE NICOLAS APPERT</v>
      </c>
      <c r="H409" s="142">
        <v>56100</v>
      </c>
      <c r="I409">
        <v>6</v>
      </c>
      <c r="J409" s="1">
        <v>42840</v>
      </c>
      <c r="K409" s="1">
        <v>42840</v>
      </c>
      <c r="L409" s="142">
        <v>1608</v>
      </c>
      <c r="M409" s="142">
        <v>1608</v>
      </c>
      <c r="N409" s="143">
        <v>235.91</v>
      </c>
      <c r="O409" s="15">
        <v>14829522373357</v>
      </c>
      <c r="P409" t="s">
        <v>7</v>
      </c>
      <c r="Q409" t="s">
        <v>8</v>
      </c>
      <c r="R409" s="104">
        <v>56100</v>
      </c>
      <c r="S409" t="s">
        <v>101</v>
      </c>
      <c r="T409">
        <v>6</v>
      </c>
      <c r="U409" s="104">
        <v>1608</v>
      </c>
      <c r="V409" s="12">
        <v>235.91</v>
      </c>
      <c r="W409" s="1">
        <v>42864</v>
      </c>
      <c r="X409" s="1">
        <v>42840</v>
      </c>
      <c r="Y409" s="9">
        <v>2017</v>
      </c>
    </row>
    <row r="410" spans="2:25" hidden="1" x14ac:dyDescent="0.45">
      <c r="B410" s="1">
        <v>42864</v>
      </c>
      <c r="C410" s="141" t="s">
        <v>101</v>
      </c>
      <c r="D410">
        <v>2017</v>
      </c>
      <c r="E410" s="98">
        <v>14808104138930</v>
      </c>
      <c r="F410" s="141" t="s">
        <v>9</v>
      </c>
      <c r="G410" s="141" t="str">
        <f>VLOOKUP(E410,'Tableau Sites'!$A$7:$C$107,3,FALSE)</f>
        <v>33 RUE DU BOIS DU CHATEAU</v>
      </c>
      <c r="H410" s="142">
        <v>56100</v>
      </c>
      <c r="I410">
        <v>15</v>
      </c>
      <c r="J410" s="1">
        <v>42840</v>
      </c>
      <c r="K410" s="1">
        <v>42840</v>
      </c>
      <c r="L410" s="142">
        <v>5551</v>
      </c>
      <c r="M410" s="142">
        <v>5551</v>
      </c>
      <c r="N410" s="143">
        <v>769.46</v>
      </c>
      <c r="O410" s="15">
        <v>14808104138930</v>
      </c>
      <c r="P410" t="s">
        <v>9</v>
      </c>
      <c r="Q410" t="s">
        <v>10</v>
      </c>
      <c r="R410" s="104">
        <v>56100</v>
      </c>
      <c r="S410" t="s">
        <v>101</v>
      </c>
      <c r="T410">
        <v>15</v>
      </c>
      <c r="U410" s="104">
        <v>5551</v>
      </c>
      <c r="V410" s="12">
        <v>769.46</v>
      </c>
      <c r="W410" s="1">
        <v>42864</v>
      </c>
      <c r="X410" s="1">
        <v>42840</v>
      </c>
      <c r="Y410" s="9">
        <v>2017</v>
      </c>
    </row>
    <row r="411" spans="2:25" hidden="1" x14ac:dyDescent="0.45">
      <c r="B411" s="1">
        <v>42864</v>
      </c>
      <c r="C411" s="141" t="s">
        <v>101</v>
      </c>
      <c r="D411">
        <v>2017</v>
      </c>
      <c r="E411" s="98">
        <v>14819247409505</v>
      </c>
      <c r="F411" s="141" t="s">
        <v>664</v>
      </c>
      <c r="G411" s="141" t="str">
        <f>VLOOKUP(E411,'Tableau Sites'!$A$7:$C$107,3,FALSE)</f>
        <v>205 RUE DE BELGIQUE</v>
      </c>
      <c r="H411" s="142">
        <v>56100</v>
      </c>
      <c r="I411">
        <v>18</v>
      </c>
      <c r="J411" s="1">
        <v>42840</v>
      </c>
      <c r="K411" s="1">
        <v>42840</v>
      </c>
      <c r="L411" s="142">
        <v>4162</v>
      </c>
      <c r="M411" s="142">
        <v>4162</v>
      </c>
      <c r="N411" s="143">
        <v>592.55999999999995</v>
      </c>
      <c r="O411" s="15">
        <v>14819247409505</v>
      </c>
      <c r="P411" t="s">
        <v>11</v>
      </c>
      <c r="Q411" t="s">
        <v>12</v>
      </c>
      <c r="R411" s="104">
        <v>56100</v>
      </c>
      <c r="S411" t="s">
        <v>101</v>
      </c>
      <c r="T411">
        <v>18</v>
      </c>
      <c r="U411" s="104">
        <v>4162</v>
      </c>
      <c r="V411" s="12">
        <v>592.55999999999995</v>
      </c>
      <c r="W411" s="1">
        <v>42864</v>
      </c>
      <c r="X411" s="1">
        <v>42840</v>
      </c>
      <c r="Y411" s="9">
        <v>2017</v>
      </c>
    </row>
    <row r="412" spans="2:25" hidden="1" x14ac:dyDescent="0.45">
      <c r="B412" s="1">
        <v>42864</v>
      </c>
      <c r="C412" s="141" t="s">
        <v>101</v>
      </c>
      <c r="D412">
        <v>2017</v>
      </c>
      <c r="E412" s="98">
        <v>14811432674857</v>
      </c>
      <c r="F412" s="204" t="s">
        <v>743</v>
      </c>
      <c r="G412" s="141" t="e">
        <f>VLOOKUP(E412,'Tableau Sites'!$A$7:$C$107,3,FALSE)</f>
        <v>#N/A</v>
      </c>
      <c r="H412" s="142">
        <v>56100</v>
      </c>
      <c r="I412">
        <v>6</v>
      </c>
      <c r="J412" s="1">
        <v>42840</v>
      </c>
      <c r="K412" s="1">
        <v>42840</v>
      </c>
      <c r="L412" s="142">
        <v>994</v>
      </c>
      <c r="M412" s="142">
        <v>994</v>
      </c>
      <c r="N412" s="143">
        <v>196.5</v>
      </c>
      <c r="O412" s="15">
        <v>14811432674857</v>
      </c>
      <c r="P412" s="6" t="s">
        <v>177</v>
      </c>
      <c r="Q412" t="s">
        <v>168</v>
      </c>
      <c r="R412" s="104">
        <v>56100</v>
      </c>
      <c r="S412" t="s">
        <v>101</v>
      </c>
      <c r="T412">
        <v>6</v>
      </c>
      <c r="U412" s="104">
        <v>994</v>
      </c>
      <c r="V412" s="12">
        <v>196.5</v>
      </c>
      <c r="W412" s="1">
        <v>42864</v>
      </c>
      <c r="X412" s="1">
        <v>42840</v>
      </c>
      <c r="Y412" s="9">
        <v>2017</v>
      </c>
    </row>
    <row r="413" spans="2:25" hidden="1" x14ac:dyDescent="0.45">
      <c r="B413" s="1">
        <v>42864</v>
      </c>
      <c r="C413" s="141" t="s">
        <v>101</v>
      </c>
      <c r="D413">
        <v>2017</v>
      </c>
      <c r="E413" s="98">
        <v>14830680111778</v>
      </c>
      <c r="F413" s="141" t="s">
        <v>125</v>
      </c>
      <c r="G413" s="141" t="str">
        <f>VLOOKUP(E413,'Tableau Sites'!$A$7:$C$107,3,FALSE)</f>
        <v>PLACE BATAILLE DE QUIBERON</v>
      </c>
      <c r="H413" s="142">
        <v>56100</v>
      </c>
      <c r="I413">
        <v>6</v>
      </c>
      <c r="J413" s="1">
        <v>42840</v>
      </c>
      <c r="K413" s="1">
        <v>42840</v>
      </c>
      <c r="L413" s="142">
        <v>426</v>
      </c>
      <c r="M413" s="142">
        <v>426</v>
      </c>
      <c r="N413" s="143">
        <v>90.3</v>
      </c>
      <c r="O413" s="15">
        <v>14830680111778</v>
      </c>
      <c r="P413" t="s">
        <v>125</v>
      </c>
      <c r="Q413" t="s">
        <v>180</v>
      </c>
      <c r="R413" s="104">
        <v>56100</v>
      </c>
      <c r="S413" t="s">
        <v>101</v>
      </c>
      <c r="T413">
        <v>6</v>
      </c>
      <c r="U413" s="104">
        <v>426</v>
      </c>
      <c r="V413" s="12">
        <v>90.3</v>
      </c>
      <c r="W413" s="1">
        <v>42864</v>
      </c>
      <c r="X413" s="1">
        <v>42840</v>
      </c>
      <c r="Y413" s="9">
        <v>2017</v>
      </c>
    </row>
    <row r="414" spans="2:25" x14ac:dyDescent="0.45">
      <c r="B414" s="1">
        <v>42864</v>
      </c>
      <c r="C414" s="141" t="s">
        <v>101</v>
      </c>
      <c r="D414">
        <v>2017</v>
      </c>
      <c r="E414" s="98">
        <v>14876410890702</v>
      </c>
      <c r="F414" s="182" t="s">
        <v>725</v>
      </c>
      <c r="G414" s="141" t="str">
        <f>VLOOKUP(E414,'Tableau Sites'!$A$7:$C$127,3,FALSE)</f>
        <v>2 RUE DE KERULVE</v>
      </c>
      <c r="H414" s="142">
        <v>56100</v>
      </c>
      <c r="I414">
        <v>6</v>
      </c>
      <c r="J414" s="1">
        <v>42840</v>
      </c>
      <c r="K414" s="1">
        <v>42840</v>
      </c>
      <c r="L414" s="142">
        <v>107</v>
      </c>
      <c r="M414" s="142">
        <v>107</v>
      </c>
      <c r="N414" s="143">
        <v>25.73</v>
      </c>
      <c r="O414" s="15">
        <v>14876410890702</v>
      </c>
      <c r="P414" t="s">
        <v>107</v>
      </c>
      <c r="Q414" t="s">
        <v>157</v>
      </c>
      <c r="R414" s="104">
        <v>56100</v>
      </c>
      <c r="S414" t="s">
        <v>101</v>
      </c>
      <c r="T414">
        <v>6</v>
      </c>
      <c r="U414" s="104">
        <v>107</v>
      </c>
      <c r="V414" s="12">
        <v>25.73</v>
      </c>
      <c r="W414" s="1">
        <v>42864</v>
      </c>
      <c r="X414" s="1">
        <v>42840</v>
      </c>
      <c r="Y414" s="9">
        <v>2017</v>
      </c>
    </row>
    <row r="415" spans="2:25" x14ac:dyDescent="0.45">
      <c r="B415" s="1">
        <v>42864</v>
      </c>
      <c r="C415" s="141" t="s">
        <v>101</v>
      </c>
      <c r="D415">
        <v>2017</v>
      </c>
      <c r="E415" s="98">
        <v>14899131654739</v>
      </c>
      <c r="F415" s="182" t="s">
        <v>749</v>
      </c>
      <c r="G415" s="141" t="str">
        <f>VLOOKUP(E415,'Tableau Sites'!$A$7:$C$127,3,FALSE)</f>
        <v>32 RUE EDGAR QUINET</v>
      </c>
      <c r="H415" s="142">
        <v>56100</v>
      </c>
      <c r="I415">
        <v>6</v>
      </c>
      <c r="J415" s="1">
        <v>42840</v>
      </c>
      <c r="K415" s="1">
        <v>42840</v>
      </c>
      <c r="L415" s="142">
        <v>180</v>
      </c>
      <c r="M415" s="142">
        <v>180</v>
      </c>
      <c r="N415" s="143">
        <v>34.33</v>
      </c>
      <c r="O415" s="15">
        <v>14899131654739</v>
      </c>
      <c r="P415" t="s">
        <v>104</v>
      </c>
      <c r="Q415" t="s">
        <v>164</v>
      </c>
      <c r="R415" s="104">
        <v>56100</v>
      </c>
      <c r="S415" t="s">
        <v>101</v>
      </c>
      <c r="T415">
        <v>6</v>
      </c>
      <c r="U415" s="104">
        <v>180</v>
      </c>
      <c r="V415" s="12">
        <v>34.33</v>
      </c>
      <c r="W415" s="1">
        <v>42864</v>
      </c>
      <c r="X415" s="1">
        <v>42840</v>
      </c>
      <c r="Y415" s="9">
        <v>2017</v>
      </c>
    </row>
    <row r="416" spans="2:25" x14ac:dyDescent="0.45">
      <c r="B416" s="1">
        <v>42864</v>
      </c>
      <c r="C416" s="141" t="s">
        <v>101</v>
      </c>
      <c r="D416">
        <v>2017</v>
      </c>
      <c r="E416" s="98">
        <v>14876266172942</v>
      </c>
      <c r="F416" s="141" t="s">
        <v>733</v>
      </c>
      <c r="G416" s="141" t="str">
        <f>VLOOKUP(E416,'Tableau Sites'!$A$7:$C$127,3,FALSE)</f>
        <v>2 RUE DE KERULVE</v>
      </c>
      <c r="H416" s="142">
        <v>56100</v>
      </c>
      <c r="I416">
        <v>6</v>
      </c>
      <c r="J416" s="1">
        <v>42840</v>
      </c>
      <c r="K416" s="1">
        <v>42840</v>
      </c>
      <c r="L416" s="142">
        <v>686</v>
      </c>
      <c r="M416" s="142">
        <v>686</v>
      </c>
      <c r="N416" s="143">
        <v>125.65</v>
      </c>
      <c r="O416" s="15">
        <v>14876266172942</v>
      </c>
      <c r="P416" t="s">
        <v>12</v>
      </c>
      <c r="Q416" t="s">
        <v>157</v>
      </c>
      <c r="R416" s="104">
        <v>56100</v>
      </c>
      <c r="S416" t="s">
        <v>101</v>
      </c>
      <c r="T416">
        <v>6</v>
      </c>
      <c r="U416" s="104">
        <v>686</v>
      </c>
      <c r="V416" s="12">
        <v>125.65</v>
      </c>
      <c r="W416" s="1">
        <v>42864</v>
      </c>
      <c r="X416" s="1">
        <v>42840</v>
      </c>
      <c r="Y416" s="9">
        <v>2017</v>
      </c>
    </row>
    <row r="417" spans="2:25" hidden="1" x14ac:dyDescent="0.45">
      <c r="B417" s="1">
        <v>42864</v>
      </c>
      <c r="C417" s="141" t="s">
        <v>101</v>
      </c>
      <c r="D417">
        <v>2017</v>
      </c>
      <c r="E417" s="98">
        <v>14850361736551</v>
      </c>
      <c r="F417" s="141" t="s">
        <v>13</v>
      </c>
      <c r="G417" s="141" t="e">
        <f>VLOOKUP(E417,'Tableau Sites'!$A$7:$C$107,3,FALSE)</f>
        <v>#N/A</v>
      </c>
      <c r="H417" s="142">
        <v>56100</v>
      </c>
      <c r="I417">
        <v>6</v>
      </c>
      <c r="J417" s="1">
        <v>42840</v>
      </c>
      <c r="K417" s="1">
        <v>42840</v>
      </c>
      <c r="L417" s="142">
        <v>78997</v>
      </c>
      <c r="M417" s="142">
        <v>78997</v>
      </c>
      <c r="N417" s="143">
        <v>10987.5</v>
      </c>
      <c r="O417" s="15">
        <v>14850361736551</v>
      </c>
      <c r="P417" t="s">
        <v>13</v>
      </c>
      <c r="Q417" t="s">
        <v>14</v>
      </c>
      <c r="R417" s="104">
        <v>56100</v>
      </c>
      <c r="S417" t="s">
        <v>101</v>
      </c>
      <c r="T417">
        <v>6</v>
      </c>
      <c r="U417" s="104">
        <v>78997</v>
      </c>
      <c r="V417" s="12">
        <v>10987.5</v>
      </c>
      <c r="W417" s="1">
        <v>42864</v>
      </c>
      <c r="X417" s="1">
        <v>42840</v>
      </c>
      <c r="Y417" s="9">
        <v>2017</v>
      </c>
    </row>
    <row r="418" spans="2:25" hidden="1" x14ac:dyDescent="0.45">
      <c r="B418" s="1">
        <v>42864</v>
      </c>
      <c r="C418" s="141" t="s">
        <v>101</v>
      </c>
      <c r="D418">
        <v>2017</v>
      </c>
      <c r="E418" s="98">
        <v>14860636700389</v>
      </c>
      <c r="F418" s="141" t="s">
        <v>689</v>
      </c>
      <c r="G418" s="141" t="str">
        <f>VLOOKUP(E418,'Tableau Sites'!$A$7:$C$107,3,FALSE)</f>
        <v>6 RUE DE L ECOLE</v>
      </c>
      <c r="H418" s="142">
        <v>56100</v>
      </c>
      <c r="I418">
        <v>18</v>
      </c>
      <c r="J418" s="1">
        <v>42840</v>
      </c>
      <c r="K418" s="1">
        <v>42840</v>
      </c>
      <c r="L418" s="142">
        <v>3717</v>
      </c>
      <c r="M418" s="142">
        <v>3717</v>
      </c>
      <c r="N418" s="143">
        <v>530.16999999999996</v>
      </c>
      <c r="O418" s="15">
        <v>14860636700389</v>
      </c>
      <c r="P418" t="s">
        <v>19</v>
      </c>
      <c r="Q418" t="s">
        <v>20</v>
      </c>
      <c r="R418" s="104">
        <v>56100</v>
      </c>
      <c r="S418" t="s">
        <v>101</v>
      </c>
      <c r="T418">
        <v>18</v>
      </c>
      <c r="U418" s="104">
        <v>3717</v>
      </c>
      <c r="V418" s="12">
        <v>530.16999999999996</v>
      </c>
      <c r="W418" s="1">
        <v>42864</v>
      </c>
      <c r="X418" s="1">
        <v>42840</v>
      </c>
      <c r="Y418" s="9">
        <v>2017</v>
      </c>
    </row>
    <row r="419" spans="2:25" hidden="1" x14ac:dyDescent="0.45">
      <c r="B419" s="1">
        <v>42864</v>
      </c>
      <c r="C419" s="141" t="s">
        <v>101</v>
      </c>
      <c r="D419">
        <v>2017</v>
      </c>
      <c r="E419" s="98">
        <v>14860926084261</v>
      </c>
      <c r="F419" s="141" t="s">
        <v>803</v>
      </c>
      <c r="G419" s="141" t="str">
        <f>VLOOKUP(E419,'Tableau Sites'!$A$7:$C$107,3,FALSE)</f>
        <v>81 RUE DE LA BELLE FONTAINE</v>
      </c>
      <c r="H419" s="142">
        <v>56100</v>
      </c>
      <c r="I419">
        <v>6</v>
      </c>
      <c r="J419" s="1">
        <v>42840</v>
      </c>
      <c r="K419" s="1">
        <v>42840</v>
      </c>
      <c r="L419" s="142">
        <v>311</v>
      </c>
      <c r="M419" s="142">
        <v>311</v>
      </c>
      <c r="N419" s="143">
        <v>53.73</v>
      </c>
      <c r="O419" s="15">
        <v>14860926084261</v>
      </c>
      <c r="P419" t="s">
        <v>21</v>
      </c>
      <c r="Q419" t="s">
        <v>22</v>
      </c>
      <c r="R419" s="104">
        <v>56100</v>
      </c>
      <c r="S419" t="s">
        <v>101</v>
      </c>
      <c r="T419">
        <v>6</v>
      </c>
      <c r="U419" s="104">
        <v>311</v>
      </c>
      <c r="V419" s="12">
        <v>53.73</v>
      </c>
      <c r="W419" s="1">
        <v>42864</v>
      </c>
      <c r="X419" s="1">
        <v>42840</v>
      </c>
      <c r="Y419" s="9">
        <v>2017</v>
      </c>
    </row>
    <row r="420" spans="2:25" hidden="1" x14ac:dyDescent="0.45">
      <c r="B420" s="1">
        <v>42864</v>
      </c>
      <c r="C420" s="141" t="s">
        <v>101</v>
      </c>
      <c r="D420">
        <v>2017</v>
      </c>
      <c r="E420" s="98">
        <v>14842981128703</v>
      </c>
      <c r="F420" s="141" t="s">
        <v>24</v>
      </c>
      <c r="G420" s="141" t="str">
        <f>VLOOKUP(E420,'Tableau Sites'!$A$7:$C$107,3,FALSE)</f>
        <v>8 RUE DE L INDUSTRIE</v>
      </c>
      <c r="H420" s="142">
        <v>56100</v>
      </c>
      <c r="I420">
        <v>9</v>
      </c>
      <c r="J420" s="1">
        <v>42840</v>
      </c>
      <c r="K420" s="1">
        <v>42840</v>
      </c>
      <c r="L420" s="142">
        <v>386</v>
      </c>
      <c r="M420" s="142">
        <v>386</v>
      </c>
      <c r="N420" s="143">
        <v>66.430000000000007</v>
      </c>
      <c r="O420" s="15">
        <v>14842981128703</v>
      </c>
      <c r="P420" t="s">
        <v>24</v>
      </c>
      <c r="Q420" t="s">
        <v>25</v>
      </c>
      <c r="R420" s="104">
        <v>56100</v>
      </c>
      <c r="S420" t="s">
        <v>101</v>
      </c>
      <c r="T420">
        <v>9</v>
      </c>
      <c r="U420" s="104">
        <v>386</v>
      </c>
      <c r="V420" s="12">
        <v>66.430000000000007</v>
      </c>
      <c r="W420" s="1">
        <v>42864</v>
      </c>
      <c r="X420" s="1">
        <v>42840</v>
      </c>
      <c r="Y420" s="9">
        <v>2017</v>
      </c>
    </row>
    <row r="421" spans="2:25" hidden="1" x14ac:dyDescent="0.45">
      <c r="B421" s="1">
        <v>42864</v>
      </c>
      <c r="C421" s="141" t="s">
        <v>101</v>
      </c>
      <c r="D421">
        <v>2017</v>
      </c>
      <c r="E421" s="98">
        <v>14822865354592</v>
      </c>
      <c r="F421" s="141" t="s">
        <v>28</v>
      </c>
      <c r="G421" s="141" t="str">
        <f>VLOOKUP(E421,'Tableau Sites'!$A$7:$C$107,3,FALSE)</f>
        <v>2 RUE FRANCOIS RENAULT</v>
      </c>
      <c r="H421" s="142">
        <v>56100</v>
      </c>
      <c r="I421">
        <v>30</v>
      </c>
      <c r="J421" s="1">
        <v>42840</v>
      </c>
      <c r="K421" s="1">
        <v>42840</v>
      </c>
      <c r="L421" s="142">
        <v>219</v>
      </c>
      <c r="M421" s="142">
        <v>219</v>
      </c>
      <c r="N421" s="143">
        <v>118.78</v>
      </c>
      <c r="O421" s="15">
        <v>14822865354592</v>
      </c>
      <c r="P421" t="s">
        <v>28</v>
      </c>
      <c r="Q421" t="s">
        <v>29</v>
      </c>
      <c r="R421" s="104">
        <v>56100</v>
      </c>
      <c r="S421" t="s">
        <v>101</v>
      </c>
      <c r="T421">
        <v>30</v>
      </c>
      <c r="U421" s="104">
        <v>219</v>
      </c>
      <c r="V421" s="12">
        <v>118.78</v>
      </c>
      <c r="W421" s="1">
        <v>42864</v>
      </c>
      <c r="X421" s="1">
        <v>42840</v>
      </c>
      <c r="Y421" s="9">
        <v>2017</v>
      </c>
    </row>
    <row r="422" spans="2:25" hidden="1" x14ac:dyDescent="0.45">
      <c r="B422" s="1">
        <v>42864</v>
      </c>
      <c r="C422" s="141" t="s">
        <v>101</v>
      </c>
      <c r="D422">
        <v>2017</v>
      </c>
      <c r="E422" s="98">
        <v>14826628017348</v>
      </c>
      <c r="F422" s="141" t="s">
        <v>30</v>
      </c>
      <c r="G422" s="141" t="str">
        <f>VLOOKUP(E422,'Tableau Sites'!$A$7:$C$107,3,FALSE)</f>
        <v>N1 RUE VICTOR SCHOELCHER</v>
      </c>
      <c r="H422" s="142">
        <v>56100</v>
      </c>
      <c r="I422">
        <v>36</v>
      </c>
      <c r="J422" s="1">
        <v>42840</v>
      </c>
      <c r="K422" s="1">
        <v>42840</v>
      </c>
      <c r="L422" s="142">
        <v>1279</v>
      </c>
      <c r="M422" s="142">
        <v>1279</v>
      </c>
      <c r="N422" s="143">
        <v>269.24</v>
      </c>
      <c r="O422" s="15">
        <v>14826628017348</v>
      </c>
      <c r="P422" t="s">
        <v>30</v>
      </c>
      <c r="Q422" t="s">
        <v>179</v>
      </c>
      <c r="R422" s="104">
        <v>56100</v>
      </c>
      <c r="S422" t="s">
        <v>101</v>
      </c>
      <c r="T422">
        <v>36</v>
      </c>
      <c r="U422" s="104">
        <v>1279</v>
      </c>
      <c r="V422" s="12">
        <v>269.24</v>
      </c>
      <c r="W422" s="1">
        <v>42864</v>
      </c>
      <c r="X422" s="1">
        <v>42840</v>
      </c>
      <c r="Y422" s="9">
        <v>2017</v>
      </c>
    </row>
    <row r="423" spans="2:25" hidden="1" x14ac:dyDescent="0.45">
      <c r="B423" s="1">
        <v>42864</v>
      </c>
      <c r="C423" s="141" t="s">
        <v>101</v>
      </c>
      <c r="D423">
        <v>2017</v>
      </c>
      <c r="E423" s="98">
        <v>14807959377717</v>
      </c>
      <c r="F423" s="182" t="s">
        <v>798</v>
      </c>
      <c r="G423" s="141" t="str">
        <f>VLOOKUP(E423,'Tableau Sites'!$A$7:$C$107,3,FALSE)</f>
        <v>PLACE ALSACE LORRAINE</v>
      </c>
      <c r="H423" s="142">
        <v>56100</v>
      </c>
      <c r="I423">
        <v>6</v>
      </c>
      <c r="J423" s="1">
        <v>42840</v>
      </c>
      <c r="K423" s="1">
        <v>42840</v>
      </c>
      <c r="L423" s="142">
        <v>559</v>
      </c>
      <c r="M423" s="142">
        <v>559</v>
      </c>
      <c r="N423" s="143">
        <v>89.98</v>
      </c>
      <c r="O423" s="15">
        <v>14807959377717</v>
      </c>
      <c r="P423" t="s">
        <v>33</v>
      </c>
      <c r="Q423" t="s">
        <v>34</v>
      </c>
      <c r="R423" s="104">
        <v>56100</v>
      </c>
      <c r="S423" t="s">
        <v>101</v>
      </c>
      <c r="T423">
        <v>6</v>
      </c>
      <c r="U423" s="104">
        <v>559</v>
      </c>
      <c r="V423" s="12">
        <v>89.98</v>
      </c>
      <c r="W423" s="1">
        <v>42864</v>
      </c>
      <c r="X423" s="1">
        <v>42840</v>
      </c>
      <c r="Y423" s="9">
        <v>2017</v>
      </c>
    </row>
    <row r="424" spans="2:25" hidden="1" x14ac:dyDescent="0.45">
      <c r="B424" s="1">
        <v>42864</v>
      </c>
      <c r="C424" s="141" t="s">
        <v>101</v>
      </c>
      <c r="D424">
        <v>2017</v>
      </c>
      <c r="E424" s="98">
        <v>14809261881378</v>
      </c>
      <c r="F424" s="141" t="s">
        <v>775</v>
      </c>
      <c r="G424" s="141" t="str">
        <f>VLOOKUP(E424,'Tableau Sites'!$A$7:$C$107,3,FALSE)</f>
        <v>7 RUE JULES MASSENET</v>
      </c>
      <c r="H424" s="142">
        <v>56100</v>
      </c>
      <c r="I424">
        <v>6</v>
      </c>
      <c r="J424" s="1">
        <v>42840</v>
      </c>
      <c r="K424" s="1">
        <v>42840</v>
      </c>
      <c r="L424" s="142">
        <v>182</v>
      </c>
      <c r="M424" s="142">
        <v>182</v>
      </c>
      <c r="N424" s="143">
        <v>36.07</v>
      </c>
      <c r="O424" s="15">
        <v>14809261881378</v>
      </c>
      <c r="P424" t="s">
        <v>35</v>
      </c>
      <c r="Q424" t="s">
        <v>36</v>
      </c>
      <c r="R424" s="104">
        <v>56100</v>
      </c>
      <c r="S424" t="s">
        <v>101</v>
      </c>
      <c r="T424">
        <v>6</v>
      </c>
      <c r="U424" s="104">
        <v>182</v>
      </c>
      <c r="V424" s="12">
        <v>36.07</v>
      </c>
      <c r="W424" s="1">
        <v>42864</v>
      </c>
      <c r="X424" s="1">
        <v>42840</v>
      </c>
      <c r="Y424" s="9">
        <v>2017</v>
      </c>
    </row>
    <row r="425" spans="2:25" hidden="1" x14ac:dyDescent="0.45">
      <c r="B425" s="1">
        <v>42864</v>
      </c>
      <c r="C425" s="141" t="s">
        <v>101</v>
      </c>
      <c r="D425">
        <v>2017</v>
      </c>
      <c r="E425" s="98">
        <v>14861215571523</v>
      </c>
      <c r="F425" s="141" t="s">
        <v>692</v>
      </c>
      <c r="G425" s="141" t="str">
        <f>VLOOKUP(E425,'Tableau Sites'!$A$7:$C$107,3,FALSE)</f>
        <v>29 RUE JULES SIMON</v>
      </c>
      <c r="H425" s="142">
        <v>56100</v>
      </c>
      <c r="I425">
        <v>9</v>
      </c>
      <c r="J425" s="1">
        <v>42840</v>
      </c>
      <c r="K425" s="1">
        <v>42840</v>
      </c>
      <c r="L425" s="142">
        <v>1419</v>
      </c>
      <c r="M425" s="142">
        <v>1419</v>
      </c>
      <c r="N425" s="143">
        <v>207.86</v>
      </c>
      <c r="O425" s="15">
        <v>14861215571523</v>
      </c>
      <c r="P425" t="s">
        <v>37</v>
      </c>
      <c r="Q425" t="s">
        <v>38</v>
      </c>
      <c r="R425" s="104">
        <v>56100</v>
      </c>
      <c r="S425" t="s">
        <v>101</v>
      </c>
      <c r="T425">
        <v>9</v>
      </c>
      <c r="U425" s="104">
        <v>1419</v>
      </c>
      <c r="V425" s="12">
        <v>207.86</v>
      </c>
      <c r="W425" s="1">
        <v>42864</v>
      </c>
      <c r="X425" s="1">
        <v>42840</v>
      </c>
      <c r="Y425" s="9">
        <v>2017</v>
      </c>
    </row>
    <row r="426" spans="2:25" hidden="1" x14ac:dyDescent="0.45">
      <c r="B426" s="1">
        <v>42864</v>
      </c>
      <c r="C426" s="141" t="s">
        <v>101</v>
      </c>
      <c r="D426">
        <v>2017</v>
      </c>
      <c r="E426" s="98">
        <v>14852821939199</v>
      </c>
      <c r="F426" s="141" t="s">
        <v>649</v>
      </c>
      <c r="G426" s="141" t="e">
        <f>VLOOKUP(E426,'Tableau Sites'!$A$7:$C$107,3,FALSE)</f>
        <v>#N/A</v>
      </c>
      <c r="H426" s="142">
        <v>56100</v>
      </c>
      <c r="I426">
        <v>6</v>
      </c>
      <c r="J426" s="1">
        <v>42840</v>
      </c>
      <c r="K426" s="1">
        <v>42840</v>
      </c>
      <c r="L426" s="142">
        <v>14</v>
      </c>
      <c r="M426" s="142">
        <v>14</v>
      </c>
      <c r="N426" s="143">
        <v>13.07</v>
      </c>
      <c r="O426" s="15">
        <v>14852821939199</v>
      </c>
      <c r="P426" t="s">
        <v>41</v>
      </c>
      <c r="Q426" t="s">
        <v>42</v>
      </c>
      <c r="R426" s="104">
        <v>56100</v>
      </c>
      <c r="S426" t="s">
        <v>101</v>
      </c>
      <c r="T426">
        <v>6</v>
      </c>
      <c r="U426" s="104">
        <v>14</v>
      </c>
      <c r="V426" s="12">
        <v>13.07</v>
      </c>
      <c r="W426" s="1">
        <v>42864</v>
      </c>
      <c r="X426" s="1">
        <v>42840</v>
      </c>
      <c r="Y426" s="9">
        <v>2017</v>
      </c>
    </row>
    <row r="427" spans="2:25" hidden="1" x14ac:dyDescent="0.45">
      <c r="B427" s="1">
        <v>42864</v>
      </c>
      <c r="C427" s="141" t="s">
        <v>101</v>
      </c>
      <c r="D427">
        <v>2017</v>
      </c>
      <c r="E427" s="98">
        <v>14858465933343</v>
      </c>
      <c r="F427" s="141" t="s">
        <v>48</v>
      </c>
      <c r="G427" s="141" t="str">
        <f>VLOOKUP(E427,'Tableau Sites'!$A$7:$C$107,3,FALSE)</f>
        <v>5 RUE DE L INDUSTRIE</v>
      </c>
      <c r="H427" s="142">
        <v>56100</v>
      </c>
      <c r="I427">
        <v>36</v>
      </c>
      <c r="J427" s="1">
        <v>42840</v>
      </c>
      <c r="K427" s="1">
        <v>42840</v>
      </c>
      <c r="L427" s="142">
        <v>2814</v>
      </c>
      <c r="M427" s="142">
        <v>2814</v>
      </c>
      <c r="N427" s="143">
        <v>466.89</v>
      </c>
      <c r="O427" s="15">
        <v>14858465933343</v>
      </c>
      <c r="P427" t="s">
        <v>48</v>
      </c>
      <c r="Q427" t="s">
        <v>49</v>
      </c>
      <c r="R427" s="104">
        <v>56100</v>
      </c>
      <c r="S427" t="s">
        <v>101</v>
      </c>
      <c r="T427">
        <v>36</v>
      </c>
      <c r="U427" s="104">
        <v>2814</v>
      </c>
      <c r="V427" s="12">
        <v>466.89</v>
      </c>
      <c r="W427" s="1">
        <v>42864</v>
      </c>
      <c r="X427" s="1">
        <v>42840</v>
      </c>
      <c r="Y427" s="9">
        <v>2017</v>
      </c>
    </row>
    <row r="428" spans="2:25" hidden="1" x14ac:dyDescent="0.45">
      <c r="B428" s="1">
        <v>42864</v>
      </c>
      <c r="C428" s="141" t="s">
        <v>101</v>
      </c>
      <c r="D428">
        <v>2017</v>
      </c>
      <c r="E428" s="98">
        <v>14860347264787</v>
      </c>
      <c r="F428" s="141" t="s">
        <v>690</v>
      </c>
      <c r="G428" s="141" t="str">
        <f>VLOOKUP(E428,'Tableau Sites'!$A$7:$C$107,3,FALSE)</f>
        <v>11 PLACE DE L YSER</v>
      </c>
      <c r="H428" s="142">
        <v>56100</v>
      </c>
      <c r="I428">
        <v>36</v>
      </c>
      <c r="J428" s="1">
        <v>42840</v>
      </c>
      <c r="K428" s="1">
        <v>42840</v>
      </c>
      <c r="L428" s="142">
        <v>4258</v>
      </c>
      <c r="M428" s="142">
        <v>4258</v>
      </c>
      <c r="N428" s="143">
        <v>649.15</v>
      </c>
      <c r="O428" s="15">
        <v>14860347264787</v>
      </c>
      <c r="P428" t="s">
        <v>19</v>
      </c>
      <c r="Q428" t="s">
        <v>50</v>
      </c>
      <c r="R428" s="104">
        <v>56100</v>
      </c>
      <c r="S428" t="s">
        <v>101</v>
      </c>
      <c r="T428">
        <v>36</v>
      </c>
      <c r="U428" s="104">
        <v>4258</v>
      </c>
      <c r="V428" s="12">
        <v>649.15</v>
      </c>
      <c r="W428" s="1">
        <v>42864</v>
      </c>
      <c r="X428" s="1">
        <v>42840</v>
      </c>
      <c r="Y428" s="9">
        <v>2017</v>
      </c>
    </row>
    <row r="429" spans="2:25" hidden="1" x14ac:dyDescent="0.45">
      <c r="B429" s="1">
        <v>42864</v>
      </c>
      <c r="C429" s="141" t="s">
        <v>101</v>
      </c>
      <c r="D429">
        <v>2017</v>
      </c>
      <c r="E429" s="98">
        <v>14832561447120</v>
      </c>
      <c r="F429" s="141" t="s">
        <v>653</v>
      </c>
      <c r="G429" s="141" t="str">
        <f>VLOOKUP(E429,'Tableau Sites'!$A$7:$C$107,3,FALSE)</f>
        <v>42 RUE LOUIS BRAILLE</v>
      </c>
      <c r="H429" s="142">
        <v>56100</v>
      </c>
      <c r="I429">
        <v>18</v>
      </c>
      <c r="J429" s="1">
        <v>42840</v>
      </c>
      <c r="K429" s="1">
        <v>42840</v>
      </c>
      <c r="L429" s="142">
        <v>3228</v>
      </c>
      <c r="M429" s="142">
        <v>3228</v>
      </c>
      <c r="N429" s="143">
        <v>464.68</v>
      </c>
      <c r="O429" s="15">
        <v>14832561447120</v>
      </c>
      <c r="P429" t="s">
        <v>53</v>
      </c>
      <c r="Q429" t="s">
        <v>54</v>
      </c>
      <c r="R429" s="104">
        <v>56100</v>
      </c>
      <c r="S429" t="s">
        <v>101</v>
      </c>
      <c r="T429">
        <v>18</v>
      </c>
      <c r="U429" s="104">
        <v>3228</v>
      </c>
      <c r="V429" s="12">
        <v>464.68</v>
      </c>
      <c r="W429" s="1">
        <v>42864</v>
      </c>
      <c r="X429" s="1">
        <v>42840</v>
      </c>
      <c r="Y429" s="9">
        <v>2017</v>
      </c>
    </row>
    <row r="430" spans="2:25" hidden="1" x14ac:dyDescent="0.45">
      <c r="B430" s="1">
        <v>42864</v>
      </c>
      <c r="C430" s="141" t="s">
        <v>101</v>
      </c>
      <c r="D430">
        <v>2017</v>
      </c>
      <c r="E430" s="98">
        <v>14835311085392</v>
      </c>
      <c r="F430" s="141" t="s">
        <v>714</v>
      </c>
      <c r="G430" s="141" t="str">
        <f>VLOOKUP(E430,'Tableau Sites'!$A$7:$C$107,3,FALSE)</f>
        <v>39 RUE FRANCOIS LE LEVE</v>
      </c>
      <c r="H430" s="142">
        <v>56100</v>
      </c>
      <c r="I430">
        <v>12</v>
      </c>
      <c r="J430" s="1">
        <v>42840</v>
      </c>
      <c r="K430" s="1">
        <v>42840</v>
      </c>
      <c r="L430" s="142">
        <v>1375</v>
      </c>
      <c r="M430" s="142">
        <v>1375</v>
      </c>
      <c r="N430" s="143">
        <v>207.89</v>
      </c>
      <c r="O430" s="15">
        <v>14835311085392</v>
      </c>
      <c r="P430" t="s">
        <v>55</v>
      </c>
      <c r="Q430" t="s">
        <v>56</v>
      </c>
      <c r="R430" s="104">
        <v>56100</v>
      </c>
      <c r="S430" t="s">
        <v>101</v>
      </c>
      <c r="T430">
        <v>12</v>
      </c>
      <c r="U430" s="104">
        <v>1375</v>
      </c>
      <c r="V430" s="12">
        <v>207.89</v>
      </c>
      <c r="W430" s="1">
        <v>42864</v>
      </c>
      <c r="X430" s="1">
        <v>42840</v>
      </c>
      <c r="Y430" s="9">
        <v>2017</v>
      </c>
    </row>
    <row r="431" spans="2:25" hidden="1" x14ac:dyDescent="0.45">
      <c r="B431" s="1">
        <v>42864</v>
      </c>
      <c r="C431" s="141" t="s">
        <v>101</v>
      </c>
      <c r="D431">
        <v>2017</v>
      </c>
      <c r="E431" s="98">
        <v>14845296633070</v>
      </c>
      <c r="F431" s="141" t="s">
        <v>680</v>
      </c>
      <c r="G431" s="141" t="str">
        <f>VLOOKUP(E431,'Tableau Sites'!$A$7:$C$107,3,FALSE)</f>
        <v>6 RUE DE L ECOLE</v>
      </c>
      <c r="H431" s="142">
        <v>56100</v>
      </c>
      <c r="I431">
        <v>3</v>
      </c>
      <c r="J431" s="1">
        <v>42840</v>
      </c>
      <c r="K431" s="1">
        <v>42840</v>
      </c>
      <c r="L431" s="142">
        <v>98</v>
      </c>
      <c r="M431" s="142">
        <v>98</v>
      </c>
      <c r="N431" s="143">
        <v>22.14</v>
      </c>
      <c r="O431" s="15">
        <v>14845296633070</v>
      </c>
      <c r="P431" t="s">
        <v>57</v>
      </c>
      <c r="Q431" t="s">
        <v>20</v>
      </c>
      <c r="R431" s="104">
        <v>56100</v>
      </c>
      <c r="S431" t="s">
        <v>101</v>
      </c>
      <c r="T431">
        <v>3</v>
      </c>
      <c r="U431" s="104">
        <v>98</v>
      </c>
      <c r="V431" s="12">
        <v>22.14</v>
      </c>
      <c r="W431" s="1">
        <v>42864</v>
      </c>
      <c r="X431" s="1">
        <v>42840</v>
      </c>
      <c r="Y431" s="9">
        <v>2017</v>
      </c>
    </row>
    <row r="432" spans="2:25" hidden="1" x14ac:dyDescent="0.45">
      <c r="B432" s="1">
        <v>42864</v>
      </c>
      <c r="C432" s="141" t="s">
        <v>101</v>
      </c>
      <c r="D432">
        <v>2017</v>
      </c>
      <c r="E432" s="98">
        <v>14847756790250</v>
      </c>
      <c r="F432" s="141" t="s">
        <v>58</v>
      </c>
      <c r="G432" s="141" t="e">
        <f>VLOOKUP(E432,'Tableau Sites'!$A$7:$C$107,3,FALSE)</f>
        <v>#N/A</v>
      </c>
      <c r="H432" s="142">
        <v>56100</v>
      </c>
      <c r="I432">
        <v>36</v>
      </c>
      <c r="J432" s="1">
        <v>42840</v>
      </c>
      <c r="K432" s="1">
        <v>42840</v>
      </c>
      <c r="L432" s="142">
        <v>75</v>
      </c>
      <c r="M432" s="142">
        <v>75</v>
      </c>
      <c r="N432" s="143">
        <v>121.16</v>
      </c>
      <c r="O432" s="15">
        <v>14847756790250</v>
      </c>
      <c r="P432" t="s">
        <v>58</v>
      </c>
      <c r="Q432" t="s">
        <v>59</v>
      </c>
      <c r="R432" s="104">
        <v>56100</v>
      </c>
      <c r="S432" t="s">
        <v>101</v>
      </c>
      <c r="T432">
        <v>36</v>
      </c>
      <c r="U432" s="104">
        <v>75</v>
      </c>
      <c r="V432" s="12">
        <v>121.16</v>
      </c>
      <c r="W432" s="1">
        <v>42864</v>
      </c>
      <c r="X432" s="1">
        <v>42840</v>
      </c>
      <c r="Y432" s="9">
        <v>2017</v>
      </c>
    </row>
    <row r="433" spans="2:25" hidden="1" x14ac:dyDescent="0.45">
      <c r="B433" s="1">
        <v>42864</v>
      </c>
      <c r="C433" s="141" t="s">
        <v>101</v>
      </c>
      <c r="D433">
        <v>2017</v>
      </c>
      <c r="E433" s="98">
        <v>14819536845189</v>
      </c>
      <c r="F433" s="141" t="s">
        <v>761</v>
      </c>
      <c r="G433" s="141" t="str">
        <f>VLOOKUP(E433,'Tableau Sites'!$A$7:$C$107,3,FALSE)</f>
        <v>PLACE DE LA LIBERTE</v>
      </c>
      <c r="H433" s="142">
        <v>56100</v>
      </c>
      <c r="I433">
        <v>12</v>
      </c>
      <c r="J433" s="1">
        <v>42840</v>
      </c>
      <c r="K433" s="1">
        <v>42840</v>
      </c>
      <c r="L433" s="142">
        <v>282</v>
      </c>
      <c r="M433" s="142">
        <v>282</v>
      </c>
      <c r="N433" s="143">
        <v>61.53</v>
      </c>
      <c r="O433" s="15">
        <v>14819536845189</v>
      </c>
      <c r="P433" t="s">
        <v>23</v>
      </c>
      <c r="Q433" t="s">
        <v>60</v>
      </c>
      <c r="R433" s="104">
        <v>56100</v>
      </c>
      <c r="S433" t="s">
        <v>101</v>
      </c>
      <c r="T433">
        <v>12</v>
      </c>
      <c r="U433" s="104">
        <v>282</v>
      </c>
      <c r="V433" s="12">
        <v>61.53</v>
      </c>
      <c r="W433" s="1">
        <v>42864</v>
      </c>
      <c r="X433" s="1">
        <v>42840</v>
      </c>
      <c r="Y433" s="9">
        <v>2017</v>
      </c>
    </row>
    <row r="434" spans="2:25" hidden="1" x14ac:dyDescent="0.45">
      <c r="B434" s="1">
        <v>42864</v>
      </c>
      <c r="C434" s="141" t="s">
        <v>101</v>
      </c>
      <c r="D434">
        <v>2017</v>
      </c>
      <c r="E434" s="98">
        <v>14827062170710</v>
      </c>
      <c r="F434" s="141" t="s">
        <v>61</v>
      </c>
      <c r="G434" s="141" t="str">
        <f>VLOOKUP(E434,'Tableau Sites'!$A$7:$C$107,3,FALSE)</f>
        <v>38 RUE MONISTROL</v>
      </c>
      <c r="H434" s="142">
        <v>56100</v>
      </c>
      <c r="I434">
        <v>18</v>
      </c>
      <c r="J434" s="1">
        <v>42840</v>
      </c>
      <c r="K434" s="1">
        <v>42840</v>
      </c>
      <c r="L434" s="142">
        <v>373</v>
      </c>
      <c r="M434" s="142">
        <v>373</v>
      </c>
      <c r="N434" s="143">
        <v>82.37</v>
      </c>
      <c r="O434" s="15">
        <v>14827062170710</v>
      </c>
      <c r="P434" t="s">
        <v>61</v>
      </c>
      <c r="Q434" t="s">
        <v>62</v>
      </c>
      <c r="R434" s="104">
        <v>56100</v>
      </c>
      <c r="S434" t="s">
        <v>101</v>
      </c>
      <c r="T434">
        <v>18</v>
      </c>
      <c r="U434" s="104">
        <v>373</v>
      </c>
      <c r="V434" s="12">
        <v>82.37</v>
      </c>
      <c r="W434" s="1">
        <v>42864</v>
      </c>
      <c r="X434" s="1">
        <v>42840</v>
      </c>
      <c r="Y434" s="9">
        <v>2017</v>
      </c>
    </row>
    <row r="435" spans="2:25" hidden="1" x14ac:dyDescent="0.45">
      <c r="B435" s="1">
        <v>42864</v>
      </c>
      <c r="C435" s="141" t="s">
        <v>101</v>
      </c>
      <c r="D435">
        <v>2017</v>
      </c>
      <c r="E435" s="98">
        <v>14809551292790</v>
      </c>
      <c r="F435" s="182" t="s">
        <v>666</v>
      </c>
      <c r="G435" s="141" t="str">
        <f>VLOOKUP(E435,'Tableau Sites'!$A$7:$C$107,3,FALSE)</f>
        <v>5 PLACE LOUIS BONNEAUD</v>
      </c>
      <c r="H435" s="142">
        <v>56100</v>
      </c>
      <c r="I435">
        <v>24</v>
      </c>
      <c r="J435" s="1">
        <v>42840</v>
      </c>
      <c r="K435" s="1">
        <v>42840</v>
      </c>
      <c r="L435" s="142">
        <v>1018</v>
      </c>
      <c r="M435" s="142">
        <v>1018</v>
      </c>
      <c r="N435" s="143">
        <v>205.36</v>
      </c>
      <c r="O435" s="15">
        <v>14809551292790</v>
      </c>
      <c r="P435" t="s">
        <v>65</v>
      </c>
      <c r="Q435" t="s">
        <v>66</v>
      </c>
      <c r="R435" s="104">
        <v>56100</v>
      </c>
      <c r="S435" t="s">
        <v>101</v>
      </c>
      <c r="T435">
        <v>24</v>
      </c>
      <c r="U435" s="104">
        <v>1018</v>
      </c>
      <c r="V435" s="12">
        <v>205.36</v>
      </c>
      <c r="W435" s="1">
        <v>42864</v>
      </c>
      <c r="X435" s="1">
        <v>42840</v>
      </c>
      <c r="Y435" s="9">
        <v>2017</v>
      </c>
    </row>
    <row r="436" spans="2:25" hidden="1" x14ac:dyDescent="0.45">
      <c r="B436" s="1">
        <v>42864</v>
      </c>
      <c r="C436" s="141" t="s">
        <v>101</v>
      </c>
      <c r="D436">
        <v>2017</v>
      </c>
      <c r="E436" s="98">
        <v>14812735108510</v>
      </c>
      <c r="F436" s="141" t="s">
        <v>676</v>
      </c>
      <c r="G436" s="141" t="str">
        <f>VLOOKUP(E436,'Tableau Sites'!$A$7:$C$107,3,FALSE)</f>
        <v>RUE FERDINAND BUISSON</v>
      </c>
      <c r="H436" s="142">
        <v>56100</v>
      </c>
      <c r="I436">
        <v>30</v>
      </c>
      <c r="J436" s="1">
        <v>42840</v>
      </c>
      <c r="K436" s="1">
        <v>42840</v>
      </c>
      <c r="L436" s="142">
        <v>4185</v>
      </c>
      <c r="M436" s="142">
        <v>4185</v>
      </c>
      <c r="N436" s="143">
        <v>622.53</v>
      </c>
      <c r="O436" s="15">
        <v>14812735108510</v>
      </c>
      <c r="P436" t="s">
        <v>67</v>
      </c>
      <c r="Q436" t="s">
        <v>68</v>
      </c>
      <c r="R436" s="104">
        <v>56100</v>
      </c>
      <c r="S436" t="s">
        <v>101</v>
      </c>
      <c r="T436">
        <v>30</v>
      </c>
      <c r="U436" s="104">
        <v>4185</v>
      </c>
      <c r="V436" s="12">
        <v>622.53</v>
      </c>
      <c r="W436" s="1">
        <v>42864</v>
      </c>
      <c r="X436" s="1">
        <v>42840</v>
      </c>
      <c r="Y436" s="9">
        <v>2017</v>
      </c>
    </row>
    <row r="437" spans="2:25" hidden="1" x14ac:dyDescent="0.45">
      <c r="B437" s="1">
        <v>42864</v>
      </c>
      <c r="C437" s="141" t="s">
        <v>101</v>
      </c>
      <c r="D437">
        <v>2017</v>
      </c>
      <c r="E437" s="98">
        <v>14813892850933</v>
      </c>
      <c r="F437" s="141" t="s">
        <v>700</v>
      </c>
      <c r="G437" s="141" t="str">
        <f>VLOOKUP(E437,'Tableau Sites'!$A$7:$C$107,3,FALSE)</f>
        <v>4 F RUE ROGER SALENGRO</v>
      </c>
      <c r="H437" s="142">
        <v>56100</v>
      </c>
      <c r="I437">
        <v>36</v>
      </c>
      <c r="J437" s="1">
        <v>42840</v>
      </c>
      <c r="K437" s="1">
        <v>42840</v>
      </c>
      <c r="L437" s="142">
        <v>3199</v>
      </c>
      <c r="M437" s="142">
        <v>3199</v>
      </c>
      <c r="N437" s="143">
        <v>515.48</v>
      </c>
      <c r="O437" s="15">
        <v>14813892850933</v>
      </c>
      <c r="P437" t="s">
        <v>69</v>
      </c>
      <c r="Q437" t="s">
        <v>155</v>
      </c>
      <c r="R437" s="104">
        <v>56100</v>
      </c>
      <c r="S437" t="s">
        <v>101</v>
      </c>
      <c r="T437">
        <v>36</v>
      </c>
      <c r="U437" s="104">
        <v>3199</v>
      </c>
      <c r="V437" s="12">
        <v>515.48</v>
      </c>
      <c r="W437" s="1">
        <v>42864</v>
      </c>
      <c r="X437" s="1">
        <v>42840</v>
      </c>
      <c r="Y437" s="9">
        <v>2017</v>
      </c>
    </row>
    <row r="438" spans="2:25" hidden="1" x14ac:dyDescent="0.45">
      <c r="B438" s="1">
        <v>42864</v>
      </c>
      <c r="C438" s="141" t="s">
        <v>101</v>
      </c>
      <c r="D438">
        <v>2017</v>
      </c>
      <c r="E438" s="98">
        <v>14815629464508</v>
      </c>
      <c r="F438" s="141" t="s">
        <v>79</v>
      </c>
      <c r="G438" s="141" t="e">
        <f>VLOOKUP(E438,'Tableau Sites'!$A$7:$C$107,3,FALSE)</f>
        <v>#N/A</v>
      </c>
      <c r="H438" s="142">
        <v>56100</v>
      </c>
      <c r="I438">
        <v>18</v>
      </c>
      <c r="J438" s="1">
        <v>42840</v>
      </c>
      <c r="K438" s="1">
        <v>42840</v>
      </c>
      <c r="L438" s="142">
        <v>234</v>
      </c>
      <c r="M438" s="142">
        <v>234</v>
      </c>
      <c r="N438" s="143">
        <v>66.680000000000007</v>
      </c>
      <c r="O438" s="15">
        <v>14815629464508</v>
      </c>
      <c r="P438" t="s">
        <v>79</v>
      </c>
      <c r="Q438" t="s">
        <v>80</v>
      </c>
      <c r="R438" s="104">
        <v>56100</v>
      </c>
      <c r="S438" t="s">
        <v>101</v>
      </c>
      <c r="T438">
        <v>18</v>
      </c>
      <c r="U438" s="104">
        <v>234</v>
      </c>
      <c r="V438" s="12">
        <v>66.680000000000007</v>
      </c>
      <c r="W438" s="1">
        <v>42864</v>
      </c>
      <c r="X438" s="1">
        <v>42840</v>
      </c>
      <c r="Y438" s="9">
        <v>2017</v>
      </c>
    </row>
    <row r="439" spans="2:25" hidden="1" x14ac:dyDescent="0.45">
      <c r="B439" s="1">
        <v>42864</v>
      </c>
      <c r="C439" s="141" t="s">
        <v>101</v>
      </c>
      <c r="D439">
        <v>2017</v>
      </c>
      <c r="E439" s="98">
        <v>14849204036299</v>
      </c>
      <c r="F439" s="141" t="s">
        <v>82</v>
      </c>
      <c r="G439" s="141" t="e">
        <f>VLOOKUP(E439,'Tableau Sites'!$A$7:$C$107,3,FALSE)</f>
        <v>#N/A</v>
      </c>
      <c r="H439" s="142">
        <v>56100</v>
      </c>
      <c r="I439">
        <v>6</v>
      </c>
      <c r="J439" s="1">
        <v>42840</v>
      </c>
      <c r="K439" s="1">
        <v>42840</v>
      </c>
      <c r="L439" s="142">
        <v>446</v>
      </c>
      <c r="M439" s="142">
        <v>446</v>
      </c>
      <c r="N439" s="143">
        <v>72.22</v>
      </c>
      <c r="O439" s="15">
        <v>14849204036299</v>
      </c>
      <c r="P439" t="s">
        <v>82</v>
      </c>
      <c r="Q439" t="s">
        <v>158</v>
      </c>
      <c r="R439" s="104">
        <v>56100</v>
      </c>
      <c r="S439" t="s">
        <v>101</v>
      </c>
      <c r="T439">
        <v>6</v>
      </c>
      <c r="U439" s="104">
        <v>446</v>
      </c>
      <c r="V439" s="12">
        <v>72.22</v>
      </c>
      <c r="W439" s="1">
        <v>42864</v>
      </c>
      <c r="X439" s="1">
        <v>42840</v>
      </c>
      <c r="Y439" s="9">
        <v>2017</v>
      </c>
    </row>
    <row r="440" spans="2:25" hidden="1" x14ac:dyDescent="0.45">
      <c r="B440" s="1">
        <v>42864</v>
      </c>
      <c r="C440" s="141" t="s">
        <v>101</v>
      </c>
      <c r="D440">
        <v>2017</v>
      </c>
      <c r="E440" s="98">
        <v>14832706164973</v>
      </c>
      <c r="F440" s="193" t="s">
        <v>662</v>
      </c>
      <c r="G440" s="141" t="str">
        <f>VLOOKUP(E440,'Tableau Sites'!$A$7:$C$107,3,FALSE)</f>
        <v>81 BOULEVARD COSMAO DUMANOIR</v>
      </c>
      <c r="H440" s="142">
        <v>56100</v>
      </c>
      <c r="I440">
        <v>3</v>
      </c>
      <c r="J440" s="1">
        <v>42840</v>
      </c>
      <c r="K440" s="1">
        <v>42840</v>
      </c>
      <c r="L440" s="142">
        <v>157</v>
      </c>
      <c r="M440" s="142">
        <v>157</v>
      </c>
      <c r="N440" s="143">
        <v>30.21</v>
      </c>
      <c r="O440" s="15">
        <v>14832706164973</v>
      </c>
      <c r="P440" t="s">
        <v>83</v>
      </c>
      <c r="Q440" t="s">
        <v>161</v>
      </c>
      <c r="R440" s="104">
        <v>56100</v>
      </c>
      <c r="S440" t="s">
        <v>101</v>
      </c>
      <c r="T440">
        <v>3</v>
      </c>
      <c r="U440" s="104">
        <v>157</v>
      </c>
      <c r="V440" s="12">
        <v>30.21</v>
      </c>
      <c r="W440" s="1">
        <v>42864</v>
      </c>
      <c r="X440" s="1">
        <v>42840</v>
      </c>
      <c r="Y440" s="9">
        <v>2017</v>
      </c>
    </row>
    <row r="441" spans="2:25" hidden="1" x14ac:dyDescent="0.45">
      <c r="B441" s="1">
        <v>42864</v>
      </c>
      <c r="C441" s="141" t="s">
        <v>101</v>
      </c>
      <c r="D441">
        <v>2017</v>
      </c>
      <c r="E441" s="98">
        <v>14844717728537</v>
      </c>
      <c r="F441" s="141" t="s">
        <v>771</v>
      </c>
      <c r="G441" s="141" t="e">
        <f>VLOOKUP(E441,'Tableau Sites'!$A$7:$C$107,3,FALSE)</f>
        <v>#N/A</v>
      </c>
      <c r="H441" s="142">
        <v>56100</v>
      </c>
      <c r="I441">
        <v>3</v>
      </c>
      <c r="J441" s="1">
        <v>42840</v>
      </c>
      <c r="K441" s="1">
        <v>42840</v>
      </c>
      <c r="L441" s="142">
        <v>271</v>
      </c>
      <c r="M441" s="142">
        <v>271</v>
      </c>
      <c r="N441" s="143">
        <v>45.4</v>
      </c>
      <c r="O441" s="15">
        <v>14844717728537</v>
      </c>
      <c r="P441" t="s">
        <v>86</v>
      </c>
      <c r="Q441" t="s">
        <v>197</v>
      </c>
      <c r="R441" s="104">
        <v>56100</v>
      </c>
      <c r="S441" t="s">
        <v>101</v>
      </c>
      <c r="T441">
        <v>3</v>
      </c>
      <c r="U441" s="104">
        <v>271</v>
      </c>
      <c r="V441" s="12">
        <v>45.4</v>
      </c>
      <c r="W441" s="1">
        <v>42864</v>
      </c>
      <c r="X441" s="1">
        <v>42840</v>
      </c>
      <c r="Y441" s="9">
        <v>2017</v>
      </c>
    </row>
    <row r="442" spans="2:25" hidden="1" x14ac:dyDescent="0.45">
      <c r="B442" s="1">
        <v>42864</v>
      </c>
      <c r="C442" s="141" t="s">
        <v>101</v>
      </c>
      <c r="D442">
        <v>2017</v>
      </c>
      <c r="E442" s="98">
        <v>14849059318633</v>
      </c>
      <c r="F442" s="141" t="s">
        <v>773</v>
      </c>
      <c r="G442" s="141" t="str">
        <f>VLOOKUP(E442,'Tableau Sites'!$A$7:$C$107,3,FALSE)</f>
        <v>10 RUE AMIRAL BOUVET</v>
      </c>
      <c r="H442" s="142">
        <v>56100</v>
      </c>
      <c r="I442">
        <v>6</v>
      </c>
      <c r="J442" s="1">
        <v>42840</v>
      </c>
      <c r="K442" s="1">
        <v>42840</v>
      </c>
      <c r="L442" s="142">
        <v>807</v>
      </c>
      <c r="M442" s="142">
        <v>807</v>
      </c>
      <c r="N442" s="143">
        <v>122.51</v>
      </c>
      <c r="O442" s="15">
        <v>14849059318633</v>
      </c>
      <c r="P442" t="s">
        <v>88</v>
      </c>
      <c r="Q442" t="s">
        <v>152</v>
      </c>
      <c r="R442" s="104">
        <v>56100</v>
      </c>
      <c r="S442" t="s">
        <v>101</v>
      </c>
      <c r="T442">
        <v>6</v>
      </c>
      <c r="U442" s="104">
        <v>807</v>
      </c>
      <c r="V442" s="12">
        <v>122.51</v>
      </c>
      <c r="W442" s="1">
        <v>42864</v>
      </c>
      <c r="X442" s="1">
        <v>42840</v>
      </c>
      <c r="Y442" s="9">
        <v>2017</v>
      </c>
    </row>
    <row r="443" spans="2:25" hidden="1" x14ac:dyDescent="0.45">
      <c r="B443" s="1">
        <v>42864</v>
      </c>
      <c r="C443" s="141" t="s">
        <v>101</v>
      </c>
      <c r="D443">
        <v>2017</v>
      </c>
      <c r="E443" s="98">
        <v>14855426859571</v>
      </c>
      <c r="F443" s="141" t="s">
        <v>759</v>
      </c>
      <c r="G443" s="141" t="e">
        <f>VLOOKUP(E443,'Tableau Sites'!$A$7:$C$107,3,FALSE)</f>
        <v>#N/A</v>
      </c>
      <c r="H443" s="142">
        <v>56100</v>
      </c>
      <c r="I443">
        <v>9</v>
      </c>
      <c r="J443" s="1">
        <v>42840</v>
      </c>
      <c r="K443" s="1">
        <v>42840</v>
      </c>
      <c r="L443" s="142">
        <v>27</v>
      </c>
      <c r="M443" s="142">
        <v>27</v>
      </c>
      <c r="N443" s="143">
        <v>17.27</v>
      </c>
      <c r="O443" s="15">
        <v>14855426859571</v>
      </c>
      <c r="P443" t="s">
        <v>23</v>
      </c>
      <c r="Q443" t="s">
        <v>162</v>
      </c>
      <c r="R443" s="104">
        <v>56100</v>
      </c>
      <c r="S443" t="s">
        <v>101</v>
      </c>
      <c r="T443">
        <v>9</v>
      </c>
      <c r="U443" s="104">
        <v>27</v>
      </c>
      <c r="V443" s="12">
        <v>17.27</v>
      </c>
      <c r="W443" s="1">
        <v>42864</v>
      </c>
      <c r="X443" s="1">
        <v>42840</v>
      </c>
      <c r="Y443" s="9">
        <v>2017</v>
      </c>
    </row>
    <row r="444" spans="2:25" hidden="1" x14ac:dyDescent="0.45">
      <c r="B444" s="1">
        <v>42864</v>
      </c>
      <c r="C444" s="141" t="s">
        <v>101</v>
      </c>
      <c r="D444">
        <v>2017</v>
      </c>
      <c r="E444" s="98">
        <v>14849927625240</v>
      </c>
      <c r="F444" s="141" t="s">
        <v>90</v>
      </c>
      <c r="G444" s="141" t="str">
        <f>VLOOKUP(E444,'Tableau Sites'!$A$7:$C$107,3,FALSE)</f>
        <v>79 BOULEVARD COSMAO DUMANOIR</v>
      </c>
      <c r="H444" s="142">
        <v>56100</v>
      </c>
      <c r="I444">
        <v>6</v>
      </c>
      <c r="J444" s="1">
        <v>42840</v>
      </c>
      <c r="K444" s="1">
        <v>42840</v>
      </c>
      <c r="L444" s="142">
        <v>1323</v>
      </c>
      <c r="M444" s="142">
        <v>1323</v>
      </c>
      <c r="N444" s="143">
        <v>192.29</v>
      </c>
      <c r="O444" s="15">
        <v>14849927625240</v>
      </c>
      <c r="P444" t="s">
        <v>90</v>
      </c>
      <c r="Q444" t="s">
        <v>158</v>
      </c>
      <c r="R444" s="104">
        <v>56100</v>
      </c>
      <c r="S444" t="s">
        <v>101</v>
      </c>
      <c r="T444">
        <v>6</v>
      </c>
      <c r="U444" s="104">
        <v>1323</v>
      </c>
      <c r="V444" s="12">
        <v>192.29</v>
      </c>
      <c r="W444" s="1">
        <v>42864</v>
      </c>
      <c r="X444" s="1">
        <v>42840</v>
      </c>
      <c r="Y444" s="9">
        <v>2017</v>
      </c>
    </row>
    <row r="445" spans="2:25" hidden="1" x14ac:dyDescent="0.45">
      <c r="B445" s="1">
        <v>42864</v>
      </c>
      <c r="C445" s="141" t="s">
        <v>101</v>
      </c>
      <c r="D445">
        <v>2017</v>
      </c>
      <c r="E445" s="98">
        <v>14808393522019</v>
      </c>
      <c r="F445" s="141" t="s">
        <v>92</v>
      </c>
      <c r="G445" s="141" t="str">
        <f>VLOOKUP(E445,'Tableau Sites'!$A$7:$C$107,3,FALSE)</f>
        <v>RUE AUGUSTE RODIN</v>
      </c>
      <c r="H445" s="142">
        <v>56100</v>
      </c>
      <c r="I445">
        <v>3</v>
      </c>
      <c r="J445" s="1">
        <v>42840</v>
      </c>
      <c r="K445" s="1">
        <v>42840</v>
      </c>
      <c r="L445" s="142">
        <v>359</v>
      </c>
      <c r="M445" s="142">
        <v>359</v>
      </c>
      <c r="N445" s="143">
        <v>58.27</v>
      </c>
      <c r="O445" s="15">
        <v>14808393522019</v>
      </c>
      <c r="P445" t="s">
        <v>92</v>
      </c>
      <c r="Q445" t="s">
        <v>93</v>
      </c>
      <c r="R445" s="104">
        <v>56100</v>
      </c>
      <c r="S445" t="s">
        <v>101</v>
      </c>
      <c r="T445">
        <v>3</v>
      </c>
      <c r="U445" s="104">
        <v>359</v>
      </c>
      <c r="V445" s="12">
        <v>58.27</v>
      </c>
      <c r="W445" s="1">
        <v>42864</v>
      </c>
      <c r="X445" s="1">
        <v>42840</v>
      </c>
      <c r="Y445" s="9">
        <v>2017</v>
      </c>
    </row>
    <row r="446" spans="2:25" hidden="1" x14ac:dyDescent="0.45">
      <c r="B446" s="1">
        <v>42864</v>
      </c>
      <c r="C446" s="141" t="s">
        <v>101</v>
      </c>
      <c r="D446">
        <v>2017</v>
      </c>
      <c r="E446" s="98">
        <v>14814616439917</v>
      </c>
      <c r="F446" s="141" t="s">
        <v>109</v>
      </c>
      <c r="G446" s="141" t="str">
        <f>VLOOKUP(E446,'Tableau Sites'!$A$7:$C$107,3,FALSE)</f>
        <v>24 RUE DE KERSABIEC</v>
      </c>
      <c r="H446" s="142">
        <v>56100</v>
      </c>
      <c r="I446">
        <v>12</v>
      </c>
      <c r="J446" s="1">
        <v>42840</v>
      </c>
      <c r="K446" s="1">
        <v>42840</v>
      </c>
      <c r="L446" s="142">
        <v>2232</v>
      </c>
      <c r="M446" s="142">
        <v>2232</v>
      </c>
      <c r="N446" s="143">
        <v>322.62</v>
      </c>
      <c r="O446" s="15">
        <v>14814616439917</v>
      </c>
      <c r="P446" t="s">
        <v>109</v>
      </c>
      <c r="Q446" t="s">
        <v>156</v>
      </c>
      <c r="R446" s="104">
        <v>56100</v>
      </c>
      <c r="S446" t="s">
        <v>101</v>
      </c>
      <c r="T446">
        <v>12</v>
      </c>
      <c r="U446" s="104">
        <v>2232</v>
      </c>
      <c r="V446" s="12">
        <v>322.62</v>
      </c>
      <c r="W446" s="1">
        <v>42864</v>
      </c>
      <c r="X446" s="1">
        <v>42840</v>
      </c>
      <c r="Y446" s="9">
        <v>2017</v>
      </c>
    </row>
    <row r="447" spans="2:25" hidden="1" x14ac:dyDescent="0.45">
      <c r="B447" s="1">
        <v>42864</v>
      </c>
      <c r="C447" s="141" t="s">
        <v>101</v>
      </c>
      <c r="D447">
        <v>2017</v>
      </c>
      <c r="E447" s="98">
        <v>14808827665559</v>
      </c>
      <c r="F447" s="141" t="s">
        <v>1054</v>
      </c>
      <c r="G447" s="141" t="str">
        <f>VLOOKUP(E447,'Tableau Sites'!$A$7:$C$107,3,FALSE)</f>
        <v>1 RUE DES DEUX FRERES LE LAY</v>
      </c>
      <c r="H447" s="142">
        <v>56100</v>
      </c>
      <c r="I447">
        <v>6</v>
      </c>
      <c r="J447" s="1">
        <v>42840</v>
      </c>
      <c r="K447" s="1">
        <v>42840</v>
      </c>
      <c r="L447" s="142">
        <v>2017</v>
      </c>
      <c r="M447" s="142">
        <v>2017</v>
      </c>
      <c r="N447" s="143">
        <v>318.73</v>
      </c>
      <c r="O447" s="15">
        <v>14808827665559</v>
      </c>
      <c r="P447" t="s">
        <v>141</v>
      </c>
      <c r="Q447" t="s">
        <v>153</v>
      </c>
      <c r="R447" s="104">
        <v>56100</v>
      </c>
      <c r="S447" t="s">
        <v>101</v>
      </c>
      <c r="T447">
        <v>6</v>
      </c>
      <c r="U447" s="104">
        <v>2017</v>
      </c>
      <c r="V447" s="12">
        <v>318.73</v>
      </c>
      <c r="W447" s="1">
        <v>42864</v>
      </c>
      <c r="X447" s="1">
        <v>42840</v>
      </c>
      <c r="Y447" s="9">
        <v>2017</v>
      </c>
    </row>
    <row r="448" spans="2:25" x14ac:dyDescent="0.45">
      <c r="B448" s="1">
        <v>42864</v>
      </c>
      <c r="C448" s="141" t="s">
        <v>101</v>
      </c>
      <c r="D448">
        <v>2017</v>
      </c>
      <c r="E448" s="98">
        <v>14884081026425</v>
      </c>
      <c r="F448" s="204" t="s">
        <v>625</v>
      </c>
      <c r="G448" s="141" t="str">
        <f>VLOOKUP(E448,'Tableau Sites'!$A$7:$C$127,3,FALSE)</f>
        <v>76 BOULEVARD COSMAO DUMANOIR</v>
      </c>
      <c r="H448" s="142">
        <v>56100</v>
      </c>
      <c r="I448">
        <v>6</v>
      </c>
      <c r="J448" s="1">
        <v>42840</v>
      </c>
      <c r="K448" s="1">
        <v>42840</v>
      </c>
      <c r="L448" s="142">
        <v>2393</v>
      </c>
      <c r="M448" s="142">
        <v>2393</v>
      </c>
      <c r="N448" s="143">
        <v>351.52</v>
      </c>
      <c r="O448" s="15">
        <v>14884081026425</v>
      </c>
      <c r="P448" t="s">
        <v>134</v>
      </c>
      <c r="Q448" t="s">
        <v>172</v>
      </c>
      <c r="R448" s="104">
        <v>56100</v>
      </c>
      <c r="S448" t="s">
        <v>101</v>
      </c>
      <c r="T448">
        <v>6</v>
      </c>
      <c r="U448" s="104">
        <v>2393</v>
      </c>
      <c r="V448" s="12">
        <v>351.52</v>
      </c>
      <c r="W448" s="1">
        <v>42864</v>
      </c>
      <c r="X448" s="1">
        <v>42840</v>
      </c>
      <c r="Y448" s="9">
        <v>2017</v>
      </c>
    </row>
    <row r="449" spans="2:25" hidden="1" x14ac:dyDescent="0.45">
      <c r="B449" s="1">
        <v>42864</v>
      </c>
      <c r="C449" s="141" t="s">
        <v>101</v>
      </c>
      <c r="D449">
        <v>2017</v>
      </c>
      <c r="E449" s="98">
        <v>14823588943559</v>
      </c>
      <c r="F449" s="141" t="s">
        <v>95</v>
      </c>
      <c r="G449" s="141" t="str">
        <f>VLOOKUP(E449,'Tableau Sites'!$A$7:$C$107,3,FALSE)</f>
        <v>2 RUE MAURICE THOREZ</v>
      </c>
      <c r="H449" s="142">
        <v>56100</v>
      </c>
      <c r="I449">
        <v>30</v>
      </c>
      <c r="J449" s="1">
        <v>42840</v>
      </c>
      <c r="K449" s="1">
        <v>42840</v>
      </c>
      <c r="L449" s="142">
        <v>6876</v>
      </c>
      <c r="M449" s="142">
        <v>6876</v>
      </c>
      <c r="N449" s="143">
        <v>966.22</v>
      </c>
      <c r="O449" s="15">
        <v>14823588943559</v>
      </c>
      <c r="P449" t="s">
        <v>95</v>
      </c>
      <c r="Q449" t="s">
        <v>96</v>
      </c>
      <c r="R449" s="104">
        <v>56100</v>
      </c>
      <c r="S449" t="s">
        <v>101</v>
      </c>
      <c r="T449">
        <v>30</v>
      </c>
      <c r="U449" s="104">
        <v>6876</v>
      </c>
      <c r="V449" s="12">
        <v>966.22</v>
      </c>
      <c r="W449" s="1">
        <v>42864</v>
      </c>
      <c r="X449" s="1">
        <v>42840</v>
      </c>
      <c r="Y449" s="9">
        <v>2017</v>
      </c>
    </row>
    <row r="450" spans="2:25" hidden="1" x14ac:dyDescent="0.45">
      <c r="B450" s="1">
        <v>42864</v>
      </c>
      <c r="C450" s="141" t="s">
        <v>101</v>
      </c>
      <c r="D450">
        <v>2017</v>
      </c>
      <c r="E450" s="98">
        <v>14838784312598</v>
      </c>
      <c r="F450" s="141" t="s">
        <v>97</v>
      </c>
      <c r="G450" s="141" t="str">
        <f>VLOOKUP(E450,'Tableau Sites'!$A$7:$C$107,3,FALSE)</f>
        <v>HALLES CHANZY</v>
      </c>
      <c r="H450" s="142">
        <v>56100</v>
      </c>
      <c r="I450">
        <v>18</v>
      </c>
      <c r="J450" s="1">
        <v>42840</v>
      </c>
      <c r="K450" s="1">
        <v>42840</v>
      </c>
      <c r="L450" s="142">
        <v>6953</v>
      </c>
      <c r="M450" s="142">
        <v>6953</v>
      </c>
      <c r="N450" s="143">
        <v>979.7</v>
      </c>
      <c r="O450" s="15">
        <v>14838784312598</v>
      </c>
      <c r="P450" t="s">
        <v>97</v>
      </c>
      <c r="Q450" t="s">
        <v>181</v>
      </c>
      <c r="R450" s="104">
        <v>56100</v>
      </c>
      <c r="S450" t="s">
        <v>101</v>
      </c>
      <c r="T450">
        <v>18</v>
      </c>
      <c r="U450" s="104">
        <v>6953</v>
      </c>
      <c r="V450" s="12">
        <v>979.7</v>
      </c>
      <c r="W450" s="1">
        <v>42864</v>
      </c>
      <c r="X450" s="1">
        <v>42840</v>
      </c>
      <c r="Y450" s="9">
        <v>2017</v>
      </c>
    </row>
    <row r="451" spans="2:25" hidden="1" x14ac:dyDescent="0.45">
      <c r="B451" s="1">
        <v>42864</v>
      </c>
      <c r="C451" s="141" t="s">
        <v>101</v>
      </c>
      <c r="D451">
        <v>2017</v>
      </c>
      <c r="E451" s="98">
        <v>14855716295106</v>
      </c>
      <c r="F451" s="141" t="s">
        <v>98</v>
      </c>
      <c r="G451" s="141" t="e">
        <f>VLOOKUP(E451,'Tableau Sites'!$A$7:$C$107,3,FALSE)</f>
        <v>#N/A</v>
      </c>
      <c r="H451" s="142">
        <v>56100</v>
      </c>
      <c r="I451">
        <v>6</v>
      </c>
      <c r="J451" s="1">
        <v>42840</v>
      </c>
      <c r="K451" s="1">
        <v>42840</v>
      </c>
      <c r="L451" s="142">
        <v>446</v>
      </c>
      <c r="M451" s="142">
        <v>446</v>
      </c>
      <c r="N451" s="143">
        <v>72.22</v>
      </c>
      <c r="O451" s="15">
        <v>14855716295106</v>
      </c>
      <c r="P451" t="s">
        <v>98</v>
      </c>
      <c r="Q451" t="s">
        <v>187</v>
      </c>
      <c r="R451" s="104">
        <v>56100</v>
      </c>
      <c r="S451" t="s">
        <v>101</v>
      </c>
      <c r="T451">
        <v>6</v>
      </c>
      <c r="U451" s="104">
        <v>446</v>
      </c>
      <c r="V451" s="12">
        <v>72.22</v>
      </c>
      <c r="W451" s="1">
        <v>42864</v>
      </c>
      <c r="X451" s="1">
        <v>42840</v>
      </c>
      <c r="Y451" s="9">
        <v>2017</v>
      </c>
    </row>
    <row r="452" spans="2:25" hidden="1" x14ac:dyDescent="0.45">
      <c r="B452" s="1">
        <v>42864</v>
      </c>
      <c r="C452" s="141" t="s">
        <v>101</v>
      </c>
      <c r="D452">
        <v>2017</v>
      </c>
      <c r="E452" s="98">
        <v>14829667091101</v>
      </c>
      <c r="F452" s="141" t="s">
        <v>707</v>
      </c>
      <c r="G452" s="141" t="str">
        <f>VLOOKUP(E452,'Tableau Sites'!$A$7:$C$107,3,FALSE)</f>
        <v>3 RUE D ANNABA</v>
      </c>
      <c r="H452" s="142">
        <v>56100</v>
      </c>
      <c r="I452">
        <v>3</v>
      </c>
      <c r="J452" s="1">
        <v>42840</v>
      </c>
      <c r="K452" s="1">
        <v>42840</v>
      </c>
      <c r="L452" s="142">
        <v>805</v>
      </c>
      <c r="M452" s="142">
        <v>805</v>
      </c>
      <c r="N452" s="143">
        <v>118.93</v>
      </c>
      <c r="O452" s="15">
        <v>14829667091101</v>
      </c>
      <c r="P452" t="s">
        <v>116</v>
      </c>
      <c r="Q452" t="s">
        <v>160</v>
      </c>
      <c r="R452" s="104">
        <v>56100</v>
      </c>
      <c r="S452" t="s">
        <v>101</v>
      </c>
      <c r="T452">
        <v>3</v>
      </c>
      <c r="U452" s="104">
        <v>805</v>
      </c>
      <c r="V452" s="12">
        <v>118.93</v>
      </c>
      <c r="W452" s="1">
        <v>42864</v>
      </c>
      <c r="X452" s="1">
        <v>42840</v>
      </c>
      <c r="Y452" s="9">
        <v>2017</v>
      </c>
    </row>
    <row r="453" spans="2:25" hidden="1" x14ac:dyDescent="0.45">
      <c r="B453" s="1">
        <v>42864</v>
      </c>
      <c r="C453" s="141" t="s">
        <v>101</v>
      </c>
      <c r="D453">
        <v>2017</v>
      </c>
      <c r="E453" s="98">
        <v>14861939155961</v>
      </c>
      <c r="F453" s="182" t="s">
        <v>757</v>
      </c>
      <c r="G453" s="141" t="str">
        <f>VLOOKUP(E453,'Tableau Sites'!$A$7:$C$107,3,FALSE)</f>
        <v>2C Bd Franchet d'Esperet</v>
      </c>
      <c r="H453" s="142">
        <v>56100</v>
      </c>
      <c r="I453">
        <v>6</v>
      </c>
      <c r="J453" s="1">
        <v>42840</v>
      </c>
      <c r="K453" s="1">
        <v>42840</v>
      </c>
      <c r="L453" s="142">
        <v>352</v>
      </c>
      <c r="M453" s="142">
        <v>352</v>
      </c>
      <c r="N453" s="143">
        <v>66.540000000000006</v>
      </c>
      <c r="O453" s="15">
        <v>14861939155961</v>
      </c>
      <c r="P453" t="s">
        <v>142</v>
      </c>
      <c r="Q453" t="s">
        <v>142</v>
      </c>
      <c r="R453" s="104">
        <v>56100</v>
      </c>
      <c r="S453" t="s">
        <v>101</v>
      </c>
      <c r="T453">
        <v>6</v>
      </c>
      <c r="U453" s="104">
        <v>352</v>
      </c>
      <c r="V453" s="12">
        <v>66.540000000000006</v>
      </c>
      <c r="W453" s="1">
        <v>42864</v>
      </c>
      <c r="X453" s="1">
        <v>42840</v>
      </c>
      <c r="Y453" s="9">
        <v>2017</v>
      </c>
    </row>
    <row r="454" spans="2:25" hidden="1" x14ac:dyDescent="0.45">
      <c r="B454" s="1">
        <v>42864</v>
      </c>
      <c r="C454" s="141" t="s">
        <v>101</v>
      </c>
      <c r="D454">
        <v>2017</v>
      </c>
      <c r="E454" s="98">
        <v>14865846549820</v>
      </c>
      <c r="F454" s="141" t="s">
        <v>15</v>
      </c>
      <c r="G454" s="141" t="e">
        <f>VLOOKUP(E454,'Tableau Sites'!$A$7:$C$107,3,FALSE)</f>
        <v>#N/A</v>
      </c>
      <c r="H454" s="142">
        <v>56100</v>
      </c>
      <c r="I454">
        <v>12</v>
      </c>
      <c r="J454" s="1">
        <v>42840</v>
      </c>
      <c r="K454" s="1">
        <v>42840</v>
      </c>
      <c r="L454" s="142">
        <v>1941</v>
      </c>
      <c r="M454" s="142">
        <v>1941</v>
      </c>
      <c r="N454" s="143">
        <v>304.60000000000002</v>
      </c>
      <c r="O454" s="15">
        <v>14865846549820</v>
      </c>
      <c r="P454" t="s">
        <v>15</v>
      </c>
      <c r="Q454" t="s">
        <v>16</v>
      </c>
      <c r="R454" s="104">
        <v>56100</v>
      </c>
      <c r="S454" t="s">
        <v>101</v>
      </c>
      <c r="T454">
        <v>12</v>
      </c>
      <c r="U454" s="104">
        <v>1941</v>
      </c>
      <c r="V454" s="12">
        <v>304.60000000000002</v>
      </c>
      <c r="W454" s="1">
        <v>42864</v>
      </c>
      <c r="X454" s="1">
        <v>42840</v>
      </c>
      <c r="Y454" s="9">
        <v>2017</v>
      </c>
    </row>
    <row r="455" spans="2:25" hidden="1" x14ac:dyDescent="0.45">
      <c r="B455" s="1">
        <v>42894</v>
      </c>
      <c r="C455" s="141" t="s">
        <v>101</v>
      </c>
      <c r="D455">
        <v>2017</v>
      </c>
      <c r="E455" s="98">
        <v>14801736507971</v>
      </c>
      <c r="F455" s="141" t="s">
        <v>655</v>
      </c>
      <c r="G455" s="141" t="str">
        <f>VLOOKUP(E455,'Tableau Sites'!$A$7:$C$107,3,FALSE)</f>
        <v xml:space="preserve"> QUAI DES INDES</v>
      </c>
      <c r="H455" s="142">
        <v>56100</v>
      </c>
      <c r="I455">
        <v>36</v>
      </c>
      <c r="J455" s="1">
        <v>42885</v>
      </c>
      <c r="K455" s="1">
        <v>42885</v>
      </c>
      <c r="L455" s="142">
        <v>779</v>
      </c>
      <c r="M455" s="142">
        <v>779</v>
      </c>
      <c r="N455" s="143">
        <v>223.75</v>
      </c>
      <c r="O455" s="15">
        <v>14801736507971</v>
      </c>
      <c r="P455" t="s">
        <v>111</v>
      </c>
      <c r="Q455" t="s">
        <v>175</v>
      </c>
      <c r="R455" s="104">
        <v>56100</v>
      </c>
      <c r="S455" t="s">
        <v>101</v>
      </c>
      <c r="T455">
        <v>36</v>
      </c>
      <c r="U455" s="104">
        <v>779</v>
      </c>
      <c r="V455" s="12">
        <v>223.75</v>
      </c>
      <c r="W455" s="1">
        <v>42894</v>
      </c>
      <c r="X455" s="1">
        <v>42885</v>
      </c>
      <c r="Y455" s="9">
        <v>2017</v>
      </c>
    </row>
    <row r="456" spans="2:25" hidden="1" x14ac:dyDescent="0.45">
      <c r="B456" s="1">
        <v>42894</v>
      </c>
      <c r="C456" s="141" t="s">
        <v>101</v>
      </c>
      <c r="D456">
        <v>2017</v>
      </c>
      <c r="E456" s="98">
        <v>14825325557145</v>
      </c>
      <c r="F456" s="141" t="s">
        <v>703</v>
      </c>
      <c r="G456" s="141" t="str">
        <f>VLOOKUP(E456,'Tableau Sites'!$A$7:$C$107,3,FALSE)</f>
        <v xml:space="preserve"> N1 ccal KERVENANEC</v>
      </c>
      <c r="H456" s="142">
        <v>56100</v>
      </c>
      <c r="I456">
        <v>18</v>
      </c>
      <c r="J456" s="1">
        <v>42885</v>
      </c>
      <c r="K456" s="1">
        <v>42885</v>
      </c>
      <c r="L456" s="142">
        <v>892</v>
      </c>
      <c r="M456" s="142">
        <v>892</v>
      </c>
      <c r="N456" s="143">
        <v>152.91</v>
      </c>
      <c r="O456" s="15">
        <v>14825325557145</v>
      </c>
      <c r="P456" t="s">
        <v>99</v>
      </c>
      <c r="Q456" t="s">
        <v>144</v>
      </c>
      <c r="R456" s="104">
        <v>56100</v>
      </c>
      <c r="S456" t="s">
        <v>101</v>
      </c>
      <c r="T456">
        <v>18</v>
      </c>
      <c r="U456" s="104">
        <v>892</v>
      </c>
      <c r="V456" s="12">
        <v>152.91</v>
      </c>
      <c r="W456" s="1">
        <v>42894</v>
      </c>
      <c r="X456" s="1">
        <v>42885</v>
      </c>
      <c r="Y456" s="9">
        <v>2017</v>
      </c>
    </row>
    <row r="457" spans="2:25" hidden="1" x14ac:dyDescent="0.45">
      <c r="B457" s="1">
        <v>42894</v>
      </c>
      <c r="C457" s="141" t="s">
        <v>101</v>
      </c>
      <c r="D457">
        <v>2017</v>
      </c>
      <c r="E457" s="98">
        <v>14826338581711</v>
      </c>
      <c r="F457" s="141" t="s">
        <v>81</v>
      </c>
      <c r="G457" s="141" t="str">
        <f>VLOOKUP(E457,'Tableau Sites'!$A$7:$C$107,3,FALSE)</f>
        <v>45 BD EMILE GUILLEROT</v>
      </c>
      <c r="H457" s="142">
        <v>56100</v>
      </c>
      <c r="I457">
        <v>18</v>
      </c>
      <c r="J457" s="1">
        <v>42885</v>
      </c>
      <c r="K457" s="1">
        <v>42885</v>
      </c>
      <c r="L457" s="142">
        <v>2695</v>
      </c>
      <c r="M457" s="142">
        <v>2695</v>
      </c>
      <c r="N457" s="143">
        <v>400.63</v>
      </c>
      <c r="O457" s="15">
        <v>14826338581711</v>
      </c>
      <c r="P457" t="s">
        <v>81</v>
      </c>
      <c r="Q457" t="s">
        <v>147</v>
      </c>
      <c r="R457" s="104">
        <v>56100</v>
      </c>
      <c r="S457" t="s">
        <v>101</v>
      </c>
      <c r="T457">
        <v>18</v>
      </c>
      <c r="U457" s="104">
        <v>2695</v>
      </c>
      <c r="V457" s="12">
        <v>400.63</v>
      </c>
      <c r="W457" s="1">
        <v>42894</v>
      </c>
      <c r="X457" s="1">
        <v>42885</v>
      </c>
      <c r="Y457" s="9">
        <v>2017</v>
      </c>
    </row>
    <row r="458" spans="2:25" hidden="1" x14ac:dyDescent="0.45">
      <c r="B458" s="1">
        <v>42894</v>
      </c>
      <c r="C458" s="141" t="s">
        <v>101</v>
      </c>
      <c r="D458">
        <v>2017</v>
      </c>
      <c r="E458" s="98">
        <v>14831258977776</v>
      </c>
      <c r="F458" s="141" t="s">
        <v>711</v>
      </c>
      <c r="G458" s="141" t="str">
        <f>VLOOKUP(E458,'Tableau Sites'!$A$7:$C$107,3,FALSE)</f>
        <v>SOYE</v>
      </c>
      <c r="H458" s="142">
        <v>56270</v>
      </c>
      <c r="I458">
        <v>36</v>
      </c>
      <c r="J458" s="1">
        <v>42885</v>
      </c>
      <c r="K458" s="1">
        <v>42885</v>
      </c>
      <c r="L458" s="142">
        <v>4005</v>
      </c>
      <c r="M458" s="142">
        <v>4005</v>
      </c>
      <c r="N458" s="143">
        <v>626.36</v>
      </c>
      <c r="O458" s="15">
        <v>14831258977776</v>
      </c>
      <c r="P458" t="s">
        <v>73</v>
      </c>
      <c r="Q458" t="s">
        <v>74</v>
      </c>
      <c r="R458" s="104">
        <v>56270</v>
      </c>
      <c r="S458" t="s">
        <v>101</v>
      </c>
      <c r="T458">
        <v>36</v>
      </c>
      <c r="U458" s="104">
        <v>4005</v>
      </c>
      <c r="V458" s="12">
        <v>626.36</v>
      </c>
      <c r="W458" s="1">
        <v>42894</v>
      </c>
      <c r="X458" s="1">
        <v>42885</v>
      </c>
      <c r="Y458" s="9">
        <v>2017</v>
      </c>
    </row>
    <row r="459" spans="2:25" hidden="1" x14ac:dyDescent="0.45">
      <c r="B459" s="1">
        <v>42894</v>
      </c>
      <c r="C459" s="141" t="s">
        <v>101</v>
      </c>
      <c r="D459">
        <v>2017</v>
      </c>
      <c r="E459" s="98">
        <v>14831259040485</v>
      </c>
      <c r="F459" s="141" t="s">
        <v>720</v>
      </c>
      <c r="G459" s="141" t="str">
        <f>VLOOKUP(E459,'Tableau Sites'!$A$7:$C$107,3,FALSE)</f>
        <v>10 RUE FRANCOIS RENAULT</v>
      </c>
      <c r="H459" s="142">
        <v>56100</v>
      </c>
      <c r="I459">
        <v>6</v>
      </c>
      <c r="J459" s="1">
        <v>42885</v>
      </c>
      <c r="K459" s="1">
        <v>42885</v>
      </c>
      <c r="L459" s="142">
        <v>1175</v>
      </c>
      <c r="M459" s="142">
        <v>1175</v>
      </c>
      <c r="N459" s="143">
        <v>192.9</v>
      </c>
      <c r="O459" s="15">
        <v>14831259040485</v>
      </c>
      <c r="P459" t="s">
        <v>126</v>
      </c>
      <c r="Q459" t="s">
        <v>126</v>
      </c>
      <c r="R459" s="104">
        <v>56100</v>
      </c>
      <c r="S459" t="s">
        <v>101</v>
      </c>
      <c r="T459">
        <v>6</v>
      </c>
      <c r="U459" s="104">
        <v>1175</v>
      </c>
      <c r="V459" s="12">
        <v>192.9</v>
      </c>
      <c r="W459" s="1">
        <v>42894</v>
      </c>
      <c r="X459" s="1">
        <v>42885</v>
      </c>
      <c r="Y459" s="9">
        <v>2017</v>
      </c>
    </row>
    <row r="460" spans="2:25" hidden="1" x14ac:dyDescent="0.45">
      <c r="B460" s="1">
        <v>42894</v>
      </c>
      <c r="C460" s="141" t="s">
        <v>101</v>
      </c>
      <c r="D460">
        <v>2017</v>
      </c>
      <c r="E460" s="98">
        <v>14847033269250</v>
      </c>
      <c r="F460" s="141" t="s">
        <v>709</v>
      </c>
      <c r="G460" s="141" t="str">
        <f>VLOOKUP(E460,'Tableau Sites'!$A$7:$C$107,3,FALSE)</f>
        <v>83 BOULEVARD COSMAO DUMANOIR</v>
      </c>
      <c r="H460" s="142">
        <v>56100</v>
      </c>
      <c r="I460">
        <v>18</v>
      </c>
      <c r="J460" s="1">
        <v>42885</v>
      </c>
      <c r="K460" s="1">
        <v>42885</v>
      </c>
      <c r="L460" s="142">
        <v>5786</v>
      </c>
      <c r="M460" s="142">
        <v>5786</v>
      </c>
      <c r="N460" s="143">
        <v>866.24</v>
      </c>
      <c r="O460" s="15">
        <v>14847033269250</v>
      </c>
      <c r="P460" t="s">
        <v>131</v>
      </c>
      <c r="Q460" t="s">
        <v>171</v>
      </c>
      <c r="R460" s="104">
        <v>56100</v>
      </c>
      <c r="S460" t="s">
        <v>101</v>
      </c>
      <c r="T460">
        <v>18</v>
      </c>
      <c r="U460" s="104">
        <v>5786</v>
      </c>
      <c r="V460" s="12">
        <v>866.24</v>
      </c>
      <c r="W460" s="1">
        <v>42894</v>
      </c>
      <c r="X460" s="1">
        <v>42885</v>
      </c>
      <c r="Y460" s="9">
        <v>2017</v>
      </c>
    </row>
    <row r="461" spans="2:25" x14ac:dyDescent="0.45">
      <c r="B461" s="1">
        <v>42894</v>
      </c>
      <c r="C461" s="141" t="s">
        <v>101</v>
      </c>
      <c r="D461">
        <v>2017</v>
      </c>
      <c r="E461" s="98">
        <v>14897829230103</v>
      </c>
      <c r="F461" s="141" t="s">
        <v>115</v>
      </c>
      <c r="G461" s="141" t="str">
        <f>VLOOKUP(E461,'Tableau Sites'!$A$7:$C$127,3,FALSE)</f>
        <v>LA CITADELLE</v>
      </c>
      <c r="H461" s="142">
        <v>56290</v>
      </c>
      <c r="I461">
        <v>24</v>
      </c>
      <c r="J461" s="1">
        <v>42885</v>
      </c>
      <c r="K461" s="1">
        <v>42885</v>
      </c>
      <c r="L461" s="142">
        <v>8776</v>
      </c>
      <c r="M461" s="142">
        <v>8776</v>
      </c>
      <c r="N461" s="143">
        <v>1195.02</v>
      </c>
      <c r="O461" s="15">
        <v>14897829230103</v>
      </c>
      <c r="P461" t="s">
        <v>115</v>
      </c>
      <c r="Q461" t="s">
        <v>193</v>
      </c>
      <c r="R461" s="104">
        <v>56290</v>
      </c>
      <c r="S461" t="s">
        <v>101</v>
      </c>
      <c r="T461">
        <v>24</v>
      </c>
      <c r="U461" s="104">
        <v>8776</v>
      </c>
      <c r="V461" s="12">
        <v>1195.02</v>
      </c>
      <c r="W461" s="1">
        <v>42894</v>
      </c>
      <c r="X461" s="1">
        <v>42885</v>
      </c>
      <c r="Y461" s="9">
        <v>2017</v>
      </c>
    </row>
    <row r="462" spans="2:25" hidden="1" x14ac:dyDescent="0.45">
      <c r="B462" s="1">
        <v>42894</v>
      </c>
      <c r="C462" s="141" t="s">
        <v>101</v>
      </c>
      <c r="D462">
        <v>2017</v>
      </c>
      <c r="E462" s="98">
        <v>14856729330593</v>
      </c>
      <c r="F462" s="141" t="s">
        <v>737</v>
      </c>
      <c r="G462" s="141" t="str">
        <f>VLOOKUP(E462,'Tableau Sites'!$A$7:$C$107,3,FALSE)</f>
        <v>4 AVENUE JEAN JAURES</v>
      </c>
      <c r="H462" s="142">
        <v>56100</v>
      </c>
      <c r="I462">
        <v>6</v>
      </c>
      <c r="J462" s="1">
        <v>42885</v>
      </c>
      <c r="K462" s="1">
        <v>42885</v>
      </c>
      <c r="L462" s="142">
        <v>603</v>
      </c>
      <c r="M462" s="142">
        <v>603</v>
      </c>
      <c r="N462" s="143">
        <v>115.45</v>
      </c>
      <c r="O462" s="15">
        <v>14856729330593</v>
      </c>
      <c r="P462" t="s">
        <v>120</v>
      </c>
      <c r="Q462" t="s">
        <v>151</v>
      </c>
      <c r="R462" s="104">
        <v>56100</v>
      </c>
      <c r="S462" t="s">
        <v>101</v>
      </c>
      <c r="T462">
        <v>6</v>
      </c>
      <c r="U462" s="104">
        <v>603</v>
      </c>
      <c r="V462" s="12">
        <v>115.45</v>
      </c>
      <c r="W462" s="1">
        <v>42894</v>
      </c>
      <c r="X462" s="1">
        <v>42885</v>
      </c>
      <c r="Y462" s="9">
        <v>2017</v>
      </c>
    </row>
    <row r="463" spans="2:25" hidden="1" x14ac:dyDescent="0.45">
      <c r="B463" s="1">
        <v>42894</v>
      </c>
      <c r="C463" s="141" t="s">
        <v>101</v>
      </c>
      <c r="D463">
        <v>2017</v>
      </c>
      <c r="E463" s="98">
        <v>14857018736288</v>
      </c>
      <c r="F463" s="141" t="s">
        <v>642</v>
      </c>
      <c r="G463" s="141" t="str">
        <f>VLOOKUP(E463,'Tableau Sites'!$A$7:$C$107,3,FALSE)</f>
        <v>3 BOULEVARD COSMAO DUMANOIR</v>
      </c>
      <c r="H463" s="142">
        <v>56100</v>
      </c>
      <c r="I463">
        <v>36</v>
      </c>
      <c r="J463" s="1">
        <v>42885</v>
      </c>
      <c r="K463" s="1">
        <v>42885</v>
      </c>
      <c r="L463" s="142">
        <v>5106</v>
      </c>
      <c r="M463" s="142">
        <v>5106</v>
      </c>
      <c r="N463" s="143">
        <v>769.91</v>
      </c>
      <c r="O463" s="15">
        <v>14857018736288</v>
      </c>
      <c r="P463" t="s">
        <v>94</v>
      </c>
      <c r="Q463" t="s">
        <v>148</v>
      </c>
      <c r="R463" s="104">
        <v>56100</v>
      </c>
      <c r="S463" t="s">
        <v>101</v>
      </c>
      <c r="T463">
        <v>36</v>
      </c>
      <c r="U463" s="104">
        <v>5106</v>
      </c>
      <c r="V463" s="12">
        <v>769.91</v>
      </c>
      <c r="W463" s="1">
        <v>42894</v>
      </c>
      <c r="X463" s="1">
        <v>42885</v>
      </c>
      <c r="Y463" s="9">
        <v>2017</v>
      </c>
    </row>
    <row r="464" spans="2:25" x14ac:dyDescent="0.45">
      <c r="B464" s="1">
        <v>42894</v>
      </c>
      <c r="C464" s="141" t="s">
        <v>101</v>
      </c>
      <c r="D464">
        <v>2017</v>
      </c>
      <c r="E464" s="98">
        <v>14897250260446</v>
      </c>
      <c r="F464" s="182" t="s">
        <v>801</v>
      </c>
      <c r="G464" s="141" t="str">
        <f>VLOOKUP(E464,'Tableau Sites'!$A$7:$C$127,3,FALSE)</f>
        <v>QUAI DE ROHAN</v>
      </c>
      <c r="H464" s="142">
        <v>56100</v>
      </c>
      <c r="I464">
        <v>6</v>
      </c>
      <c r="J464" s="1">
        <v>42885</v>
      </c>
      <c r="K464" s="1">
        <v>42885</v>
      </c>
      <c r="L464" s="142">
        <v>487</v>
      </c>
      <c r="M464" s="142">
        <v>487</v>
      </c>
      <c r="N464" s="143">
        <v>79.16</v>
      </c>
      <c r="O464" s="15">
        <v>14897250260446</v>
      </c>
      <c r="P464" t="s">
        <v>110</v>
      </c>
      <c r="Q464" t="s">
        <v>191</v>
      </c>
      <c r="R464" s="104">
        <v>56100</v>
      </c>
      <c r="S464" t="s">
        <v>101</v>
      </c>
      <c r="T464">
        <v>6</v>
      </c>
      <c r="U464" s="104">
        <v>487</v>
      </c>
      <c r="V464" s="12">
        <v>79.16</v>
      </c>
      <c r="W464" s="1">
        <v>42894</v>
      </c>
      <c r="X464" s="1">
        <v>42885</v>
      </c>
      <c r="Y464" s="9">
        <v>2017</v>
      </c>
    </row>
    <row r="465" spans="2:25" hidden="1" x14ac:dyDescent="0.45">
      <c r="B465" s="1">
        <v>42894</v>
      </c>
      <c r="C465" s="141" t="s">
        <v>101</v>
      </c>
      <c r="D465">
        <v>2017</v>
      </c>
      <c r="E465" s="98">
        <v>14853545552699</v>
      </c>
      <c r="F465" s="141" t="s">
        <v>731</v>
      </c>
      <c r="G465" s="141" t="str">
        <f>VLOOKUP(E465,'Tableau Sites'!$A$7:$C$107,3,FALSE)</f>
        <v>20 RUE JEAN MOULIN</v>
      </c>
      <c r="H465" s="142">
        <v>56100</v>
      </c>
      <c r="I465">
        <v>6</v>
      </c>
      <c r="J465" s="1">
        <v>42885</v>
      </c>
      <c r="K465" s="1">
        <v>42885</v>
      </c>
      <c r="L465" s="142">
        <v>1214</v>
      </c>
      <c r="M465" s="142">
        <v>1214</v>
      </c>
      <c r="N465" s="143">
        <v>198.92</v>
      </c>
      <c r="O465" s="15">
        <v>14853545552699</v>
      </c>
      <c r="P465" t="s">
        <v>130</v>
      </c>
      <c r="Q465" t="s">
        <v>149</v>
      </c>
      <c r="R465" s="104">
        <v>56100</v>
      </c>
      <c r="S465" t="s">
        <v>101</v>
      </c>
      <c r="T465">
        <v>6</v>
      </c>
      <c r="U465" s="104">
        <v>1214</v>
      </c>
      <c r="V465" s="12">
        <v>198.92</v>
      </c>
      <c r="W465" s="1">
        <v>42894</v>
      </c>
      <c r="X465" s="1">
        <v>42885</v>
      </c>
      <c r="Y465" s="9">
        <v>2017</v>
      </c>
    </row>
    <row r="466" spans="2:25" hidden="1" x14ac:dyDescent="0.45">
      <c r="B466" s="1">
        <v>42894</v>
      </c>
      <c r="C466" s="141" t="s">
        <v>101</v>
      </c>
      <c r="D466">
        <v>2017</v>
      </c>
      <c r="E466" s="98">
        <v>14848190969595</v>
      </c>
      <c r="F466" s="141" t="s">
        <v>77</v>
      </c>
      <c r="G466" s="141" t="str">
        <f>VLOOKUP(E466,'Tableau Sites'!$A$7:$C$107,3,FALSE)</f>
        <v>2 RUE FRANCOIS LE BRISE</v>
      </c>
      <c r="H466" s="142">
        <v>56100</v>
      </c>
      <c r="I466">
        <v>36</v>
      </c>
      <c r="J466" s="1">
        <v>42885</v>
      </c>
      <c r="K466" s="1">
        <v>42885</v>
      </c>
      <c r="L466" s="142">
        <v>3146</v>
      </c>
      <c r="M466" s="142">
        <v>3146</v>
      </c>
      <c r="N466" s="143">
        <v>529.36</v>
      </c>
      <c r="O466" s="15">
        <v>14848190969595</v>
      </c>
      <c r="P466" t="s">
        <v>77</v>
      </c>
      <c r="Q466" t="s">
        <v>78</v>
      </c>
      <c r="R466" s="104">
        <v>56100</v>
      </c>
      <c r="S466" t="s">
        <v>101</v>
      </c>
      <c r="T466">
        <v>36</v>
      </c>
      <c r="U466" s="104">
        <v>3146</v>
      </c>
      <c r="V466" s="12">
        <v>529.36</v>
      </c>
      <c r="W466" s="1">
        <v>42894</v>
      </c>
      <c r="X466" s="1">
        <v>42885</v>
      </c>
      <c r="Y466" s="9">
        <v>2017</v>
      </c>
    </row>
    <row r="467" spans="2:25" hidden="1" x14ac:dyDescent="0.45">
      <c r="B467" s="1">
        <v>42894</v>
      </c>
      <c r="C467" s="141" t="s">
        <v>101</v>
      </c>
      <c r="D467">
        <v>2017</v>
      </c>
      <c r="E467" s="98">
        <v>14861070802041</v>
      </c>
      <c r="F467" s="193" t="s">
        <v>651</v>
      </c>
      <c r="G467" s="141" t="str">
        <f>VLOOKUP(E467,'Tableau Sites'!$A$7:$C$107,3,FALSE)</f>
        <v>RUE DE CARNEL</v>
      </c>
      <c r="H467" s="142">
        <v>56100</v>
      </c>
      <c r="I467">
        <v>3</v>
      </c>
      <c r="J467" s="1">
        <v>42885</v>
      </c>
      <c r="K467" s="1">
        <v>42885</v>
      </c>
      <c r="L467" s="142">
        <v>314</v>
      </c>
      <c r="M467" s="142">
        <v>314</v>
      </c>
      <c r="N467" s="143">
        <v>51.94</v>
      </c>
      <c r="O467" s="15">
        <v>14861070802041</v>
      </c>
      <c r="P467" t="s">
        <v>0</v>
      </c>
      <c r="Q467" t="s">
        <v>1</v>
      </c>
      <c r="R467" s="104">
        <v>56100</v>
      </c>
      <c r="S467" t="s">
        <v>101</v>
      </c>
      <c r="T467">
        <v>3</v>
      </c>
      <c r="U467" s="104">
        <v>314</v>
      </c>
      <c r="V467" s="12">
        <v>51.94</v>
      </c>
      <c r="W467" s="1">
        <v>42894</v>
      </c>
      <c r="X467" s="1">
        <v>42885</v>
      </c>
      <c r="Y467" s="9">
        <v>2017</v>
      </c>
    </row>
    <row r="468" spans="2:25" hidden="1" x14ac:dyDescent="0.45">
      <c r="B468" s="1">
        <v>42894</v>
      </c>
      <c r="C468" s="141" t="s">
        <v>101</v>
      </c>
      <c r="D468">
        <v>2017</v>
      </c>
      <c r="E468" s="98">
        <v>14848046293827</v>
      </c>
      <c r="F468" s="141" t="s">
        <v>659</v>
      </c>
      <c r="G468" s="141" t="str">
        <f>VLOOKUP(E468,'Tableau Sites'!$A$7:$C$107,3,FALSE)</f>
        <v>81 BOULEVARD COSMAO DUMANOIR</v>
      </c>
      <c r="H468" s="142">
        <v>56100</v>
      </c>
      <c r="I468">
        <v>12</v>
      </c>
      <c r="J468" s="1">
        <v>42885</v>
      </c>
      <c r="K468" s="1">
        <v>42885</v>
      </c>
      <c r="L468" s="142">
        <v>10434</v>
      </c>
      <c r="M468" s="142">
        <v>10434</v>
      </c>
      <c r="N468" s="143">
        <v>1426.01</v>
      </c>
      <c r="O468" s="15">
        <v>14848046293827</v>
      </c>
      <c r="P468" t="s">
        <v>87</v>
      </c>
      <c r="Q468" t="s">
        <v>161</v>
      </c>
      <c r="R468" s="104">
        <v>56100</v>
      </c>
      <c r="S468" t="s">
        <v>101</v>
      </c>
      <c r="T468">
        <v>12</v>
      </c>
      <c r="U468" s="104">
        <v>10434</v>
      </c>
      <c r="V468" s="12">
        <v>1426.01</v>
      </c>
      <c r="W468" s="1">
        <v>42894</v>
      </c>
      <c r="X468" s="1">
        <v>42885</v>
      </c>
      <c r="Y468" s="9">
        <v>2017</v>
      </c>
    </row>
    <row r="469" spans="2:25" hidden="1" x14ac:dyDescent="0.45">
      <c r="B469" s="1">
        <v>42894</v>
      </c>
      <c r="C469" s="141" t="s">
        <v>101</v>
      </c>
      <c r="D469">
        <v>2017</v>
      </c>
      <c r="E469" s="98">
        <v>14849348754024</v>
      </c>
      <c r="F469" s="141" t="s">
        <v>87</v>
      </c>
      <c r="G469" s="141" t="e">
        <f>VLOOKUP(E469,'Tableau Sites'!$A$7:$C$107,3,FALSE)</f>
        <v>#N/A</v>
      </c>
      <c r="H469" s="142">
        <v>56100</v>
      </c>
      <c r="I469">
        <v>9</v>
      </c>
      <c r="J469" s="1">
        <v>42885</v>
      </c>
      <c r="K469" s="1">
        <v>42885</v>
      </c>
      <c r="L469" s="142">
        <v>990</v>
      </c>
      <c r="M469" s="142">
        <v>990</v>
      </c>
      <c r="N469" s="143">
        <v>150.16</v>
      </c>
      <c r="O469" s="15">
        <v>14849348754024</v>
      </c>
      <c r="P469" t="s">
        <v>87</v>
      </c>
      <c r="Q469" t="s">
        <v>183</v>
      </c>
      <c r="R469" s="104">
        <v>56100</v>
      </c>
      <c r="S469" t="s">
        <v>101</v>
      </c>
      <c r="T469">
        <v>9</v>
      </c>
      <c r="U469" s="104">
        <v>990</v>
      </c>
      <c r="V469" s="12">
        <v>150.16</v>
      </c>
      <c r="W469" s="1">
        <v>42894</v>
      </c>
      <c r="X469" s="1">
        <v>42885</v>
      </c>
      <c r="Y469" s="9">
        <v>2017</v>
      </c>
    </row>
    <row r="470" spans="2:25" x14ac:dyDescent="0.45">
      <c r="B470" s="1">
        <v>42894</v>
      </c>
      <c r="C470" s="141" t="s">
        <v>101</v>
      </c>
      <c r="D470">
        <v>2017</v>
      </c>
      <c r="E470" s="98">
        <v>14897394978254</v>
      </c>
      <c r="F470" s="141" t="s">
        <v>106</v>
      </c>
      <c r="G470" s="141" t="str">
        <f>VLOOKUP(E470,'Tableau Sites'!$A$7:$C$127,3,FALSE)</f>
        <v>BOULEVARD MARECHAL JOFFRE</v>
      </c>
      <c r="H470" s="142">
        <v>56100</v>
      </c>
      <c r="I470">
        <v>6</v>
      </c>
      <c r="J470" s="1">
        <v>42885</v>
      </c>
      <c r="K470" s="1">
        <v>42885</v>
      </c>
      <c r="L470" s="142">
        <v>78</v>
      </c>
      <c r="M470" s="142">
        <v>78</v>
      </c>
      <c r="N470" s="143">
        <v>22.07</v>
      </c>
      <c r="O470" s="15">
        <v>14897394978254</v>
      </c>
      <c r="P470" t="s">
        <v>106</v>
      </c>
      <c r="Q470" t="s">
        <v>192</v>
      </c>
      <c r="R470" s="104">
        <v>56100</v>
      </c>
      <c r="S470" t="s">
        <v>101</v>
      </c>
      <c r="T470">
        <v>6</v>
      </c>
      <c r="U470" s="104">
        <v>78</v>
      </c>
      <c r="V470" s="12">
        <v>22.07</v>
      </c>
      <c r="W470" s="1">
        <v>42894</v>
      </c>
      <c r="X470" s="1">
        <v>42885</v>
      </c>
      <c r="Y470" s="9">
        <v>2017</v>
      </c>
    </row>
    <row r="471" spans="2:25" x14ac:dyDescent="0.45">
      <c r="B471" s="1">
        <v>42894</v>
      </c>
      <c r="C471" s="141" t="s">
        <v>101</v>
      </c>
      <c r="D471">
        <v>2017</v>
      </c>
      <c r="E471" s="98">
        <v>14895658461352</v>
      </c>
      <c r="F471" s="182" t="s">
        <v>727</v>
      </c>
      <c r="G471" s="141" t="str">
        <f>VLOOKUP(E471,'Tableau Sites'!$A$7:$C$127,3,FALSE)</f>
        <v>2 RUE FRANCOIS RENAULT</v>
      </c>
      <c r="H471" s="142">
        <v>56100</v>
      </c>
      <c r="I471">
        <v>3</v>
      </c>
      <c r="J471" s="1">
        <v>42885</v>
      </c>
      <c r="K471" s="1">
        <v>42885</v>
      </c>
      <c r="L471" s="142">
        <v>616</v>
      </c>
      <c r="M471" s="142">
        <v>616</v>
      </c>
      <c r="N471" s="143">
        <v>109.85</v>
      </c>
      <c r="O471" s="15">
        <v>14895658461352</v>
      </c>
      <c r="P471" t="s">
        <v>29</v>
      </c>
      <c r="Q471" t="s">
        <v>29</v>
      </c>
      <c r="R471" s="104">
        <v>56100</v>
      </c>
      <c r="S471" t="s">
        <v>101</v>
      </c>
      <c r="T471">
        <v>3</v>
      </c>
      <c r="U471" s="104">
        <v>616</v>
      </c>
      <c r="V471" s="12">
        <v>109.85</v>
      </c>
      <c r="W471" s="1">
        <v>42894</v>
      </c>
      <c r="X471" s="1">
        <v>42885</v>
      </c>
      <c r="Y471" s="9">
        <v>2017</v>
      </c>
    </row>
    <row r="472" spans="2:25" hidden="1" x14ac:dyDescent="0.45">
      <c r="B472" s="1">
        <v>42894</v>
      </c>
      <c r="C472" s="141" t="s">
        <v>101</v>
      </c>
      <c r="D472">
        <v>2017</v>
      </c>
      <c r="E472" s="98">
        <v>14854124423820</v>
      </c>
      <c r="F472" s="141" t="s">
        <v>140</v>
      </c>
      <c r="G472" s="141" t="str">
        <f>VLOOKUP(E472,'Tableau Sites'!$A$7:$C$107,3,FALSE)</f>
        <v>20 RUE JEAN MOULIN</v>
      </c>
      <c r="H472" s="142">
        <v>56100</v>
      </c>
      <c r="I472">
        <v>6</v>
      </c>
      <c r="J472" s="1">
        <v>42885</v>
      </c>
      <c r="K472" s="1">
        <v>42885</v>
      </c>
      <c r="L472" s="142">
        <v>1638</v>
      </c>
      <c r="M472" s="142">
        <v>1638</v>
      </c>
      <c r="N472" s="143">
        <v>282.8</v>
      </c>
      <c r="O472" s="15">
        <v>14854124423820</v>
      </c>
      <c r="P472" t="s">
        <v>140</v>
      </c>
      <c r="Q472" t="s">
        <v>149</v>
      </c>
      <c r="R472" s="104">
        <v>56100</v>
      </c>
      <c r="S472" t="s">
        <v>101</v>
      </c>
      <c r="T472">
        <v>6</v>
      </c>
      <c r="U472" s="104">
        <v>1638</v>
      </c>
      <c r="V472" s="12">
        <v>282.8</v>
      </c>
      <c r="W472" s="1">
        <v>42894</v>
      </c>
      <c r="X472" s="1">
        <v>42885</v>
      </c>
      <c r="Y472" s="9">
        <v>2017</v>
      </c>
    </row>
    <row r="473" spans="2:25" hidden="1" x14ac:dyDescent="0.45">
      <c r="B473" s="1">
        <v>42923</v>
      </c>
      <c r="C473" s="141" t="s">
        <v>101</v>
      </c>
      <c r="D473">
        <v>2017</v>
      </c>
      <c r="E473" s="98">
        <v>14807959377717</v>
      </c>
      <c r="F473" s="182" t="s">
        <v>798</v>
      </c>
      <c r="G473" s="141" t="str">
        <f>VLOOKUP(E473,'Tableau Sites'!$A$7:$C$107,3,FALSE)</f>
        <v>PLACE ALSACE LORRAINE</v>
      </c>
      <c r="H473" s="142">
        <v>56100</v>
      </c>
      <c r="I473">
        <v>6</v>
      </c>
      <c r="J473" s="1">
        <v>42916</v>
      </c>
      <c r="K473" s="1">
        <v>42916</v>
      </c>
      <c r="L473" s="142">
        <v>297</v>
      </c>
      <c r="M473" s="142">
        <v>297</v>
      </c>
      <c r="N473" s="143">
        <v>50.23</v>
      </c>
      <c r="O473" s="15">
        <v>14807959377717</v>
      </c>
      <c r="P473" t="s">
        <v>33</v>
      </c>
      <c r="Q473" t="s">
        <v>34</v>
      </c>
      <c r="R473" s="104">
        <v>56100</v>
      </c>
      <c r="S473" t="s">
        <v>101</v>
      </c>
      <c r="T473">
        <v>6</v>
      </c>
      <c r="U473" s="104">
        <v>297</v>
      </c>
      <c r="V473" s="12">
        <v>50.23</v>
      </c>
      <c r="W473" s="1">
        <v>42923</v>
      </c>
      <c r="X473" s="1">
        <v>42916</v>
      </c>
      <c r="Y473" s="9">
        <v>2017</v>
      </c>
    </row>
    <row r="474" spans="2:25" hidden="1" x14ac:dyDescent="0.45">
      <c r="B474" s="1">
        <v>42923</v>
      </c>
      <c r="C474" s="141" t="s">
        <v>101</v>
      </c>
      <c r="D474">
        <v>2017</v>
      </c>
      <c r="E474" s="98">
        <v>14808104138930</v>
      </c>
      <c r="F474" s="141" t="s">
        <v>9</v>
      </c>
      <c r="G474" s="141" t="str">
        <f>VLOOKUP(E474,'Tableau Sites'!$A$7:$C$107,3,FALSE)</f>
        <v>33 RUE DU BOIS DU CHATEAU</v>
      </c>
      <c r="H474" s="142">
        <v>56100</v>
      </c>
      <c r="I474">
        <v>15</v>
      </c>
      <c r="J474" s="1">
        <v>42916</v>
      </c>
      <c r="K474" s="1">
        <v>42916</v>
      </c>
      <c r="L474" s="142">
        <v>-3295</v>
      </c>
      <c r="M474" s="142">
        <v>-3295</v>
      </c>
      <c r="N474" s="143">
        <v>-414.02</v>
      </c>
      <c r="O474" s="15">
        <v>14808104138930</v>
      </c>
      <c r="P474" t="s">
        <v>9</v>
      </c>
      <c r="Q474" t="s">
        <v>10</v>
      </c>
      <c r="R474" s="104">
        <v>56100</v>
      </c>
      <c r="S474" t="s">
        <v>101</v>
      </c>
      <c r="T474">
        <v>15</v>
      </c>
      <c r="U474" s="104">
        <v>-3295</v>
      </c>
      <c r="V474" s="12">
        <v>-414.02</v>
      </c>
      <c r="W474" s="1">
        <v>42923</v>
      </c>
      <c r="X474" s="1">
        <v>42916</v>
      </c>
      <c r="Y474" s="9">
        <v>2017</v>
      </c>
    </row>
    <row r="475" spans="2:25" hidden="1" x14ac:dyDescent="0.45">
      <c r="B475" s="1">
        <v>42923</v>
      </c>
      <c r="C475" s="141" t="s">
        <v>101</v>
      </c>
      <c r="D475">
        <v>2017</v>
      </c>
      <c r="E475" s="98">
        <v>14808393522019</v>
      </c>
      <c r="F475" s="141" t="s">
        <v>92</v>
      </c>
      <c r="G475" s="141" t="str">
        <f>VLOOKUP(E475,'Tableau Sites'!$A$7:$C$107,3,FALSE)</f>
        <v>RUE AUGUSTE RODIN</v>
      </c>
      <c r="H475" s="142">
        <v>56100</v>
      </c>
      <c r="I475">
        <v>3</v>
      </c>
      <c r="J475" s="1">
        <v>42916</v>
      </c>
      <c r="K475" s="1">
        <v>42916</v>
      </c>
      <c r="L475" s="142">
        <v>148</v>
      </c>
      <c r="M475" s="142">
        <v>148</v>
      </c>
      <c r="N475" s="143">
        <v>29</v>
      </c>
      <c r="O475" s="15">
        <v>14808393522019</v>
      </c>
      <c r="P475" t="s">
        <v>92</v>
      </c>
      <c r="Q475" t="s">
        <v>93</v>
      </c>
      <c r="R475" s="104">
        <v>56100</v>
      </c>
      <c r="S475" t="s">
        <v>101</v>
      </c>
      <c r="T475">
        <v>3</v>
      </c>
      <c r="U475" s="104">
        <v>148</v>
      </c>
      <c r="V475" s="12">
        <v>29</v>
      </c>
      <c r="W475" s="1">
        <v>42923</v>
      </c>
      <c r="X475" s="1">
        <v>42916</v>
      </c>
      <c r="Y475" s="9">
        <v>2017</v>
      </c>
    </row>
    <row r="476" spans="2:25" hidden="1" x14ac:dyDescent="0.45">
      <c r="B476" s="1">
        <v>42923</v>
      </c>
      <c r="C476" s="141" t="s">
        <v>101</v>
      </c>
      <c r="D476">
        <v>2017</v>
      </c>
      <c r="E476" s="98">
        <v>14808827665559</v>
      </c>
      <c r="F476" s="141" t="s">
        <v>1054</v>
      </c>
      <c r="G476" s="141" t="str">
        <f>VLOOKUP(E476,'Tableau Sites'!$A$7:$C$107,3,FALSE)</f>
        <v>1 RUE DES DEUX FRERES LE LAY</v>
      </c>
      <c r="H476" s="142">
        <v>56100</v>
      </c>
      <c r="I476">
        <v>6</v>
      </c>
      <c r="J476" s="1">
        <v>42916</v>
      </c>
      <c r="K476" s="1">
        <v>42916</v>
      </c>
      <c r="L476" s="142">
        <v>-486</v>
      </c>
      <c r="M476" s="142">
        <v>-486</v>
      </c>
      <c r="N476" s="143">
        <v>-54.39</v>
      </c>
      <c r="O476" s="15">
        <v>14808827665559</v>
      </c>
      <c r="P476" t="s">
        <v>141</v>
      </c>
      <c r="Q476" t="s">
        <v>153</v>
      </c>
      <c r="R476" s="104">
        <v>56100</v>
      </c>
      <c r="S476" t="s">
        <v>101</v>
      </c>
      <c r="T476">
        <v>6</v>
      </c>
      <c r="U476" s="104">
        <v>-486</v>
      </c>
      <c r="V476" s="12">
        <v>-54.39</v>
      </c>
      <c r="W476" s="1">
        <v>42923</v>
      </c>
      <c r="X476" s="1">
        <v>42916</v>
      </c>
      <c r="Y476" s="9">
        <v>2017</v>
      </c>
    </row>
    <row r="477" spans="2:25" hidden="1" x14ac:dyDescent="0.45">
      <c r="B477" s="1">
        <v>42923</v>
      </c>
      <c r="C477" s="141" t="s">
        <v>101</v>
      </c>
      <c r="D477">
        <v>2017</v>
      </c>
      <c r="E477" s="98">
        <v>14809261881378</v>
      </c>
      <c r="F477" s="141" t="s">
        <v>775</v>
      </c>
      <c r="G477" s="141" t="str">
        <f>VLOOKUP(E477,'Tableau Sites'!$A$7:$C$107,3,FALSE)</f>
        <v>7 RUE JULES MASSENET</v>
      </c>
      <c r="H477" s="142">
        <v>56100</v>
      </c>
      <c r="I477">
        <v>6</v>
      </c>
      <c r="J477" s="1">
        <v>42916</v>
      </c>
      <c r="K477" s="1">
        <v>42916</v>
      </c>
      <c r="L477" s="142">
        <v>183</v>
      </c>
      <c r="M477" s="142">
        <v>183</v>
      </c>
      <c r="N477" s="143">
        <v>37.15</v>
      </c>
      <c r="O477" s="15">
        <v>14809261881378</v>
      </c>
      <c r="P477" t="s">
        <v>35</v>
      </c>
      <c r="Q477" t="s">
        <v>36</v>
      </c>
      <c r="R477" s="104">
        <v>56100</v>
      </c>
      <c r="S477" t="s">
        <v>101</v>
      </c>
      <c r="T477">
        <v>6</v>
      </c>
      <c r="U477" s="104">
        <v>183</v>
      </c>
      <c r="V477" s="12">
        <v>37.15</v>
      </c>
      <c r="W477" s="1">
        <v>42923</v>
      </c>
      <c r="X477" s="1">
        <v>42916</v>
      </c>
      <c r="Y477" s="9">
        <v>2017</v>
      </c>
    </row>
    <row r="478" spans="2:25" hidden="1" x14ac:dyDescent="0.45">
      <c r="B478" s="1">
        <v>42923</v>
      </c>
      <c r="C478" s="141" t="s">
        <v>101</v>
      </c>
      <c r="D478">
        <v>2017</v>
      </c>
      <c r="E478" s="98">
        <v>14809551292790</v>
      </c>
      <c r="F478" s="182" t="s">
        <v>666</v>
      </c>
      <c r="G478" s="141" t="str">
        <f>VLOOKUP(E478,'Tableau Sites'!$A$7:$C$107,3,FALSE)</f>
        <v>5 PLACE LOUIS BONNEAUD</v>
      </c>
      <c r="H478" s="142">
        <v>56100</v>
      </c>
      <c r="I478">
        <v>24</v>
      </c>
      <c r="J478" s="1">
        <v>42916</v>
      </c>
      <c r="K478" s="1">
        <v>42916</v>
      </c>
      <c r="L478" s="142">
        <v>824</v>
      </c>
      <c r="M478" s="142">
        <v>824</v>
      </c>
      <c r="N478" s="143">
        <v>186.34</v>
      </c>
      <c r="O478" s="15">
        <v>14809551292790</v>
      </c>
      <c r="P478" t="s">
        <v>65</v>
      </c>
      <c r="Q478" t="s">
        <v>66</v>
      </c>
      <c r="R478" s="104">
        <v>56100</v>
      </c>
      <c r="S478" t="s">
        <v>101</v>
      </c>
      <c r="T478">
        <v>24</v>
      </c>
      <c r="U478" s="104">
        <v>824</v>
      </c>
      <c r="V478" s="12">
        <v>186.34</v>
      </c>
      <c r="W478" s="1">
        <v>42923</v>
      </c>
      <c r="X478" s="1">
        <v>42916</v>
      </c>
      <c r="Y478" s="9">
        <v>2017</v>
      </c>
    </row>
    <row r="479" spans="2:25" hidden="1" x14ac:dyDescent="0.45">
      <c r="B479" s="1">
        <v>42923</v>
      </c>
      <c r="C479" s="141" t="s">
        <v>101</v>
      </c>
      <c r="D479">
        <v>2017</v>
      </c>
      <c r="E479" s="98">
        <v>14811143239267</v>
      </c>
      <c r="F479" s="204" t="s">
        <v>739</v>
      </c>
      <c r="G479" s="141" t="str">
        <f>VLOOKUP(E479,'Tableau Sites'!$A$7:$C$107,3,FALSE)</f>
        <v>4 RUE PROFESSEUR MAZE</v>
      </c>
      <c r="H479" s="142">
        <v>56100</v>
      </c>
      <c r="I479">
        <v>6</v>
      </c>
      <c r="J479" s="1">
        <v>42916</v>
      </c>
      <c r="K479" s="1">
        <v>42916</v>
      </c>
      <c r="L479" s="142">
        <v>335</v>
      </c>
      <c r="M479" s="142">
        <v>335</v>
      </c>
      <c r="N479" s="143">
        <v>56.18</v>
      </c>
      <c r="O479" s="15">
        <v>14811143239267</v>
      </c>
      <c r="P479" t="s">
        <v>137</v>
      </c>
      <c r="Q479" t="s">
        <v>154</v>
      </c>
      <c r="R479" s="104">
        <v>56100</v>
      </c>
      <c r="S479" t="s">
        <v>101</v>
      </c>
      <c r="T479">
        <v>6</v>
      </c>
      <c r="U479" s="104">
        <v>335</v>
      </c>
      <c r="V479" s="12">
        <v>56.18</v>
      </c>
      <c r="W479" s="1">
        <v>42923</v>
      </c>
      <c r="X479" s="1">
        <v>42916</v>
      </c>
      <c r="Y479" s="9">
        <v>2017</v>
      </c>
    </row>
    <row r="480" spans="2:25" hidden="1" x14ac:dyDescent="0.45">
      <c r="B480" s="1">
        <v>42923</v>
      </c>
      <c r="C480" s="141" t="s">
        <v>101</v>
      </c>
      <c r="D480">
        <v>2017</v>
      </c>
      <c r="E480" s="98">
        <v>14812735108510</v>
      </c>
      <c r="F480" s="141" t="s">
        <v>676</v>
      </c>
      <c r="G480" s="141" t="str">
        <f>VLOOKUP(E480,'Tableau Sites'!$A$7:$C$107,3,FALSE)</f>
        <v>RUE FERDINAND BUISSON</v>
      </c>
      <c r="H480" s="142">
        <v>56100</v>
      </c>
      <c r="I480">
        <v>30</v>
      </c>
      <c r="J480" s="1">
        <v>42916</v>
      </c>
      <c r="K480" s="1">
        <v>42916</v>
      </c>
      <c r="L480" s="142">
        <v>2841</v>
      </c>
      <c r="M480" s="142">
        <v>2841</v>
      </c>
      <c r="N480" s="143">
        <v>463.34</v>
      </c>
      <c r="O480" s="15">
        <v>14812735108510</v>
      </c>
      <c r="P480" t="s">
        <v>67</v>
      </c>
      <c r="Q480" t="s">
        <v>68</v>
      </c>
      <c r="R480" s="104">
        <v>56100</v>
      </c>
      <c r="S480" t="s">
        <v>101</v>
      </c>
      <c r="T480">
        <v>30</v>
      </c>
      <c r="U480" s="104">
        <v>2841</v>
      </c>
      <c r="V480" s="12">
        <v>463.34</v>
      </c>
      <c r="W480" s="1">
        <v>42923</v>
      </c>
      <c r="X480" s="1">
        <v>42916</v>
      </c>
      <c r="Y480" s="9">
        <v>2017</v>
      </c>
    </row>
    <row r="481" spans="2:25" hidden="1" x14ac:dyDescent="0.45">
      <c r="B481" s="1">
        <v>42923</v>
      </c>
      <c r="C481" s="141" t="s">
        <v>101</v>
      </c>
      <c r="D481">
        <v>2017</v>
      </c>
      <c r="E481" s="98">
        <v>14813892850933</v>
      </c>
      <c r="F481" s="141" t="s">
        <v>700</v>
      </c>
      <c r="G481" s="141" t="str">
        <f>VLOOKUP(E481,'Tableau Sites'!$A$7:$C$107,3,FALSE)</f>
        <v>4 F RUE ROGER SALENGRO</v>
      </c>
      <c r="H481" s="142">
        <v>56100</v>
      </c>
      <c r="I481">
        <v>36</v>
      </c>
      <c r="J481" s="1">
        <v>42916</v>
      </c>
      <c r="K481" s="1">
        <v>42916</v>
      </c>
      <c r="L481" s="142">
        <v>4271</v>
      </c>
      <c r="M481" s="142">
        <v>4271</v>
      </c>
      <c r="N481" s="143">
        <v>665.06</v>
      </c>
      <c r="O481" s="15">
        <v>14813892850933</v>
      </c>
      <c r="P481" t="s">
        <v>69</v>
      </c>
      <c r="Q481" t="s">
        <v>155</v>
      </c>
      <c r="R481" s="104">
        <v>56100</v>
      </c>
      <c r="S481" t="s">
        <v>101</v>
      </c>
      <c r="T481">
        <v>36</v>
      </c>
      <c r="U481" s="104">
        <v>4271</v>
      </c>
      <c r="V481" s="12">
        <v>665.06</v>
      </c>
      <c r="W481" s="1">
        <v>42923</v>
      </c>
      <c r="X481" s="1">
        <v>42916</v>
      </c>
      <c r="Y481" s="9">
        <v>2017</v>
      </c>
    </row>
    <row r="482" spans="2:25" hidden="1" x14ac:dyDescent="0.45">
      <c r="B482" s="1">
        <v>42923</v>
      </c>
      <c r="C482" s="141" t="s">
        <v>101</v>
      </c>
      <c r="D482">
        <v>2017</v>
      </c>
      <c r="E482" s="98">
        <v>14814616439917</v>
      </c>
      <c r="F482" s="141" t="s">
        <v>109</v>
      </c>
      <c r="G482" s="141" t="str">
        <f>VLOOKUP(E482,'Tableau Sites'!$A$7:$C$107,3,FALSE)</f>
        <v>24 RUE DE KERSABIEC</v>
      </c>
      <c r="H482" s="142">
        <v>56100</v>
      </c>
      <c r="I482">
        <v>12</v>
      </c>
      <c r="J482" s="1">
        <v>42916</v>
      </c>
      <c r="K482" s="1">
        <v>42916</v>
      </c>
      <c r="L482" s="142">
        <v>1929</v>
      </c>
      <c r="M482" s="142">
        <v>1929</v>
      </c>
      <c r="N482" s="143">
        <v>287.16000000000003</v>
      </c>
      <c r="O482" s="15">
        <v>14814616439917</v>
      </c>
      <c r="P482" t="s">
        <v>109</v>
      </c>
      <c r="Q482" t="s">
        <v>156</v>
      </c>
      <c r="R482" s="104">
        <v>56100</v>
      </c>
      <c r="S482" t="s">
        <v>101</v>
      </c>
      <c r="T482">
        <v>12</v>
      </c>
      <c r="U482" s="104">
        <v>1929</v>
      </c>
      <c r="V482" s="12">
        <v>287.16000000000003</v>
      </c>
      <c r="W482" s="1">
        <v>42923</v>
      </c>
      <c r="X482" s="1">
        <v>42916</v>
      </c>
      <c r="Y482" s="9">
        <v>2017</v>
      </c>
    </row>
    <row r="483" spans="2:25" hidden="1" x14ac:dyDescent="0.45">
      <c r="B483" s="1">
        <v>42923</v>
      </c>
      <c r="C483" s="141" t="s">
        <v>101</v>
      </c>
      <c r="D483">
        <v>2017</v>
      </c>
      <c r="E483" s="98">
        <v>14815629464508</v>
      </c>
      <c r="F483" s="141" t="s">
        <v>79</v>
      </c>
      <c r="G483" s="141" t="e">
        <f>VLOOKUP(E483,'Tableau Sites'!$A$7:$C$107,3,FALSE)</f>
        <v>#N/A</v>
      </c>
      <c r="H483" s="142">
        <v>56100</v>
      </c>
      <c r="I483">
        <v>18</v>
      </c>
      <c r="J483" s="1">
        <v>42916</v>
      </c>
      <c r="K483" s="1">
        <v>42916</v>
      </c>
      <c r="L483" s="142">
        <v>-107</v>
      </c>
      <c r="M483" s="142">
        <v>-107</v>
      </c>
      <c r="N483" s="143">
        <v>23.27</v>
      </c>
      <c r="O483" s="15">
        <v>14815629464508</v>
      </c>
      <c r="P483" t="s">
        <v>79</v>
      </c>
      <c r="Q483" t="s">
        <v>80</v>
      </c>
      <c r="R483" s="104">
        <v>56100</v>
      </c>
      <c r="S483" t="s">
        <v>101</v>
      </c>
      <c r="T483">
        <v>18</v>
      </c>
      <c r="U483" s="104">
        <v>-107</v>
      </c>
      <c r="V483" s="12">
        <v>23.27</v>
      </c>
      <c r="W483" s="1">
        <v>42923</v>
      </c>
      <c r="X483" s="1">
        <v>42916</v>
      </c>
      <c r="Y483" s="9">
        <v>2017</v>
      </c>
    </row>
    <row r="484" spans="2:25" hidden="1" x14ac:dyDescent="0.45">
      <c r="B484" s="1">
        <v>42923</v>
      </c>
      <c r="C484" s="141" t="s">
        <v>101</v>
      </c>
      <c r="D484">
        <v>2017</v>
      </c>
      <c r="E484" s="98">
        <v>14815774127254</v>
      </c>
      <c r="F484" s="141" t="s">
        <v>753</v>
      </c>
      <c r="G484" s="141" t="str">
        <f>VLOOKUP(E484,'Tableau Sites'!$A$7:$C$107,3,FALSE)</f>
        <v>8 RUE DE KERLERO</v>
      </c>
      <c r="H484" s="142">
        <v>56100</v>
      </c>
      <c r="I484">
        <v>6</v>
      </c>
      <c r="J484" s="1">
        <v>42916</v>
      </c>
      <c r="K484" s="1">
        <v>42916</v>
      </c>
      <c r="L484" s="142">
        <v>682</v>
      </c>
      <c r="M484" s="142">
        <v>682</v>
      </c>
      <c r="N484" s="143">
        <v>104.83</v>
      </c>
      <c r="O484" s="15">
        <v>14815774127254</v>
      </c>
      <c r="P484" t="s">
        <v>139</v>
      </c>
      <c r="Q484" t="s">
        <v>169</v>
      </c>
      <c r="R484" s="104">
        <v>56100</v>
      </c>
      <c r="S484" t="s">
        <v>101</v>
      </c>
      <c r="T484">
        <v>6</v>
      </c>
      <c r="U484" s="104">
        <v>682</v>
      </c>
      <c r="V484" s="12">
        <v>104.83</v>
      </c>
      <c r="W484" s="1">
        <v>42923</v>
      </c>
      <c r="X484" s="1">
        <v>42916</v>
      </c>
      <c r="Y484" s="9">
        <v>2017</v>
      </c>
    </row>
    <row r="485" spans="2:25" hidden="1" x14ac:dyDescent="0.45">
      <c r="B485" s="1">
        <v>42923</v>
      </c>
      <c r="C485" s="141" t="s">
        <v>101</v>
      </c>
      <c r="D485">
        <v>2017</v>
      </c>
      <c r="E485" s="98">
        <v>14819247409505</v>
      </c>
      <c r="F485" s="141" t="s">
        <v>664</v>
      </c>
      <c r="G485" s="141" t="str">
        <f>VLOOKUP(E485,'Tableau Sites'!$A$7:$C$107,3,FALSE)</f>
        <v>205 RUE DE BELGIQUE</v>
      </c>
      <c r="H485" s="142">
        <v>56100</v>
      </c>
      <c r="I485">
        <v>18</v>
      </c>
      <c r="J485" s="1">
        <v>42916</v>
      </c>
      <c r="K485" s="1">
        <v>42916</v>
      </c>
      <c r="L485" s="142">
        <v>3533</v>
      </c>
      <c r="M485" s="142">
        <v>3533</v>
      </c>
      <c r="N485" s="143">
        <v>520.48</v>
      </c>
      <c r="O485" s="15">
        <v>14819247409505</v>
      </c>
      <c r="P485" t="s">
        <v>11</v>
      </c>
      <c r="Q485" t="s">
        <v>12</v>
      </c>
      <c r="R485" s="104">
        <v>56100</v>
      </c>
      <c r="S485" t="s">
        <v>101</v>
      </c>
      <c r="T485">
        <v>18</v>
      </c>
      <c r="U485" s="104">
        <v>3533</v>
      </c>
      <c r="V485" s="12">
        <v>520.48</v>
      </c>
      <c r="W485" s="1">
        <v>42923</v>
      </c>
      <c r="X485" s="1">
        <v>42916</v>
      </c>
      <c r="Y485" s="9">
        <v>2017</v>
      </c>
    </row>
    <row r="486" spans="2:25" hidden="1" x14ac:dyDescent="0.45">
      <c r="B486" s="1">
        <v>42923</v>
      </c>
      <c r="C486" s="141" t="s">
        <v>101</v>
      </c>
      <c r="D486">
        <v>2017</v>
      </c>
      <c r="E486" s="98">
        <v>14819536845189</v>
      </c>
      <c r="F486" s="141" t="s">
        <v>761</v>
      </c>
      <c r="G486" s="141" t="str">
        <f>VLOOKUP(E486,'Tableau Sites'!$A$7:$C$107,3,FALSE)</f>
        <v>PLACE DE LA LIBERTE</v>
      </c>
      <c r="H486" s="142">
        <v>56100</v>
      </c>
      <c r="I486">
        <v>12</v>
      </c>
      <c r="J486" s="1">
        <v>42916</v>
      </c>
      <c r="K486" s="1">
        <v>42916</v>
      </c>
      <c r="L486" s="142">
        <v>184</v>
      </c>
      <c r="M486" s="142">
        <v>184</v>
      </c>
      <c r="N486" s="143">
        <v>49.91</v>
      </c>
      <c r="O486" s="15">
        <v>14819536845189</v>
      </c>
      <c r="P486" t="s">
        <v>23</v>
      </c>
      <c r="Q486" t="s">
        <v>60</v>
      </c>
      <c r="R486" s="104">
        <v>56100</v>
      </c>
      <c r="S486" t="s">
        <v>101</v>
      </c>
      <c r="T486">
        <v>12</v>
      </c>
      <c r="U486" s="104">
        <v>184</v>
      </c>
      <c r="V486" s="12">
        <v>49.91</v>
      </c>
      <c r="W486" s="1">
        <v>42923</v>
      </c>
      <c r="X486" s="1">
        <v>42916</v>
      </c>
      <c r="Y486" s="9">
        <v>2017</v>
      </c>
    </row>
    <row r="487" spans="2:25" hidden="1" x14ac:dyDescent="0.45">
      <c r="B487" s="1">
        <v>42923</v>
      </c>
      <c r="C487" s="141" t="s">
        <v>101</v>
      </c>
      <c r="D487">
        <v>2017</v>
      </c>
      <c r="E487" s="98">
        <v>14822865354592</v>
      </c>
      <c r="F487" s="141" t="s">
        <v>28</v>
      </c>
      <c r="G487" s="141" t="str">
        <f>VLOOKUP(E487,'Tableau Sites'!$A$7:$C$107,3,FALSE)</f>
        <v>2 RUE FRANCOIS RENAULT</v>
      </c>
      <c r="H487" s="142">
        <v>56100</v>
      </c>
      <c r="I487">
        <v>30</v>
      </c>
      <c r="J487" s="1">
        <v>42916</v>
      </c>
      <c r="K487" s="1">
        <v>42916</v>
      </c>
      <c r="L487" s="142">
        <v>224</v>
      </c>
      <c r="M487" s="142">
        <v>224</v>
      </c>
      <c r="N487" s="143">
        <v>123.01</v>
      </c>
      <c r="O487" s="15">
        <v>14822865354592</v>
      </c>
      <c r="P487" t="s">
        <v>28</v>
      </c>
      <c r="Q487" t="s">
        <v>29</v>
      </c>
      <c r="R487" s="104">
        <v>56100</v>
      </c>
      <c r="S487" t="s">
        <v>101</v>
      </c>
      <c r="T487">
        <v>30</v>
      </c>
      <c r="U487" s="104">
        <v>224</v>
      </c>
      <c r="V487" s="12">
        <v>123.01</v>
      </c>
      <c r="W487" s="1">
        <v>42923</v>
      </c>
      <c r="X487" s="1">
        <v>42916</v>
      </c>
      <c r="Y487" s="9">
        <v>2017</v>
      </c>
    </row>
    <row r="488" spans="2:25" hidden="1" x14ac:dyDescent="0.45">
      <c r="B488" s="1">
        <v>42923</v>
      </c>
      <c r="C488" s="141" t="s">
        <v>101</v>
      </c>
      <c r="D488">
        <v>2017</v>
      </c>
      <c r="E488" s="98">
        <v>14823588943559</v>
      </c>
      <c r="F488" s="141" t="s">
        <v>95</v>
      </c>
      <c r="G488" s="141" t="str">
        <f>VLOOKUP(E488,'Tableau Sites'!$A$7:$C$107,3,FALSE)</f>
        <v>2 RUE MAURICE THOREZ</v>
      </c>
      <c r="H488" s="142">
        <v>56100</v>
      </c>
      <c r="I488">
        <v>30</v>
      </c>
      <c r="J488" s="1">
        <v>42916</v>
      </c>
      <c r="K488" s="1">
        <v>42916</v>
      </c>
      <c r="L488" s="142">
        <v>5547</v>
      </c>
      <c r="M488" s="142">
        <v>5547</v>
      </c>
      <c r="N488" s="143">
        <v>812.57</v>
      </c>
      <c r="O488" s="15">
        <v>14823588943559</v>
      </c>
      <c r="P488" t="s">
        <v>95</v>
      </c>
      <c r="Q488" t="s">
        <v>96</v>
      </c>
      <c r="R488" s="104">
        <v>56100</v>
      </c>
      <c r="S488" t="s">
        <v>101</v>
      </c>
      <c r="T488">
        <v>30</v>
      </c>
      <c r="U488" s="104">
        <v>5547</v>
      </c>
      <c r="V488" s="12">
        <v>812.57</v>
      </c>
      <c r="W488" s="1">
        <v>42923</v>
      </c>
      <c r="X488" s="1">
        <v>42916</v>
      </c>
      <c r="Y488" s="9">
        <v>2017</v>
      </c>
    </row>
    <row r="489" spans="2:25" hidden="1" x14ac:dyDescent="0.45">
      <c r="B489" s="1">
        <v>42923</v>
      </c>
      <c r="C489" s="141" t="s">
        <v>101</v>
      </c>
      <c r="D489">
        <v>2017</v>
      </c>
      <c r="E489" s="98">
        <v>14826628017348</v>
      </c>
      <c r="F489" s="141" t="s">
        <v>30</v>
      </c>
      <c r="G489" s="141" t="str">
        <f>VLOOKUP(E489,'Tableau Sites'!$A$7:$C$107,3,FALSE)</f>
        <v>N1 RUE VICTOR SCHOELCHER</v>
      </c>
      <c r="H489" s="142">
        <v>56100</v>
      </c>
      <c r="I489">
        <v>36</v>
      </c>
      <c r="J489" s="1">
        <v>42916</v>
      </c>
      <c r="K489" s="1">
        <v>42916</v>
      </c>
      <c r="L489" s="142">
        <v>989</v>
      </c>
      <c r="M489" s="142">
        <v>989</v>
      </c>
      <c r="N489" s="143">
        <v>238.54</v>
      </c>
      <c r="O489" s="15">
        <v>14826628017348</v>
      </c>
      <c r="P489" t="s">
        <v>30</v>
      </c>
      <c r="Q489" t="s">
        <v>179</v>
      </c>
      <c r="R489" s="104">
        <v>56100</v>
      </c>
      <c r="S489" t="s">
        <v>101</v>
      </c>
      <c r="T489">
        <v>36</v>
      </c>
      <c r="U489" s="104">
        <v>989</v>
      </c>
      <c r="V489" s="12">
        <v>238.54</v>
      </c>
      <c r="W489" s="1">
        <v>42923</v>
      </c>
      <c r="X489" s="1">
        <v>42916</v>
      </c>
      <c r="Y489" s="9">
        <v>2017</v>
      </c>
    </row>
    <row r="490" spans="2:25" hidden="1" x14ac:dyDescent="0.45">
      <c r="B490" s="1">
        <v>42923</v>
      </c>
      <c r="C490" s="141" t="s">
        <v>101</v>
      </c>
      <c r="D490">
        <v>2017</v>
      </c>
      <c r="E490" s="98">
        <v>14827062170710</v>
      </c>
      <c r="F490" s="141" t="s">
        <v>61</v>
      </c>
      <c r="G490" s="141" t="str">
        <f>VLOOKUP(E490,'Tableau Sites'!$A$7:$C$107,3,FALSE)</f>
        <v>38 RUE MONISTROL</v>
      </c>
      <c r="H490" s="142">
        <v>56100</v>
      </c>
      <c r="I490">
        <v>18</v>
      </c>
      <c r="J490" s="1">
        <v>42916</v>
      </c>
      <c r="K490" s="1">
        <v>42916</v>
      </c>
      <c r="L490" s="142">
        <v>-17</v>
      </c>
      <c r="M490" s="142">
        <v>-17</v>
      </c>
      <c r="N490" s="143">
        <v>32.28</v>
      </c>
      <c r="O490" s="15">
        <v>14827062170710</v>
      </c>
      <c r="P490" t="s">
        <v>61</v>
      </c>
      <c r="Q490" t="s">
        <v>62</v>
      </c>
      <c r="R490" s="104">
        <v>56100</v>
      </c>
      <c r="S490" t="s">
        <v>101</v>
      </c>
      <c r="T490">
        <v>18</v>
      </c>
      <c r="U490" s="104">
        <v>-17</v>
      </c>
      <c r="V490" s="12">
        <v>32.28</v>
      </c>
      <c r="W490" s="1">
        <v>42923</v>
      </c>
      <c r="X490" s="1">
        <v>42916</v>
      </c>
      <c r="Y490" s="9">
        <v>2017</v>
      </c>
    </row>
    <row r="491" spans="2:25" hidden="1" x14ac:dyDescent="0.45">
      <c r="B491" s="1">
        <v>42923</v>
      </c>
      <c r="C491" s="141" t="s">
        <v>101</v>
      </c>
      <c r="D491">
        <v>2017</v>
      </c>
      <c r="E491" s="98">
        <v>14829522373357</v>
      </c>
      <c r="F491" s="141" t="s">
        <v>7</v>
      </c>
      <c r="G491" s="141" t="str">
        <f>VLOOKUP(E491,'Tableau Sites'!$A$7:$C$107,3,FALSE)</f>
        <v>1 RUE NICOLAS APPERT</v>
      </c>
      <c r="H491" s="142">
        <v>56100</v>
      </c>
      <c r="I491">
        <v>6</v>
      </c>
      <c r="J491" s="1">
        <v>42916</v>
      </c>
      <c r="K491" s="1">
        <v>42916</v>
      </c>
      <c r="L491" s="142">
        <v>666</v>
      </c>
      <c r="M491" s="142">
        <v>666</v>
      </c>
      <c r="N491" s="143">
        <v>106.81</v>
      </c>
      <c r="O491" s="15">
        <v>14829522373357</v>
      </c>
      <c r="P491" t="s">
        <v>7</v>
      </c>
      <c r="Q491" t="s">
        <v>8</v>
      </c>
      <c r="R491" s="104">
        <v>56100</v>
      </c>
      <c r="S491" t="s">
        <v>101</v>
      </c>
      <c r="T491">
        <v>6</v>
      </c>
      <c r="U491" s="104">
        <v>666</v>
      </c>
      <c r="V491" s="12">
        <v>106.81</v>
      </c>
      <c r="W491" s="1">
        <v>42923</v>
      </c>
      <c r="X491" s="1">
        <v>42916</v>
      </c>
      <c r="Y491" s="9">
        <v>2017</v>
      </c>
    </row>
    <row r="492" spans="2:25" hidden="1" x14ac:dyDescent="0.45">
      <c r="B492" s="1">
        <v>42923</v>
      </c>
      <c r="C492" s="141" t="s">
        <v>101</v>
      </c>
      <c r="D492">
        <v>2017</v>
      </c>
      <c r="E492" s="98">
        <v>14829667091101</v>
      </c>
      <c r="F492" s="141" t="s">
        <v>707</v>
      </c>
      <c r="G492" s="141" t="str">
        <f>VLOOKUP(E492,'Tableau Sites'!$A$7:$C$107,3,FALSE)</f>
        <v>3 RUE D ANNABA</v>
      </c>
      <c r="H492" s="142">
        <v>56100</v>
      </c>
      <c r="I492">
        <v>3</v>
      </c>
      <c r="J492" s="1">
        <v>42916</v>
      </c>
      <c r="K492" s="1">
        <v>42916</v>
      </c>
      <c r="L492" s="142">
        <v>-270</v>
      </c>
      <c r="M492" s="142">
        <v>-270</v>
      </c>
      <c r="N492" s="143">
        <v>-28.2</v>
      </c>
      <c r="O492" s="15">
        <v>14829667091101</v>
      </c>
      <c r="P492" t="s">
        <v>116</v>
      </c>
      <c r="Q492" t="s">
        <v>160</v>
      </c>
      <c r="R492" s="104">
        <v>56100</v>
      </c>
      <c r="S492" t="s">
        <v>101</v>
      </c>
      <c r="T492">
        <v>3</v>
      </c>
      <c r="U492" s="104">
        <v>-270</v>
      </c>
      <c r="V492" s="12">
        <v>-28.2</v>
      </c>
      <c r="W492" s="1">
        <v>42923</v>
      </c>
      <c r="X492" s="1">
        <v>42916</v>
      </c>
      <c r="Y492" s="9">
        <v>2017</v>
      </c>
    </row>
    <row r="493" spans="2:25" hidden="1" x14ac:dyDescent="0.45">
      <c r="B493" s="1">
        <v>42923</v>
      </c>
      <c r="C493" s="141" t="s">
        <v>101</v>
      </c>
      <c r="D493">
        <v>2017</v>
      </c>
      <c r="E493" s="98">
        <v>14832561447120</v>
      </c>
      <c r="F493" s="141" t="s">
        <v>653</v>
      </c>
      <c r="G493" s="141" t="str">
        <f>VLOOKUP(E493,'Tableau Sites'!$A$7:$C$107,3,FALSE)</f>
        <v>42 RUE LOUIS BRAILLE</v>
      </c>
      <c r="H493" s="142">
        <v>56100</v>
      </c>
      <c r="I493">
        <v>18</v>
      </c>
      <c r="J493" s="1">
        <v>42916</v>
      </c>
      <c r="K493" s="1">
        <v>42916</v>
      </c>
      <c r="L493" s="142">
        <v>1554</v>
      </c>
      <c r="M493" s="142">
        <v>1554</v>
      </c>
      <c r="N493" s="143">
        <v>245.88</v>
      </c>
      <c r="O493" s="15">
        <v>14832561447120</v>
      </c>
      <c r="P493" t="s">
        <v>53</v>
      </c>
      <c r="Q493" t="s">
        <v>54</v>
      </c>
      <c r="R493" s="104">
        <v>56100</v>
      </c>
      <c r="S493" t="s">
        <v>101</v>
      </c>
      <c r="T493">
        <v>18</v>
      </c>
      <c r="U493" s="104">
        <v>1554</v>
      </c>
      <c r="V493" s="12">
        <v>245.88</v>
      </c>
      <c r="W493" s="1">
        <v>42923</v>
      </c>
      <c r="X493" s="1">
        <v>42916</v>
      </c>
      <c r="Y493" s="9">
        <v>2017</v>
      </c>
    </row>
    <row r="494" spans="2:25" hidden="1" x14ac:dyDescent="0.45">
      <c r="B494" s="1">
        <v>42923</v>
      </c>
      <c r="C494" s="141" t="s">
        <v>101</v>
      </c>
      <c r="D494">
        <v>2017</v>
      </c>
      <c r="E494" s="98">
        <v>14832706164973</v>
      </c>
      <c r="F494" s="193" t="s">
        <v>662</v>
      </c>
      <c r="G494" s="141" t="str">
        <f>VLOOKUP(E494,'Tableau Sites'!$A$7:$C$107,3,FALSE)</f>
        <v>81 BOULEVARD COSMAO DUMANOIR</v>
      </c>
      <c r="H494" s="142">
        <v>56100</v>
      </c>
      <c r="I494">
        <v>3</v>
      </c>
      <c r="J494" s="1">
        <v>42916</v>
      </c>
      <c r="K494" s="1">
        <v>42916</v>
      </c>
      <c r="L494" s="142">
        <v>97</v>
      </c>
      <c r="M494" s="142">
        <v>97</v>
      </c>
      <c r="N494" s="143">
        <v>22.8</v>
      </c>
      <c r="O494" s="15">
        <v>14832706164973</v>
      </c>
      <c r="P494" t="s">
        <v>83</v>
      </c>
      <c r="Q494" t="s">
        <v>161</v>
      </c>
      <c r="R494" s="104">
        <v>56100</v>
      </c>
      <c r="S494" t="s">
        <v>101</v>
      </c>
      <c r="T494">
        <v>3</v>
      </c>
      <c r="U494" s="104">
        <v>97</v>
      </c>
      <c r="V494" s="12">
        <v>22.8</v>
      </c>
      <c r="W494" s="1">
        <v>42923</v>
      </c>
      <c r="X494" s="1">
        <v>42916</v>
      </c>
      <c r="Y494" s="9">
        <v>2017</v>
      </c>
    </row>
    <row r="495" spans="2:25" hidden="1" x14ac:dyDescent="0.45">
      <c r="B495" s="1">
        <v>42923</v>
      </c>
      <c r="C495" s="141" t="s">
        <v>101</v>
      </c>
      <c r="D495">
        <v>2017</v>
      </c>
      <c r="E495" s="98">
        <v>14835311085392</v>
      </c>
      <c r="F495" s="141" t="s">
        <v>714</v>
      </c>
      <c r="G495" s="141" t="str">
        <f>VLOOKUP(E495,'Tableau Sites'!$A$7:$C$107,3,FALSE)</f>
        <v>39 RUE FRANCOIS LE LEVE</v>
      </c>
      <c r="H495" s="142">
        <v>56100</v>
      </c>
      <c r="I495">
        <v>12</v>
      </c>
      <c r="J495" s="1">
        <v>42916</v>
      </c>
      <c r="K495" s="1">
        <v>42916</v>
      </c>
      <c r="L495" s="142">
        <v>808</v>
      </c>
      <c r="M495" s="142">
        <v>808</v>
      </c>
      <c r="N495" s="143">
        <v>135.16</v>
      </c>
      <c r="O495" s="15">
        <v>14835311085392</v>
      </c>
      <c r="P495" t="s">
        <v>55</v>
      </c>
      <c r="Q495" t="s">
        <v>56</v>
      </c>
      <c r="R495" s="104">
        <v>56100</v>
      </c>
      <c r="S495" t="s">
        <v>101</v>
      </c>
      <c r="T495">
        <v>12</v>
      </c>
      <c r="U495" s="104">
        <v>808</v>
      </c>
      <c r="V495" s="12">
        <v>135.16</v>
      </c>
      <c r="W495" s="1">
        <v>42923</v>
      </c>
      <c r="X495" s="1">
        <v>42916</v>
      </c>
      <c r="Y495" s="9">
        <v>2017</v>
      </c>
    </row>
    <row r="496" spans="2:25" hidden="1" x14ac:dyDescent="0.45">
      <c r="B496" s="1">
        <v>42923</v>
      </c>
      <c r="C496" s="141" t="s">
        <v>101</v>
      </c>
      <c r="D496">
        <v>2017</v>
      </c>
      <c r="E496" s="98">
        <v>14855426859571</v>
      </c>
      <c r="F496" s="141" t="s">
        <v>759</v>
      </c>
      <c r="G496" s="141" t="e">
        <f>VLOOKUP(E496,'Tableau Sites'!$A$7:$C$107,3,FALSE)</f>
        <v>#N/A</v>
      </c>
      <c r="H496" s="142">
        <v>56100</v>
      </c>
      <c r="I496">
        <v>9</v>
      </c>
      <c r="J496" s="1">
        <v>42916</v>
      </c>
      <c r="K496" s="1">
        <v>42916</v>
      </c>
      <c r="L496" s="142">
        <v>76</v>
      </c>
      <c r="M496" s="142">
        <v>76</v>
      </c>
      <c r="N496" s="143">
        <v>25.71</v>
      </c>
      <c r="O496" s="15">
        <v>14855426859571</v>
      </c>
      <c r="P496" t="s">
        <v>23</v>
      </c>
      <c r="Q496" t="s">
        <v>162</v>
      </c>
      <c r="R496" s="104">
        <v>56100</v>
      </c>
      <c r="S496" t="s">
        <v>101</v>
      </c>
      <c r="T496">
        <v>9</v>
      </c>
      <c r="U496" s="104">
        <v>76</v>
      </c>
      <c r="V496" s="12">
        <v>25.71</v>
      </c>
      <c r="W496" s="1">
        <v>42923</v>
      </c>
      <c r="X496" s="1">
        <v>42916</v>
      </c>
      <c r="Y496" s="9">
        <v>2017</v>
      </c>
    </row>
    <row r="497" spans="2:25" hidden="1" x14ac:dyDescent="0.45">
      <c r="B497" s="1">
        <v>42923</v>
      </c>
      <c r="C497" s="141" t="s">
        <v>101</v>
      </c>
      <c r="D497">
        <v>2017</v>
      </c>
      <c r="E497" s="98">
        <v>14838784312598</v>
      </c>
      <c r="F497" s="141" t="s">
        <v>97</v>
      </c>
      <c r="G497" s="141" t="str">
        <f>VLOOKUP(E497,'Tableau Sites'!$A$7:$C$107,3,FALSE)</f>
        <v>HALLES CHANZY</v>
      </c>
      <c r="H497" s="142">
        <v>56100</v>
      </c>
      <c r="I497">
        <v>18</v>
      </c>
      <c r="J497" s="1">
        <v>42916</v>
      </c>
      <c r="K497" s="1">
        <v>42916</v>
      </c>
      <c r="L497" s="142">
        <v>-439</v>
      </c>
      <c r="M497" s="142">
        <v>-439</v>
      </c>
      <c r="N497" s="143">
        <v>-14.81</v>
      </c>
      <c r="O497" s="15">
        <v>14838784312598</v>
      </c>
      <c r="P497" t="s">
        <v>97</v>
      </c>
      <c r="Q497" t="s">
        <v>181</v>
      </c>
      <c r="R497" s="104">
        <v>56100</v>
      </c>
      <c r="S497" t="s">
        <v>101</v>
      </c>
      <c r="T497">
        <v>18</v>
      </c>
      <c r="U497" s="104">
        <v>-439</v>
      </c>
      <c r="V497" s="12">
        <v>-14.81</v>
      </c>
      <c r="W497" s="1">
        <v>42923</v>
      </c>
      <c r="X497" s="1">
        <v>42916</v>
      </c>
      <c r="Y497" s="9">
        <v>2017</v>
      </c>
    </row>
    <row r="498" spans="2:25" hidden="1" x14ac:dyDescent="0.45">
      <c r="B498" s="1">
        <v>42923</v>
      </c>
      <c r="C498" s="141" t="s">
        <v>101</v>
      </c>
      <c r="D498">
        <v>2017</v>
      </c>
      <c r="E498" s="98">
        <v>14858465933343</v>
      </c>
      <c r="F498" s="141" t="s">
        <v>48</v>
      </c>
      <c r="G498" s="141" t="str">
        <f>VLOOKUP(E498,'Tableau Sites'!$A$7:$C$107,3,FALSE)</f>
        <v>5 RUE DE L INDUSTRIE</v>
      </c>
      <c r="H498" s="142">
        <v>56100</v>
      </c>
      <c r="I498">
        <v>36</v>
      </c>
      <c r="J498" s="1">
        <v>42916</v>
      </c>
      <c r="K498" s="1">
        <v>42916</v>
      </c>
      <c r="L498" s="142">
        <v>1897</v>
      </c>
      <c r="M498" s="142">
        <v>1897</v>
      </c>
      <c r="N498" s="143">
        <v>367.84</v>
      </c>
      <c r="O498" s="15">
        <v>14858465933343</v>
      </c>
      <c r="P498" t="s">
        <v>48</v>
      </c>
      <c r="Q498" t="s">
        <v>49</v>
      </c>
      <c r="R498" s="104">
        <v>56100</v>
      </c>
      <c r="S498" t="s">
        <v>101</v>
      </c>
      <c r="T498">
        <v>36</v>
      </c>
      <c r="U498" s="104">
        <v>1897</v>
      </c>
      <c r="V498" s="12">
        <v>367.84</v>
      </c>
      <c r="W498" s="1">
        <v>42923</v>
      </c>
      <c r="X498" s="1">
        <v>42916</v>
      </c>
      <c r="Y498" s="9">
        <v>2017</v>
      </c>
    </row>
    <row r="499" spans="2:25" x14ac:dyDescent="0.45">
      <c r="B499" s="1">
        <v>42923</v>
      </c>
      <c r="C499" s="141" t="s">
        <v>101</v>
      </c>
      <c r="D499">
        <v>2017</v>
      </c>
      <c r="E499" s="98">
        <v>14888422540020</v>
      </c>
      <c r="F499" s="141" t="s">
        <v>755</v>
      </c>
      <c r="G499" s="141" t="str">
        <f>VLOOKUP(E499,'Tableau Sites'!$A$7:$C$127,3,FALSE)</f>
        <v>RUE RENE LOTE</v>
      </c>
      <c r="H499" s="142">
        <v>56100</v>
      </c>
      <c r="I499">
        <v>6</v>
      </c>
      <c r="J499" s="1">
        <v>42916</v>
      </c>
      <c r="K499" s="1">
        <v>42916</v>
      </c>
      <c r="L499" s="142">
        <v>1690</v>
      </c>
      <c r="M499" s="142">
        <v>1690</v>
      </c>
      <c r="N499" s="143">
        <v>262.91000000000003</v>
      </c>
      <c r="O499" s="15">
        <v>14888422540020</v>
      </c>
      <c r="P499" t="s">
        <v>129</v>
      </c>
      <c r="Q499" t="s">
        <v>129</v>
      </c>
      <c r="R499" s="104">
        <v>56100</v>
      </c>
      <c r="S499" t="s">
        <v>101</v>
      </c>
      <c r="T499">
        <v>6</v>
      </c>
      <c r="U499" s="104">
        <v>1690</v>
      </c>
      <c r="V499" s="12">
        <v>262.91000000000003</v>
      </c>
      <c r="W499" s="1">
        <v>42923</v>
      </c>
      <c r="X499" s="1">
        <v>42916</v>
      </c>
      <c r="Y499" s="9">
        <v>2017</v>
      </c>
    </row>
    <row r="500" spans="2:25" hidden="1" x14ac:dyDescent="0.45">
      <c r="B500" s="1">
        <v>42923</v>
      </c>
      <c r="C500" s="141" t="s">
        <v>101</v>
      </c>
      <c r="D500">
        <v>2017</v>
      </c>
      <c r="E500" s="98">
        <v>14860636700389</v>
      </c>
      <c r="F500" s="141" t="s">
        <v>689</v>
      </c>
      <c r="G500" s="141" t="str">
        <f>VLOOKUP(E500,'Tableau Sites'!$A$7:$C$107,3,FALSE)</f>
        <v>6 RUE DE L ECOLE</v>
      </c>
      <c r="H500" s="142">
        <v>56100</v>
      </c>
      <c r="I500">
        <v>18</v>
      </c>
      <c r="J500" s="1">
        <v>42916</v>
      </c>
      <c r="K500" s="1">
        <v>42916</v>
      </c>
      <c r="L500" s="142">
        <v>4117</v>
      </c>
      <c r="M500" s="142">
        <v>4117</v>
      </c>
      <c r="N500" s="143">
        <v>595.91999999999996</v>
      </c>
      <c r="O500" s="15">
        <v>14860636700389</v>
      </c>
      <c r="P500" t="s">
        <v>19</v>
      </c>
      <c r="Q500" t="s">
        <v>20</v>
      </c>
      <c r="R500" s="104">
        <v>56100</v>
      </c>
      <c r="S500" t="s">
        <v>101</v>
      </c>
      <c r="T500">
        <v>18</v>
      </c>
      <c r="U500" s="104">
        <v>4117</v>
      </c>
      <c r="V500" s="12">
        <v>595.91999999999996</v>
      </c>
      <c r="W500" s="1">
        <v>42923</v>
      </c>
      <c r="X500" s="1">
        <v>42916</v>
      </c>
      <c r="Y500" s="9">
        <v>2017</v>
      </c>
    </row>
    <row r="501" spans="2:25" hidden="1" x14ac:dyDescent="0.45">
      <c r="B501" s="1">
        <v>42923</v>
      </c>
      <c r="C501" s="141" t="s">
        <v>101</v>
      </c>
      <c r="D501">
        <v>2017</v>
      </c>
      <c r="E501" s="98">
        <v>14849059318633</v>
      </c>
      <c r="F501" s="141" t="s">
        <v>773</v>
      </c>
      <c r="G501" s="141" t="str">
        <f>VLOOKUP(E501,'Tableau Sites'!$A$7:$C$107,3,FALSE)</f>
        <v>10 RUE AMIRAL BOUVET</v>
      </c>
      <c r="H501" s="142">
        <v>56100</v>
      </c>
      <c r="I501">
        <v>6</v>
      </c>
      <c r="J501" s="1">
        <v>42916</v>
      </c>
      <c r="K501" s="1">
        <v>42916</v>
      </c>
      <c r="L501" s="142">
        <v>375</v>
      </c>
      <c r="M501" s="142">
        <v>375</v>
      </c>
      <c r="N501" s="143">
        <v>63.09</v>
      </c>
      <c r="O501" s="15">
        <v>14849059318633</v>
      </c>
      <c r="P501" t="s">
        <v>88</v>
      </c>
      <c r="Q501" t="s">
        <v>152</v>
      </c>
      <c r="R501" s="104">
        <v>56100</v>
      </c>
      <c r="S501" t="s">
        <v>101</v>
      </c>
      <c r="T501">
        <v>6</v>
      </c>
      <c r="U501" s="104">
        <v>375</v>
      </c>
      <c r="V501" s="12">
        <v>63.09</v>
      </c>
      <c r="W501" s="1">
        <v>42923</v>
      </c>
      <c r="X501" s="1">
        <v>42916</v>
      </c>
      <c r="Y501" s="9">
        <v>2017</v>
      </c>
    </row>
    <row r="502" spans="2:25" hidden="1" x14ac:dyDescent="0.45">
      <c r="B502" s="1">
        <v>42923</v>
      </c>
      <c r="C502" s="141" t="s">
        <v>101</v>
      </c>
      <c r="D502">
        <v>2017</v>
      </c>
      <c r="E502" s="98">
        <v>14852821939199</v>
      </c>
      <c r="F502" s="141" t="s">
        <v>649</v>
      </c>
      <c r="G502" s="141" t="e">
        <f>VLOOKUP(E502,'Tableau Sites'!$A$7:$C$107,3,FALSE)</f>
        <v>#N/A</v>
      </c>
      <c r="H502" s="142">
        <v>56100</v>
      </c>
      <c r="I502">
        <v>6</v>
      </c>
      <c r="J502" s="1">
        <v>42916</v>
      </c>
      <c r="K502" s="1">
        <v>42916</v>
      </c>
      <c r="L502" s="142">
        <v>-27</v>
      </c>
      <c r="M502" s="142">
        <v>-27</v>
      </c>
      <c r="N502" s="143">
        <v>8.68</v>
      </c>
      <c r="O502" s="15">
        <v>14852821939199</v>
      </c>
      <c r="P502" t="s">
        <v>41</v>
      </c>
      <c r="Q502" t="s">
        <v>42</v>
      </c>
      <c r="R502" s="104">
        <v>56100</v>
      </c>
      <c r="S502" t="s">
        <v>101</v>
      </c>
      <c r="T502">
        <v>6</v>
      </c>
      <c r="U502" s="104">
        <v>-27</v>
      </c>
      <c r="V502" s="12">
        <v>8.68</v>
      </c>
      <c r="W502" s="1">
        <v>42923</v>
      </c>
      <c r="X502" s="1">
        <v>42916</v>
      </c>
      <c r="Y502" s="9">
        <v>2017</v>
      </c>
    </row>
    <row r="503" spans="2:25" x14ac:dyDescent="0.45">
      <c r="B503" s="1">
        <v>42923</v>
      </c>
      <c r="C503" s="141" t="s">
        <v>101</v>
      </c>
      <c r="D503">
        <v>2017</v>
      </c>
      <c r="E503" s="98">
        <v>14876410890702</v>
      </c>
      <c r="F503" s="182" t="s">
        <v>725</v>
      </c>
      <c r="G503" s="141" t="str">
        <f>VLOOKUP(E503,'Tableau Sites'!$A$7:$C$127,3,FALSE)</f>
        <v>2 RUE DE KERULVE</v>
      </c>
      <c r="H503" s="142">
        <v>56100</v>
      </c>
      <c r="I503">
        <v>6</v>
      </c>
      <c r="J503" s="1">
        <v>42916</v>
      </c>
      <c r="K503" s="1">
        <v>42916</v>
      </c>
      <c r="L503" s="142">
        <v>161</v>
      </c>
      <c r="M503" s="142">
        <v>161</v>
      </c>
      <c r="N503" s="143">
        <v>33.72</v>
      </c>
      <c r="O503" s="15">
        <v>14876410890702</v>
      </c>
      <c r="P503" t="s">
        <v>107</v>
      </c>
      <c r="Q503" t="s">
        <v>157</v>
      </c>
      <c r="R503" s="104">
        <v>56100</v>
      </c>
      <c r="S503" t="s">
        <v>101</v>
      </c>
      <c r="T503">
        <v>6</v>
      </c>
      <c r="U503" s="104">
        <v>161</v>
      </c>
      <c r="V503" s="12">
        <v>33.72</v>
      </c>
      <c r="W503" s="1">
        <v>42923</v>
      </c>
      <c r="X503" s="1">
        <v>42916</v>
      </c>
      <c r="Y503" s="9">
        <v>2017</v>
      </c>
    </row>
    <row r="504" spans="2:25" hidden="1" x14ac:dyDescent="0.45">
      <c r="B504" s="1">
        <v>42923</v>
      </c>
      <c r="C504" s="141" t="s">
        <v>101</v>
      </c>
      <c r="D504">
        <v>2017</v>
      </c>
      <c r="E504" s="98">
        <v>14842981128703</v>
      </c>
      <c r="F504" s="141" t="s">
        <v>24</v>
      </c>
      <c r="G504" s="141" t="str">
        <f>VLOOKUP(E504,'Tableau Sites'!$A$7:$C$107,3,FALSE)</f>
        <v>8 RUE DE L INDUSTRIE</v>
      </c>
      <c r="H504" s="142">
        <v>56100</v>
      </c>
      <c r="I504">
        <v>9</v>
      </c>
      <c r="J504" s="1">
        <v>42916</v>
      </c>
      <c r="K504" s="1">
        <v>42916</v>
      </c>
      <c r="L504" s="142">
        <v>792</v>
      </c>
      <c r="M504" s="142">
        <v>792</v>
      </c>
      <c r="N504" s="143">
        <v>122.07</v>
      </c>
      <c r="O504" s="15">
        <v>14842981128703</v>
      </c>
      <c r="P504" t="s">
        <v>24</v>
      </c>
      <c r="Q504" t="s">
        <v>25</v>
      </c>
      <c r="R504" s="104">
        <v>56100</v>
      </c>
      <c r="S504" t="s">
        <v>101</v>
      </c>
      <c r="T504">
        <v>9</v>
      </c>
      <c r="U504" s="104">
        <v>792</v>
      </c>
      <c r="V504" s="12">
        <v>122.07</v>
      </c>
      <c r="W504" s="1">
        <v>42923</v>
      </c>
      <c r="X504" s="1">
        <v>42916</v>
      </c>
      <c r="Y504" s="9">
        <v>2017</v>
      </c>
    </row>
    <row r="505" spans="2:25" hidden="1" x14ac:dyDescent="0.45">
      <c r="B505" s="1">
        <v>42923</v>
      </c>
      <c r="C505" s="141" t="s">
        <v>101</v>
      </c>
      <c r="D505">
        <v>2017</v>
      </c>
      <c r="E505" s="98">
        <v>14860347264787</v>
      </c>
      <c r="F505" s="141" t="s">
        <v>690</v>
      </c>
      <c r="G505" s="141" t="str">
        <f>VLOOKUP(E505,'Tableau Sites'!$A$7:$C$107,3,FALSE)</f>
        <v>11 PLACE DE L YSER</v>
      </c>
      <c r="H505" s="142">
        <v>56100</v>
      </c>
      <c r="I505">
        <v>36</v>
      </c>
      <c r="J505" s="1">
        <v>42916</v>
      </c>
      <c r="K505" s="1">
        <v>42916</v>
      </c>
      <c r="L505" s="142">
        <v>4247</v>
      </c>
      <c r="M505" s="142">
        <v>4247</v>
      </c>
      <c r="N505" s="143">
        <v>669.3</v>
      </c>
      <c r="O505" s="15">
        <v>14860347264787</v>
      </c>
      <c r="P505" t="s">
        <v>19</v>
      </c>
      <c r="Q505" t="s">
        <v>50</v>
      </c>
      <c r="R505" s="104">
        <v>56100</v>
      </c>
      <c r="S505" t="s">
        <v>101</v>
      </c>
      <c r="T505">
        <v>36</v>
      </c>
      <c r="U505" s="104">
        <v>4247</v>
      </c>
      <c r="V505" s="12">
        <v>669.3</v>
      </c>
      <c r="W505" s="1">
        <v>42923</v>
      </c>
      <c r="X505" s="1">
        <v>42916</v>
      </c>
      <c r="Y505" s="9">
        <v>2017</v>
      </c>
    </row>
    <row r="506" spans="2:25" hidden="1" x14ac:dyDescent="0.45">
      <c r="B506" s="1">
        <v>42923</v>
      </c>
      <c r="C506" s="141" t="s">
        <v>101</v>
      </c>
      <c r="D506">
        <v>2017</v>
      </c>
      <c r="E506" s="98">
        <v>14838784345448</v>
      </c>
      <c r="F506" s="182" t="s">
        <v>741</v>
      </c>
      <c r="G506" s="141" t="str">
        <f>VLOOKUP(E506,'Tableau Sites'!$A$7:$C$107,3,FALSE)</f>
        <v>42 RUE DE KERSABIEC</v>
      </c>
      <c r="H506" s="142">
        <v>56100</v>
      </c>
      <c r="I506">
        <v>6</v>
      </c>
      <c r="J506" s="1">
        <v>42916</v>
      </c>
      <c r="K506" s="1">
        <v>42916</v>
      </c>
      <c r="L506" s="142">
        <v>2936</v>
      </c>
      <c r="M506" s="142">
        <v>2936</v>
      </c>
      <c r="N506" s="143">
        <v>432.35</v>
      </c>
      <c r="O506" s="15">
        <v>14838784345448</v>
      </c>
      <c r="P506" t="s">
        <v>127</v>
      </c>
      <c r="Q506" t="s">
        <v>170</v>
      </c>
      <c r="R506" s="104">
        <v>56100</v>
      </c>
      <c r="S506" t="s">
        <v>101</v>
      </c>
      <c r="T506">
        <v>6</v>
      </c>
      <c r="U506" s="104">
        <v>2936</v>
      </c>
      <c r="V506" s="12">
        <v>432.35</v>
      </c>
      <c r="W506" s="1">
        <v>42923</v>
      </c>
      <c r="X506" s="1">
        <v>42916</v>
      </c>
      <c r="Y506" s="9">
        <v>2017</v>
      </c>
    </row>
    <row r="507" spans="2:25" hidden="1" x14ac:dyDescent="0.45">
      <c r="B507" s="1">
        <v>42923</v>
      </c>
      <c r="C507" s="141" t="s">
        <v>101</v>
      </c>
      <c r="D507">
        <v>2017</v>
      </c>
      <c r="E507" s="98">
        <v>14848046293827</v>
      </c>
      <c r="F507" s="141" t="s">
        <v>659</v>
      </c>
      <c r="G507" s="141" t="str">
        <f>VLOOKUP(E507,'Tableau Sites'!$A$7:$C$107,3,FALSE)</f>
        <v>81 BOULEVARD COSMAO DUMANOIR</v>
      </c>
      <c r="H507" s="142">
        <v>56100</v>
      </c>
      <c r="I507">
        <v>12</v>
      </c>
      <c r="J507" s="1">
        <v>42916</v>
      </c>
      <c r="K507" s="1">
        <v>42916</v>
      </c>
      <c r="L507" s="142">
        <v>4264</v>
      </c>
      <c r="M507" s="142">
        <v>4264</v>
      </c>
      <c r="N507" s="143">
        <v>603.05999999999995</v>
      </c>
      <c r="O507" s="15">
        <v>14848046293827</v>
      </c>
      <c r="P507" t="s">
        <v>87</v>
      </c>
      <c r="Q507" t="s">
        <v>161</v>
      </c>
      <c r="R507" s="104">
        <v>56100</v>
      </c>
      <c r="S507" t="s">
        <v>101</v>
      </c>
      <c r="T507">
        <v>12</v>
      </c>
      <c r="U507" s="104">
        <v>4264</v>
      </c>
      <c r="V507" s="12">
        <v>603.05999999999995</v>
      </c>
      <c r="W507" s="1">
        <v>42923</v>
      </c>
      <c r="X507" s="1">
        <v>42916</v>
      </c>
      <c r="Y507" s="9">
        <v>2017</v>
      </c>
    </row>
    <row r="508" spans="2:25" hidden="1" x14ac:dyDescent="0.45">
      <c r="B508" s="1">
        <v>42923</v>
      </c>
      <c r="C508" s="141" t="s">
        <v>101</v>
      </c>
      <c r="D508">
        <v>2017</v>
      </c>
      <c r="E508" s="98">
        <v>14836179395569</v>
      </c>
      <c r="F508" s="141" t="s">
        <v>138</v>
      </c>
      <c r="G508" s="141" t="str">
        <f>VLOOKUP(E508,'Tableau Sites'!$A$7:$C$107,3,FALSE)</f>
        <v>2 RUE MOZART</v>
      </c>
      <c r="H508" s="142">
        <v>56100</v>
      </c>
      <c r="I508">
        <v>6</v>
      </c>
      <c r="J508" s="1">
        <v>42916</v>
      </c>
      <c r="K508" s="1">
        <v>42916</v>
      </c>
      <c r="L508" s="142">
        <v>6565</v>
      </c>
      <c r="M508" s="142">
        <v>6565</v>
      </c>
      <c r="N508" s="143">
        <v>983.14</v>
      </c>
      <c r="O508" s="15">
        <v>14836179395569</v>
      </c>
      <c r="P508" t="s">
        <v>138</v>
      </c>
      <c r="Q508" t="s">
        <v>163</v>
      </c>
      <c r="R508" s="104">
        <v>56100</v>
      </c>
      <c r="S508" t="s">
        <v>101</v>
      </c>
      <c r="T508">
        <v>6</v>
      </c>
      <c r="U508" s="104">
        <v>6565</v>
      </c>
      <c r="V508" s="12">
        <v>983.14</v>
      </c>
      <c r="W508" s="1">
        <v>42923</v>
      </c>
      <c r="X508" s="1">
        <v>42916</v>
      </c>
      <c r="Y508" s="9">
        <v>2017</v>
      </c>
    </row>
    <row r="509" spans="2:25" hidden="1" x14ac:dyDescent="0.45">
      <c r="B509" s="1">
        <v>42923</v>
      </c>
      <c r="C509" s="141" t="s">
        <v>101</v>
      </c>
      <c r="D509">
        <v>2017</v>
      </c>
      <c r="E509" s="98">
        <v>14855716295106</v>
      </c>
      <c r="F509" s="141" t="s">
        <v>98</v>
      </c>
      <c r="G509" s="141" t="e">
        <f>VLOOKUP(E509,'Tableau Sites'!$A$7:$C$107,3,FALSE)</f>
        <v>#N/A</v>
      </c>
      <c r="H509" s="142">
        <v>56100</v>
      </c>
      <c r="I509">
        <v>6</v>
      </c>
      <c r="J509" s="1">
        <v>42916</v>
      </c>
      <c r="K509" s="1">
        <v>42916</v>
      </c>
      <c r="L509" s="142">
        <v>-869</v>
      </c>
      <c r="M509" s="142">
        <v>-869</v>
      </c>
      <c r="N509" s="143">
        <v>-108.33</v>
      </c>
      <c r="O509" s="15">
        <v>14855716295106</v>
      </c>
      <c r="P509" t="s">
        <v>98</v>
      </c>
      <c r="Q509" t="s">
        <v>187</v>
      </c>
      <c r="R509" s="104">
        <v>56100</v>
      </c>
      <c r="S509" t="s">
        <v>101</v>
      </c>
      <c r="T509">
        <v>6</v>
      </c>
      <c r="U509" s="104">
        <v>-869</v>
      </c>
      <c r="V509" s="12">
        <v>-108.33</v>
      </c>
      <c r="W509" s="1">
        <v>42923</v>
      </c>
      <c r="X509" s="1">
        <v>42916</v>
      </c>
      <c r="Y509" s="9">
        <v>2017</v>
      </c>
    </row>
    <row r="510" spans="2:25" hidden="1" x14ac:dyDescent="0.45">
      <c r="B510" s="1">
        <v>42923</v>
      </c>
      <c r="C510" s="141" t="s">
        <v>101</v>
      </c>
      <c r="D510">
        <v>2017</v>
      </c>
      <c r="E510" s="98">
        <v>14849927625240</v>
      </c>
      <c r="F510" s="141" t="s">
        <v>90</v>
      </c>
      <c r="G510" s="141" t="str">
        <f>VLOOKUP(E510,'Tableau Sites'!$A$7:$C$107,3,FALSE)</f>
        <v>79 BOULEVARD COSMAO DUMANOIR</v>
      </c>
      <c r="H510" s="142">
        <v>56100</v>
      </c>
      <c r="I510">
        <v>6</v>
      </c>
      <c r="J510" s="1">
        <v>42916</v>
      </c>
      <c r="K510" s="1">
        <v>42916</v>
      </c>
      <c r="L510" s="142">
        <v>2319</v>
      </c>
      <c r="M510" s="142">
        <v>2319</v>
      </c>
      <c r="N510" s="143">
        <v>334.15</v>
      </c>
      <c r="O510" s="15">
        <v>14849927625240</v>
      </c>
      <c r="P510" t="s">
        <v>90</v>
      </c>
      <c r="Q510" t="s">
        <v>158</v>
      </c>
      <c r="R510" s="104">
        <v>56100</v>
      </c>
      <c r="S510" t="s">
        <v>101</v>
      </c>
      <c r="T510">
        <v>6</v>
      </c>
      <c r="U510" s="104">
        <v>2319</v>
      </c>
      <c r="V510" s="12">
        <v>334.15</v>
      </c>
      <c r="W510" s="1">
        <v>42923</v>
      </c>
      <c r="X510" s="1">
        <v>42916</v>
      </c>
      <c r="Y510" s="9">
        <v>2017</v>
      </c>
    </row>
    <row r="511" spans="2:25" hidden="1" x14ac:dyDescent="0.45">
      <c r="B511" s="1">
        <v>42923</v>
      </c>
      <c r="C511" s="141" t="s">
        <v>101</v>
      </c>
      <c r="D511">
        <v>2017</v>
      </c>
      <c r="E511" s="98">
        <v>14847756790250</v>
      </c>
      <c r="F511" s="141" t="s">
        <v>58</v>
      </c>
      <c r="G511" s="141" t="e">
        <f>VLOOKUP(E511,'Tableau Sites'!$A$7:$C$107,3,FALSE)</f>
        <v>#N/A</v>
      </c>
      <c r="H511" s="142">
        <v>56100</v>
      </c>
      <c r="I511">
        <v>36</v>
      </c>
      <c r="J511" s="1">
        <v>42916</v>
      </c>
      <c r="K511" s="1">
        <v>42916</v>
      </c>
      <c r="L511" s="142">
        <v>-130</v>
      </c>
      <c r="M511" s="142">
        <v>-130</v>
      </c>
      <c r="N511" s="143">
        <v>107.82</v>
      </c>
      <c r="O511" s="15">
        <v>14847756790250</v>
      </c>
      <c r="P511" t="s">
        <v>58</v>
      </c>
      <c r="Q511" t="s">
        <v>59</v>
      </c>
      <c r="R511" s="104">
        <v>56100</v>
      </c>
      <c r="S511" t="s">
        <v>101</v>
      </c>
      <c r="T511">
        <v>36</v>
      </c>
      <c r="U511" s="104">
        <v>-130</v>
      </c>
      <c r="V511" s="12">
        <v>107.82</v>
      </c>
      <c r="W511" s="1">
        <v>42923</v>
      </c>
      <c r="X511" s="1">
        <v>42916</v>
      </c>
      <c r="Y511" s="9">
        <v>2017</v>
      </c>
    </row>
    <row r="512" spans="2:25" hidden="1" x14ac:dyDescent="0.45">
      <c r="B512" s="1">
        <v>42923</v>
      </c>
      <c r="C512" s="141" t="s">
        <v>101</v>
      </c>
      <c r="D512">
        <v>2017</v>
      </c>
      <c r="E512" s="98">
        <v>14849204036299</v>
      </c>
      <c r="F512" s="141" t="s">
        <v>82</v>
      </c>
      <c r="G512" s="141" t="e">
        <f>VLOOKUP(E512,'Tableau Sites'!$A$7:$C$107,3,FALSE)</f>
        <v>#N/A</v>
      </c>
      <c r="H512" s="142">
        <v>56100</v>
      </c>
      <c r="I512">
        <v>6</v>
      </c>
      <c r="J512" s="1">
        <v>42916</v>
      </c>
      <c r="K512" s="1">
        <v>42916</v>
      </c>
      <c r="L512" s="142">
        <v>-876</v>
      </c>
      <c r="M512" s="142">
        <v>-876</v>
      </c>
      <c r="N512" s="143">
        <v>-109.83</v>
      </c>
      <c r="O512" s="15">
        <v>14849204036299</v>
      </c>
      <c r="P512" t="s">
        <v>82</v>
      </c>
      <c r="Q512" t="s">
        <v>158</v>
      </c>
      <c r="R512" s="104">
        <v>56100</v>
      </c>
      <c r="S512" t="s">
        <v>101</v>
      </c>
      <c r="T512">
        <v>6</v>
      </c>
      <c r="U512" s="104">
        <v>-876</v>
      </c>
      <c r="V512" s="12">
        <v>-109.83</v>
      </c>
      <c r="W512" s="1">
        <v>42923</v>
      </c>
      <c r="X512" s="1">
        <v>42916</v>
      </c>
      <c r="Y512" s="9">
        <v>2017</v>
      </c>
    </row>
    <row r="513" spans="2:25" x14ac:dyDescent="0.45">
      <c r="B513" s="1">
        <v>42923</v>
      </c>
      <c r="C513" s="141" t="s">
        <v>101</v>
      </c>
      <c r="D513">
        <v>2017</v>
      </c>
      <c r="E513" s="98">
        <v>14896960824806</v>
      </c>
      <c r="F513" s="182" t="s">
        <v>805</v>
      </c>
      <c r="G513" s="141" t="str">
        <f>VLOOKUP(E513,'Tableau Sites'!$A$7:$C$127,3,FALSE)</f>
        <v>PLACE DE L YSER</v>
      </c>
      <c r="H513" s="142">
        <v>56100</v>
      </c>
      <c r="I513">
        <v>6</v>
      </c>
      <c r="J513" s="1">
        <v>42916</v>
      </c>
      <c r="K513" s="1">
        <v>42916</v>
      </c>
      <c r="L513" s="142">
        <v>257</v>
      </c>
      <c r="M513" s="142">
        <v>257</v>
      </c>
      <c r="N513" s="143">
        <v>47.8</v>
      </c>
      <c r="O513" s="15">
        <v>14896960824806</v>
      </c>
      <c r="P513" t="s">
        <v>145</v>
      </c>
      <c r="Q513" t="s">
        <v>190</v>
      </c>
      <c r="R513" s="104">
        <v>56100</v>
      </c>
      <c r="S513" t="s">
        <v>101</v>
      </c>
      <c r="T513">
        <v>6</v>
      </c>
      <c r="U513" s="104">
        <v>257</v>
      </c>
      <c r="V513" s="12">
        <v>47.8</v>
      </c>
      <c r="W513" s="1">
        <v>42923</v>
      </c>
      <c r="X513" s="1">
        <v>42916</v>
      </c>
      <c r="Y513" s="9">
        <v>2017</v>
      </c>
    </row>
    <row r="514" spans="2:25" hidden="1" x14ac:dyDescent="0.45">
      <c r="B514" s="1">
        <v>42923</v>
      </c>
      <c r="C514" s="141" t="s">
        <v>101</v>
      </c>
      <c r="D514">
        <v>2017</v>
      </c>
      <c r="E514" s="98">
        <v>14846888509393</v>
      </c>
      <c r="F514" s="141" t="s">
        <v>5</v>
      </c>
      <c r="G514" s="141" t="str">
        <f>VLOOKUP(E514,'Tableau Sites'!$A$7:$C$107,3,FALSE)</f>
        <v>22A RUE DOCTEUR BENOIT VILLERS</v>
      </c>
      <c r="H514" s="142">
        <v>56100</v>
      </c>
      <c r="I514">
        <v>24</v>
      </c>
      <c r="J514" s="1">
        <v>42916</v>
      </c>
      <c r="K514" s="1">
        <v>42916</v>
      </c>
      <c r="L514" s="142">
        <v>6517</v>
      </c>
      <c r="M514" s="142">
        <v>6517</v>
      </c>
      <c r="N514" s="143">
        <v>942.74</v>
      </c>
      <c r="O514" s="15">
        <v>14846888509393</v>
      </c>
      <c r="P514" t="s">
        <v>5</v>
      </c>
      <c r="Q514" t="s">
        <v>6</v>
      </c>
      <c r="R514" s="104">
        <v>56100</v>
      </c>
      <c r="S514" t="s">
        <v>101</v>
      </c>
      <c r="T514">
        <v>24</v>
      </c>
      <c r="U514" s="104">
        <v>6517</v>
      </c>
      <c r="V514" s="12">
        <v>942.74</v>
      </c>
      <c r="W514" s="1">
        <v>42923</v>
      </c>
      <c r="X514" s="1">
        <v>42916</v>
      </c>
      <c r="Y514" s="9">
        <v>2017</v>
      </c>
    </row>
    <row r="515" spans="2:25" hidden="1" x14ac:dyDescent="0.45">
      <c r="B515" s="1">
        <v>42923</v>
      </c>
      <c r="C515" s="141" t="s">
        <v>101</v>
      </c>
      <c r="D515">
        <v>2017</v>
      </c>
      <c r="E515" s="98">
        <v>14860926084261</v>
      </c>
      <c r="F515" s="141" t="s">
        <v>803</v>
      </c>
      <c r="G515" s="141" t="str">
        <f>VLOOKUP(E515,'Tableau Sites'!$A$7:$C$107,3,FALSE)</f>
        <v>81 RUE DE LA BELLE FONTAINE</v>
      </c>
      <c r="H515" s="142">
        <v>56100</v>
      </c>
      <c r="I515">
        <v>6</v>
      </c>
      <c r="J515" s="1">
        <v>42916</v>
      </c>
      <c r="K515" s="1">
        <v>42916</v>
      </c>
      <c r="L515" s="142">
        <v>350</v>
      </c>
      <c r="M515" s="142">
        <v>350</v>
      </c>
      <c r="N515" s="143">
        <v>60.54</v>
      </c>
      <c r="O515" s="15">
        <v>14860926084261</v>
      </c>
      <c r="P515" t="s">
        <v>21</v>
      </c>
      <c r="Q515" t="s">
        <v>22</v>
      </c>
      <c r="R515" s="104">
        <v>56100</v>
      </c>
      <c r="S515" t="s">
        <v>101</v>
      </c>
      <c r="T515">
        <v>6</v>
      </c>
      <c r="U515" s="104">
        <v>350</v>
      </c>
      <c r="V515" s="12">
        <v>60.54</v>
      </c>
      <c r="W515" s="1">
        <v>42923</v>
      </c>
      <c r="X515" s="1">
        <v>42916</v>
      </c>
      <c r="Y515" s="9">
        <v>2017</v>
      </c>
    </row>
    <row r="516" spans="2:25" hidden="1" x14ac:dyDescent="0.45">
      <c r="B516" s="1">
        <v>42923</v>
      </c>
      <c r="C516" s="141" t="s">
        <v>101</v>
      </c>
      <c r="D516">
        <v>2017</v>
      </c>
      <c r="E516" s="98">
        <v>14861215571523</v>
      </c>
      <c r="F516" s="141" t="s">
        <v>692</v>
      </c>
      <c r="G516" s="141" t="str">
        <f>VLOOKUP(E516,'Tableau Sites'!$A$7:$C$107,3,FALSE)</f>
        <v>29 RUE JULES SIMON</v>
      </c>
      <c r="H516" s="142">
        <v>56100</v>
      </c>
      <c r="I516">
        <v>9</v>
      </c>
      <c r="J516" s="1">
        <v>42916</v>
      </c>
      <c r="K516" s="1">
        <v>42916</v>
      </c>
      <c r="L516" s="142">
        <v>1623</v>
      </c>
      <c r="M516" s="142">
        <v>1623</v>
      </c>
      <c r="N516" s="143">
        <v>240.69</v>
      </c>
      <c r="O516" s="15">
        <v>14861215571523</v>
      </c>
      <c r="P516" t="s">
        <v>37</v>
      </c>
      <c r="Q516" t="s">
        <v>38</v>
      </c>
      <c r="R516" s="104">
        <v>56100</v>
      </c>
      <c r="S516" t="s">
        <v>101</v>
      </c>
      <c r="T516">
        <v>9</v>
      </c>
      <c r="U516" s="104">
        <v>1623</v>
      </c>
      <c r="V516" s="12">
        <v>240.69</v>
      </c>
      <c r="W516" s="1">
        <v>42923</v>
      </c>
      <c r="X516" s="1">
        <v>42916</v>
      </c>
      <c r="Y516" s="9">
        <v>2017</v>
      </c>
    </row>
    <row r="517" spans="2:25" x14ac:dyDescent="0.45">
      <c r="B517" s="1">
        <v>42923</v>
      </c>
      <c r="C517" s="141" t="s">
        <v>101</v>
      </c>
      <c r="D517">
        <v>2017</v>
      </c>
      <c r="E517" s="98">
        <v>14899131654739</v>
      </c>
      <c r="F517" s="182" t="s">
        <v>749</v>
      </c>
      <c r="G517" s="141" t="str">
        <f>VLOOKUP(E517,'Tableau Sites'!$A$7:$C$127,3,FALSE)</f>
        <v>32 RUE EDGAR QUINET</v>
      </c>
      <c r="H517" s="142">
        <v>56100</v>
      </c>
      <c r="I517">
        <v>6</v>
      </c>
      <c r="J517" s="1">
        <v>42916</v>
      </c>
      <c r="K517" s="1">
        <v>42916</v>
      </c>
      <c r="L517" s="142">
        <v>177</v>
      </c>
      <c r="M517" s="142">
        <v>177</v>
      </c>
      <c r="N517" s="143">
        <v>36.68</v>
      </c>
      <c r="O517" s="15">
        <v>14899131654739</v>
      </c>
      <c r="P517" t="s">
        <v>104</v>
      </c>
      <c r="Q517" t="s">
        <v>164</v>
      </c>
      <c r="R517" s="104">
        <v>56100</v>
      </c>
      <c r="S517" t="s">
        <v>101</v>
      </c>
      <c r="T517">
        <v>6</v>
      </c>
      <c r="U517" s="104">
        <v>177</v>
      </c>
      <c r="V517" s="12">
        <v>36.68</v>
      </c>
      <c r="W517" s="1">
        <v>42923</v>
      </c>
      <c r="X517" s="1">
        <v>42916</v>
      </c>
      <c r="Y517" s="9">
        <v>2017</v>
      </c>
    </row>
    <row r="518" spans="2:25" x14ac:dyDescent="0.45">
      <c r="B518" s="1">
        <v>42923</v>
      </c>
      <c r="C518" s="141" t="s">
        <v>101</v>
      </c>
      <c r="D518">
        <v>2017</v>
      </c>
      <c r="E518" s="98">
        <v>14890593252047</v>
      </c>
      <c r="F518" s="141" t="s">
        <v>105</v>
      </c>
      <c r="G518" s="141" t="str">
        <f>VLOOKUP(E518,'Tableau Sites'!$A$7:$C$127,3,FALSE)</f>
        <v>RUE RAMPE DE L AMIRAL</v>
      </c>
      <c r="H518" s="142">
        <v>56100</v>
      </c>
      <c r="I518">
        <v>12</v>
      </c>
      <c r="J518" s="1">
        <v>42916</v>
      </c>
      <c r="K518" s="1">
        <v>42916</v>
      </c>
      <c r="L518" s="142">
        <v>235</v>
      </c>
      <c r="M518" s="142">
        <v>235</v>
      </c>
      <c r="N518" s="143">
        <v>55.3</v>
      </c>
      <c r="O518" s="15">
        <v>14890593252047</v>
      </c>
      <c r="P518" t="s">
        <v>105</v>
      </c>
      <c r="Q518" t="s">
        <v>189</v>
      </c>
      <c r="R518" s="104">
        <v>56100</v>
      </c>
      <c r="S518" t="s">
        <v>101</v>
      </c>
      <c r="T518">
        <v>12</v>
      </c>
      <c r="U518" s="104">
        <v>235</v>
      </c>
      <c r="V518" s="12">
        <v>55.3</v>
      </c>
      <c r="W518" s="1">
        <v>42923</v>
      </c>
      <c r="X518" s="1">
        <v>42916</v>
      </c>
      <c r="Y518" s="9">
        <v>2017</v>
      </c>
    </row>
    <row r="519" spans="2:25" hidden="1" x14ac:dyDescent="0.45">
      <c r="B519" s="1">
        <v>42923</v>
      </c>
      <c r="C519" s="141" t="s">
        <v>101</v>
      </c>
      <c r="D519">
        <v>2017</v>
      </c>
      <c r="E519" s="98">
        <v>14849348754024</v>
      </c>
      <c r="F519" s="141" t="s">
        <v>87</v>
      </c>
      <c r="G519" s="141" t="e">
        <f>VLOOKUP(E519,'Tableau Sites'!$A$7:$C$107,3,FALSE)</f>
        <v>#N/A</v>
      </c>
      <c r="H519" s="142">
        <v>56100</v>
      </c>
      <c r="I519">
        <v>9</v>
      </c>
      <c r="J519" s="1">
        <v>42916</v>
      </c>
      <c r="K519" s="1">
        <v>42916</v>
      </c>
      <c r="L519" s="142">
        <v>241</v>
      </c>
      <c r="M519" s="142">
        <v>241</v>
      </c>
      <c r="N519" s="143">
        <v>46.84</v>
      </c>
      <c r="O519" s="15">
        <v>14849348754024</v>
      </c>
      <c r="P519" t="s">
        <v>87</v>
      </c>
      <c r="Q519" t="s">
        <v>183</v>
      </c>
      <c r="R519" s="104">
        <v>56100</v>
      </c>
      <c r="S519" t="s">
        <v>101</v>
      </c>
      <c r="T519">
        <v>9</v>
      </c>
      <c r="U519" s="104">
        <v>241</v>
      </c>
      <c r="V519" s="12">
        <v>46.84</v>
      </c>
      <c r="W519" s="1">
        <v>42923</v>
      </c>
      <c r="X519" s="1">
        <v>42916</v>
      </c>
      <c r="Y519" s="9">
        <v>2017</v>
      </c>
    </row>
    <row r="520" spans="2:25" x14ac:dyDescent="0.45">
      <c r="B520" s="1">
        <v>42923</v>
      </c>
      <c r="C520" s="141" t="s">
        <v>101</v>
      </c>
      <c r="D520">
        <v>2017</v>
      </c>
      <c r="E520" s="98">
        <v>14881331282858</v>
      </c>
      <c r="F520" s="141" t="s">
        <v>796</v>
      </c>
      <c r="G520" s="141" t="str">
        <f>VLOOKUP(E520,'Tableau Sites'!$A$7:$C$127,3,FALSE)</f>
        <v>BOULEVARD EMILE GUILLEROT</v>
      </c>
      <c r="H520" s="142">
        <v>56100</v>
      </c>
      <c r="I520">
        <v>6</v>
      </c>
      <c r="J520" s="1">
        <v>42916</v>
      </c>
      <c r="K520" s="1">
        <v>42916</v>
      </c>
      <c r="L520" s="142">
        <v>37</v>
      </c>
      <c r="M520" s="142">
        <v>37</v>
      </c>
      <c r="N520" s="143">
        <v>16.38</v>
      </c>
      <c r="O520" s="15">
        <v>14881331282858</v>
      </c>
      <c r="P520" t="s">
        <v>136</v>
      </c>
      <c r="Q520" t="s">
        <v>188</v>
      </c>
      <c r="R520" s="104">
        <v>56100</v>
      </c>
      <c r="S520" t="s">
        <v>101</v>
      </c>
      <c r="T520">
        <v>6</v>
      </c>
      <c r="U520" s="104">
        <v>37</v>
      </c>
      <c r="V520" s="12">
        <v>16.38</v>
      </c>
      <c r="W520" s="1">
        <v>42923</v>
      </c>
      <c r="X520" s="1">
        <v>42916</v>
      </c>
      <c r="Y520" s="9">
        <v>2017</v>
      </c>
    </row>
    <row r="521" spans="2:25" hidden="1" x14ac:dyDescent="0.45">
      <c r="B521" s="1">
        <v>42923</v>
      </c>
      <c r="C521" s="141" t="s">
        <v>101</v>
      </c>
      <c r="D521">
        <v>2017</v>
      </c>
      <c r="E521" s="98">
        <v>14845296633070</v>
      </c>
      <c r="F521" s="141" t="s">
        <v>680</v>
      </c>
      <c r="G521" s="141" t="str">
        <f>VLOOKUP(E521,'Tableau Sites'!$A$7:$C$107,3,FALSE)</f>
        <v>6 RUE DE L ECOLE</v>
      </c>
      <c r="H521" s="142">
        <v>56100</v>
      </c>
      <c r="I521">
        <v>3</v>
      </c>
      <c r="J521" s="1">
        <v>42916</v>
      </c>
      <c r="K521" s="1">
        <v>42916</v>
      </c>
      <c r="L521" s="142">
        <v>13</v>
      </c>
      <c r="M521" s="142">
        <v>13</v>
      </c>
      <c r="N521" s="143">
        <v>11.55</v>
      </c>
      <c r="O521" s="15">
        <v>14845296633070</v>
      </c>
      <c r="P521" t="s">
        <v>57</v>
      </c>
      <c r="Q521" t="s">
        <v>20</v>
      </c>
      <c r="R521" s="104">
        <v>56100</v>
      </c>
      <c r="S521" t="s">
        <v>101</v>
      </c>
      <c r="T521">
        <v>3</v>
      </c>
      <c r="U521" s="104">
        <v>13</v>
      </c>
      <c r="V521" s="12">
        <v>11.55</v>
      </c>
      <c r="W521" s="1">
        <v>42923</v>
      </c>
      <c r="X521" s="1">
        <v>42916</v>
      </c>
      <c r="Y521" s="9">
        <v>2017</v>
      </c>
    </row>
    <row r="522" spans="2:25" hidden="1" x14ac:dyDescent="0.45">
      <c r="B522" s="1">
        <v>42923</v>
      </c>
      <c r="C522" s="141" t="s">
        <v>101</v>
      </c>
      <c r="D522">
        <v>2017</v>
      </c>
      <c r="E522" s="98">
        <v>14850361736887</v>
      </c>
      <c r="F522" s="182" t="s">
        <v>716</v>
      </c>
      <c r="G522" s="141" t="str">
        <f>VLOOKUP(E522,'Tableau Sites'!$A$7:$C$107,3,FALSE)</f>
        <v>1 AVENUE DE LA MARNE</v>
      </c>
      <c r="H522" s="142">
        <v>56100</v>
      </c>
      <c r="I522">
        <v>6</v>
      </c>
      <c r="J522" s="1">
        <v>42916</v>
      </c>
      <c r="K522" s="1">
        <v>42916</v>
      </c>
      <c r="L522" s="142">
        <v>908</v>
      </c>
      <c r="M522" s="142">
        <v>908</v>
      </c>
      <c r="N522" s="143">
        <v>156.91999999999999</v>
      </c>
      <c r="O522" s="15">
        <v>14850361736887</v>
      </c>
      <c r="P522" t="s">
        <v>122</v>
      </c>
      <c r="Q522" t="s">
        <v>150</v>
      </c>
      <c r="R522" s="104">
        <v>56100</v>
      </c>
      <c r="S522" t="s">
        <v>101</v>
      </c>
      <c r="T522">
        <v>6</v>
      </c>
      <c r="U522" s="104">
        <v>908</v>
      </c>
      <c r="V522" s="12">
        <v>156.91999999999999</v>
      </c>
      <c r="W522" s="1">
        <v>42923</v>
      </c>
      <c r="X522" s="1">
        <v>42916</v>
      </c>
      <c r="Y522" s="9">
        <v>2017</v>
      </c>
    </row>
    <row r="523" spans="2:25" hidden="1" x14ac:dyDescent="0.45">
      <c r="B523" s="1">
        <v>42954</v>
      </c>
      <c r="C523" s="141" t="s">
        <v>101</v>
      </c>
      <c r="D523">
        <v>2017</v>
      </c>
      <c r="E523" s="98">
        <v>14801736507971</v>
      </c>
      <c r="F523" s="141" t="s">
        <v>655</v>
      </c>
      <c r="G523" s="141" t="str">
        <f>VLOOKUP(E523,'Tableau Sites'!$A$7:$C$107,3,FALSE)</f>
        <v xml:space="preserve"> QUAI DES INDES</v>
      </c>
      <c r="H523" s="142">
        <v>56100</v>
      </c>
      <c r="I523">
        <v>36</v>
      </c>
      <c r="J523" s="1">
        <v>42946</v>
      </c>
      <c r="K523" s="1">
        <v>42946</v>
      </c>
      <c r="L523" s="142">
        <v>413</v>
      </c>
      <c r="M523" s="142">
        <v>413</v>
      </c>
      <c r="N523" s="143">
        <v>166.88</v>
      </c>
      <c r="O523" s="15">
        <v>14801736507971</v>
      </c>
      <c r="P523" t="s">
        <v>111</v>
      </c>
      <c r="Q523" t="s">
        <v>175</v>
      </c>
      <c r="R523" s="104">
        <v>56100</v>
      </c>
      <c r="S523" t="s">
        <v>101</v>
      </c>
      <c r="T523">
        <v>36</v>
      </c>
      <c r="U523" s="104">
        <v>413</v>
      </c>
      <c r="V523" s="12">
        <v>166.88</v>
      </c>
      <c r="W523" s="1">
        <v>42954</v>
      </c>
      <c r="X523" s="1">
        <v>42946</v>
      </c>
      <c r="Y523" s="9">
        <v>2017</v>
      </c>
    </row>
    <row r="524" spans="2:25" hidden="1" x14ac:dyDescent="0.45">
      <c r="B524" s="1">
        <v>42954</v>
      </c>
      <c r="C524" s="141" t="s">
        <v>101</v>
      </c>
      <c r="D524">
        <v>2017</v>
      </c>
      <c r="E524" s="98">
        <v>14807525267709</v>
      </c>
      <c r="F524" s="141" t="s">
        <v>63</v>
      </c>
      <c r="G524" s="141" t="e">
        <f>VLOOKUP(E524,'Tableau Sites'!$A$7:$C$107,3,FALSE)</f>
        <v>#N/A</v>
      </c>
      <c r="H524" s="142">
        <v>56100</v>
      </c>
      <c r="I524">
        <v>6</v>
      </c>
      <c r="J524" s="1">
        <v>42946</v>
      </c>
      <c r="K524" s="1">
        <v>42946</v>
      </c>
      <c r="L524" s="142">
        <v>314</v>
      </c>
      <c r="M524" s="142">
        <v>314</v>
      </c>
      <c r="N524" s="143">
        <v>99.12</v>
      </c>
      <c r="O524" s="15">
        <v>14807525267709</v>
      </c>
      <c r="P524" t="s">
        <v>63</v>
      </c>
      <c r="Q524" t="s">
        <v>176</v>
      </c>
      <c r="R524" s="104">
        <v>56100</v>
      </c>
      <c r="S524" t="s">
        <v>101</v>
      </c>
      <c r="T524">
        <v>6</v>
      </c>
      <c r="U524" s="104">
        <v>314</v>
      </c>
      <c r="V524" s="12">
        <v>99.12</v>
      </c>
      <c r="W524" s="1">
        <v>42954</v>
      </c>
      <c r="X524" s="1">
        <v>42946</v>
      </c>
      <c r="Y524" s="9">
        <v>2017</v>
      </c>
    </row>
    <row r="525" spans="2:25" hidden="1" x14ac:dyDescent="0.45">
      <c r="B525" s="1">
        <v>42954</v>
      </c>
      <c r="C525" s="141" t="s">
        <v>101</v>
      </c>
      <c r="D525">
        <v>2017</v>
      </c>
      <c r="E525" s="98">
        <v>14807814659972</v>
      </c>
      <c r="F525" s="182" t="s">
        <v>794</v>
      </c>
      <c r="G525" s="141" t="str">
        <f>VLOOKUP(E525,'Tableau Sites'!$A$7:$C$107,3,FALSE)</f>
        <v>PLACE DE LA LIBERTE</v>
      </c>
      <c r="H525" s="142">
        <v>56100</v>
      </c>
      <c r="I525">
        <v>6</v>
      </c>
      <c r="J525" s="1">
        <v>42946</v>
      </c>
      <c r="K525" s="1">
        <v>42946</v>
      </c>
      <c r="L525" s="142">
        <v>910</v>
      </c>
      <c r="M525" s="142">
        <v>910</v>
      </c>
      <c r="N525" s="143">
        <v>169.46</v>
      </c>
      <c r="O525" s="15">
        <v>14807814659972</v>
      </c>
      <c r="P525" t="s">
        <v>64</v>
      </c>
      <c r="Q525" t="s">
        <v>60</v>
      </c>
      <c r="R525" s="104">
        <v>56100</v>
      </c>
      <c r="S525" t="s">
        <v>101</v>
      </c>
      <c r="T525">
        <v>6</v>
      </c>
      <c r="U525" s="104">
        <v>910</v>
      </c>
      <c r="V525" s="12">
        <v>169.46</v>
      </c>
      <c r="W525" s="1">
        <v>42954</v>
      </c>
      <c r="X525" s="1">
        <v>42946</v>
      </c>
      <c r="Y525" s="9">
        <v>2017</v>
      </c>
    </row>
    <row r="526" spans="2:25" hidden="1" x14ac:dyDescent="0.45">
      <c r="B526" s="1">
        <v>42954</v>
      </c>
      <c r="C526" s="141" t="s">
        <v>101</v>
      </c>
      <c r="D526">
        <v>2017</v>
      </c>
      <c r="E526" s="98">
        <v>14825325557145</v>
      </c>
      <c r="F526" s="141" t="s">
        <v>703</v>
      </c>
      <c r="G526" s="141" t="str">
        <f>VLOOKUP(E526,'Tableau Sites'!$A$7:$C$107,3,FALSE)</f>
        <v xml:space="preserve"> N1 ccal KERVENANEC</v>
      </c>
      <c r="H526" s="142">
        <v>56100</v>
      </c>
      <c r="I526">
        <v>18</v>
      </c>
      <c r="J526" s="1">
        <v>42946</v>
      </c>
      <c r="K526" s="1">
        <v>42946</v>
      </c>
      <c r="L526" s="142">
        <v>528</v>
      </c>
      <c r="M526" s="142">
        <v>528</v>
      </c>
      <c r="N526" s="143">
        <v>104.21</v>
      </c>
      <c r="O526" s="15">
        <v>14825325557145</v>
      </c>
      <c r="P526" t="s">
        <v>99</v>
      </c>
      <c r="Q526" t="s">
        <v>144</v>
      </c>
      <c r="R526" s="104">
        <v>56100</v>
      </c>
      <c r="S526" t="s">
        <v>101</v>
      </c>
      <c r="T526">
        <v>18</v>
      </c>
      <c r="U526" s="104">
        <v>528</v>
      </c>
      <c r="V526" s="12">
        <v>104.21</v>
      </c>
      <c r="W526" s="1">
        <v>42954</v>
      </c>
      <c r="X526" s="1">
        <v>42946</v>
      </c>
      <c r="Y526" s="9">
        <v>2017</v>
      </c>
    </row>
    <row r="527" spans="2:25" hidden="1" x14ac:dyDescent="0.45">
      <c r="B527" s="1">
        <v>42954</v>
      </c>
      <c r="C527" s="141" t="s">
        <v>101</v>
      </c>
      <c r="D527">
        <v>2017</v>
      </c>
      <c r="E527" s="98">
        <v>14831258977776</v>
      </c>
      <c r="F527" s="141" t="s">
        <v>711</v>
      </c>
      <c r="G527" s="141" t="str">
        <f>VLOOKUP(E527,'Tableau Sites'!$A$7:$C$107,3,FALSE)</f>
        <v>SOYE</v>
      </c>
      <c r="H527" s="142">
        <v>56270</v>
      </c>
      <c r="I527">
        <v>36</v>
      </c>
      <c r="J527" s="1">
        <v>42946</v>
      </c>
      <c r="K527" s="1">
        <v>42946</v>
      </c>
      <c r="L527" s="142">
        <v>3142</v>
      </c>
      <c r="M527" s="142">
        <v>3142</v>
      </c>
      <c r="N527" s="143">
        <v>511.92</v>
      </c>
      <c r="O527" s="15">
        <v>14831258977776</v>
      </c>
      <c r="P527" t="s">
        <v>73</v>
      </c>
      <c r="Q527" t="s">
        <v>74</v>
      </c>
      <c r="R527" s="104">
        <v>56270</v>
      </c>
      <c r="S527" t="s">
        <v>101</v>
      </c>
      <c r="T527">
        <v>36</v>
      </c>
      <c r="U527" s="104">
        <v>3142</v>
      </c>
      <c r="V527" s="12">
        <v>511.92</v>
      </c>
      <c r="W527" s="1">
        <v>42954</v>
      </c>
      <c r="X527" s="1">
        <v>42946</v>
      </c>
      <c r="Y527" s="9">
        <v>2017</v>
      </c>
    </row>
    <row r="528" spans="2:25" hidden="1" x14ac:dyDescent="0.45">
      <c r="B528" s="1">
        <v>42954</v>
      </c>
      <c r="C528" s="141" t="s">
        <v>101</v>
      </c>
      <c r="D528">
        <v>2017</v>
      </c>
      <c r="E528" s="98">
        <v>14826338581711</v>
      </c>
      <c r="F528" s="141" t="s">
        <v>81</v>
      </c>
      <c r="G528" s="141" t="str">
        <f>VLOOKUP(E528,'Tableau Sites'!$A$7:$C$107,3,FALSE)</f>
        <v>45 BD EMILE GUILLEROT</v>
      </c>
      <c r="H528" s="142">
        <v>56100</v>
      </c>
      <c r="I528">
        <v>18</v>
      </c>
      <c r="J528" s="1">
        <v>42946</v>
      </c>
      <c r="K528" s="1">
        <v>42946</v>
      </c>
      <c r="L528" s="142">
        <v>1711</v>
      </c>
      <c r="M528" s="142">
        <v>1711</v>
      </c>
      <c r="N528" s="143">
        <v>266.3</v>
      </c>
      <c r="O528" s="15">
        <v>14826338581711</v>
      </c>
      <c r="P528" t="s">
        <v>81</v>
      </c>
      <c r="Q528" t="s">
        <v>147</v>
      </c>
      <c r="R528" s="104">
        <v>56100</v>
      </c>
      <c r="S528" t="s">
        <v>101</v>
      </c>
      <c r="T528">
        <v>18</v>
      </c>
      <c r="U528" s="104">
        <v>1711</v>
      </c>
      <c r="V528" s="12">
        <v>266.3</v>
      </c>
      <c r="W528" s="1">
        <v>42954</v>
      </c>
      <c r="X528" s="1">
        <v>42946</v>
      </c>
      <c r="Y528" s="9">
        <v>2017</v>
      </c>
    </row>
    <row r="529" spans="2:25" hidden="1" x14ac:dyDescent="0.45">
      <c r="B529" s="1">
        <v>42954</v>
      </c>
      <c r="C529" s="141" t="s">
        <v>101</v>
      </c>
      <c r="D529">
        <v>2017</v>
      </c>
      <c r="E529" s="98">
        <v>14819247409505</v>
      </c>
      <c r="F529" s="141" t="s">
        <v>664</v>
      </c>
      <c r="G529" s="141" t="str">
        <f>VLOOKUP(E529,'Tableau Sites'!$A$7:$C$107,3,FALSE)</f>
        <v>205 RUE DE BELGIQUE</v>
      </c>
      <c r="H529" s="142">
        <v>56100</v>
      </c>
      <c r="I529">
        <v>18</v>
      </c>
      <c r="J529" s="1">
        <v>42946</v>
      </c>
      <c r="K529" s="1">
        <v>42946</v>
      </c>
      <c r="L529" s="142">
        <v>2476</v>
      </c>
      <c r="M529" s="142">
        <v>2476</v>
      </c>
      <c r="N529" s="143">
        <v>373.69</v>
      </c>
      <c r="O529" s="15">
        <v>14819247409505</v>
      </c>
      <c r="P529" t="s">
        <v>11</v>
      </c>
      <c r="Q529" t="s">
        <v>12</v>
      </c>
      <c r="R529" s="104">
        <v>56100</v>
      </c>
      <c r="S529" t="s">
        <v>101</v>
      </c>
      <c r="T529">
        <v>18</v>
      </c>
      <c r="U529" s="104">
        <v>2476</v>
      </c>
      <c r="V529" s="12">
        <v>373.69</v>
      </c>
      <c r="W529" s="1">
        <v>42954</v>
      </c>
      <c r="X529" s="1">
        <v>42946</v>
      </c>
      <c r="Y529" s="9">
        <v>2017</v>
      </c>
    </row>
    <row r="530" spans="2:25" hidden="1" x14ac:dyDescent="0.45">
      <c r="B530" s="1">
        <v>42954</v>
      </c>
      <c r="C530" s="141" t="s">
        <v>101</v>
      </c>
      <c r="D530">
        <v>2017</v>
      </c>
      <c r="E530" s="98">
        <v>14831548422869</v>
      </c>
      <c r="F530" s="141" t="s">
        <v>747</v>
      </c>
      <c r="G530" s="141" t="str">
        <f>VLOOKUP(E530,'Tableau Sites'!$A$7:$C$107,3,FALSE)</f>
        <v>2A RUE COMMANDANT MARCHAND</v>
      </c>
      <c r="H530" s="142">
        <v>56100</v>
      </c>
      <c r="I530">
        <v>3</v>
      </c>
      <c r="J530" s="1">
        <v>42946</v>
      </c>
      <c r="K530" s="1">
        <v>42946</v>
      </c>
      <c r="L530" s="142">
        <v>104</v>
      </c>
      <c r="M530" s="142">
        <v>104</v>
      </c>
      <c r="N530" s="143">
        <v>58.18</v>
      </c>
      <c r="O530" s="15">
        <v>14831548422869</v>
      </c>
      <c r="P530" t="s">
        <v>51</v>
      </c>
      <c r="Q530" t="s">
        <v>52</v>
      </c>
      <c r="R530" s="104">
        <v>56100</v>
      </c>
      <c r="S530" t="s">
        <v>101</v>
      </c>
      <c r="T530">
        <v>3</v>
      </c>
      <c r="U530" s="104">
        <v>104</v>
      </c>
      <c r="V530" s="12">
        <v>58.18</v>
      </c>
      <c r="W530" s="1">
        <v>42954</v>
      </c>
      <c r="X530" s="1">
        <v>42946</v>
      </c>
      <c r="Y530" s="9">
        <v>2017</v>
      </c>
    </row>
    <row r="531" spans="2:25" hidden="1" x14ac:dyDescent="0.45">
      <c r="B531" s="1">
        <v>42954</v>
      </c>
      <c r="C531" s="141" t="s">
        <v>101</v>
      </c>
      <c r="D531">
        <v>2017</v>
      </c>
      <c r="E531" s="98">
        <v>14846888509393</v>
      </c>
      <c r="F531" s="141" t="s">
        <v>5</v>
      </c>
      <c r="G531" s="141" t="str">
        <f>VLOOKUP(E531,'Tableau Sites'!$A$7:$C$107,3,FALSE)</f>
        <v>22A RUE DOCTEUR BENOIT VILLERS</v>
      </c>
      <c r="H531" s="142">
        <v>56100</v>
      </c>
      <c r="I531">
        <v>24</v>
      </c>
      <c r="J531" s="1">
        <v>42946</v>
      </c>
      <c r="K531" s="1">
        <v>42946</v>
      </c>
      <c r="L531" s="142">
        <v>1622</v>
      </c>
      <c r="M531" s="142">
        <v>1622</v>
      </c>
      <c r="N531" s="143">
        <v>244.59</v>
      </c>
      <c r="O531" s="15">
        <v>14846888509393</v>
      </c>
      <c r="P531" t="s">
        <v>5</v>
      </c>
      <c r="Q531" t="s">
        <v>6</v>
      </c>
      <c r="R531" s="104">
        <v>56100</v>
      </c>
      <c r="S531" t="s">
        <v>101</v>
      </c>
      <c r="T531">
        <v>24</v>
      </c>
      <c r="U531" s="104">
        <v>1622</v>
      </c>
      <c r="V531" s="12">
        <v>244.59</v>
      </c>
      <c r="W531" s="1">
        <v>42954</v>
      </c>
      <c r="X531" s="1">
        <v>42946</v>
      </c>
      <c r="Y531" s="9">
        <v>2017</v>
      </c>
    </row>
    <row r="532" spans="2:25" hidden="1" x14ac:dyDescent="0.45">
      <c r="B532" s="1">
        <v>42954</v>
      </c>
      <c r="C532" s="141" t="s">
        <v>101</v>
      </c>
      <c r="D532">
        <v>2017</v>
      </c>
      <c r="E532" s="98">
        <v>14848190969595</v>
      </c>
      <c r="F532" s="141" t="s">
        <v>77</v>
      </c>
      <c r="G532" s="141" t="str">
        <f>VLOOKUP(E532,'Tableau Sites'!$A$7:$C$107,3,FALSE)</f>
        <v>2 RUE FRANCOIS LE BRISE</v>
      </c>
      <c r="H532" s="142">
        <v>56100</v>
      </c>
      <c r="I532">
        <v>36</v>
      </c>
      <c r="J532" s="1">
        <v>42946</v>
      </c>
      <c r="K532" s="1">
        <v>42946</v>
      </c>
      <c r="L532" s="142">
        <v>3617</v>
      </c>
      <c r="M532" s="142">
        <v>3617</v>
      </c>
      <c r="N532" s="143">
        <v>594.13</v>
      </c>
      <c r="O532" s="15">
        <v>14848190969595</v>
      </c>
      <c r="P532" t="s">
        <v>77</v>
      </c>
      <c r="Q532" t="s">
        <v>78</v>
      </c>
      <c r="R532" s="104">
        <v>56100</v>
      </c>
      <c r="S532" t="s">
        <v>101</v>
      </c>
      <c r="T532">
        <v>36</v>
      </c>
      <c r="U532" s="104">
        <v>3617</v>
      </c>
      <c r="V532" s="12">
        <v>594.13</v>
      </c>
      <c r="W532" s="1">
        <v>42954</v>
      </c>
      <c r="X532" s="1">
        <v>42946</v>
      </c>
      <c r="Y532" s="9">
        <v>2017</v>
      </c>
    </row>
    <row r="533" spans="2:25" hidden="1" x14ac:dyDescent="0.45">
      <c r="B533" s="1">
        <v>42954</v>
      </c>
      <c r="C533" s="141" t="s">
        <v>101</v>
      </c>
      <c r="D533">
        <v>2017</v>
      </c>
      <c r="E533" s="98">
        <v>14853834963765</v>
      </c>
      <c r="F533" s="141" t="s">
        <v>628</v>
      </c>
      <c r="G533" s="141" t="str">
        <f>VLOOKUP(E533,'Tableau Sites'!$A$7:$C$107,3,FALSE)</f>
        <v>PLACE ALSACE LORRAINE</v>
      </c>
      <c r="H533" s="142">
        <v>56100</v>
      </c>
      <c r="I533">
        <v>12</v>
      </c>
      <c r="J533" s="1">
        <v>42946</v>
      </c>
      <c r="K533" s="1">
        <v>42946</v>
      </c>
      <c r="L533" s="142">
        <v>5144</v>
      </c>
      <c r="M533" s="142">
        <v>5144</v>
      </c>
      <c r="N533" s="143">
        <v>828.6</v>
      </c>
      <c r="O533" s="15">
        <v>14853834963765</v>
      </c>
      <c r="P533" t="s">
        <v>45</v>
      </c>
      <c r="Q533" t="s">
        <v>34</v>
      </c>
      <c r="R533" s="104">
        <v>56100</v>
      </c>
      <c r="S533" t="s">
        <v>101</v>
      </c>
      <c r="T533">
        <v>12</v>
      </c>
      <c r="U533" s="104">
        <v>5144</v>
      </c>
      <c r="V533" s="12">
        <v>828.6</v>
      </c>
      <c r="W533" s="1">
        <v>42954</v>
      </c>
      <c r="X533" s="1">
        <v>42946</v>
      </c>
      <c r="Y533" s="9">
        <v>2017</v>
      </c>
    </row>
    <row r="534" spans="2:25" hidden="1" x14ac:dyDescent="0.45">
      <c r="B534" s="1">
        <v>42954</v>
      </c>
      <c r="C534" s="141" t="s">
        <v>101</v>
      </c>
      <c r="D534">
        <v>2017</v>
      </c>
      <c r="E534" s="98">
        <v>14851519478970</v>
      </c>
      <c r="F534" s="141" t="s">
        <v>813</v>
      </c>
      <c r="G534" s="141" t="str">
        <f>VLOOKUP(E534,'Tableau Sites'!$A$7:$C$107,3,FALSE)</f>
        <v>16X RUE DE PONT CARRE</v>
      </c>
      <c r="H534" s="142">
        <v>56100</v>
      </c>
      <c r="I534">
        <v>3</v>
      </c>
      <c r="J534" s="1">
        <v>42946</v>
      </c>
      <c r="K534" s="1">
        <v>42946</v>
      </c>
      <c r="L534" s="142">
        <v>47</v>
      </c>
      <c r="M534" s="142">
        <v>47</v>
      </c>
      <c r="N534" s="143">
        <v>58.32</v>
      </c>
      <c r="O534" s="15">
        <v>14851519478970</v>
      </c>
      <c r="P534" t="s">
        <v>89</v>
      </c>
      <c r="Q534" t="s">
        <v>185</v>
      </c>
      <c r="R534" s="104">
        <v>56100</v>
      </c>
      <c r="S534" t="s">
        <v>101</v>
      </c>
      <c r="T534">
        <v>3</v>
      </c>
      <c r="U534" s="104">
        <v>47</v>
      </c>
      <c r="V534" s="12">
        <v>58.32</v>
      </c>
      <c r="W534" s="1">
        <v>42954</v>
      </c>
      <c r="X534" s="1">
        <v>42946</v>
      </c>
      <c r="Y534" s="9">
        <v>2017</v>
      </c>
    </row>
    <row r="535" spans="2:25" hidden="1" x14ac:dyDescent="0.45">
      <c r="B535" s="1">
        <v>42954</v>
      </c>
      <c r="C535" s="141" t="s">
        <v>101</v>
      </c>
      <c r="D535">
        <v>2017</v>
      </c>
      <c r="E535" s="98">
        <v>14851230043318</v>
      </c>
      <c r="F535" s="141" t="s">
        <v>1043</v>
      </c>
      <c r="G535" s="141" t="str">
        <f>VLOOKUP(E535,'Tableau Sites'!$A$7:$C$107,3,FALSE)</f>
        <v>RUE DE PONT CARRE</v>
      </c>
      <c r="H535" s="142">
        <v>56100</v>
      </c>
      <c r="I535">
        <v>18</v>
      </c>
      <c r="J535" s="1">
        <v>42946</v>
      </c>
      <c r="K535" s="1">
        <v>42946</v>
      </c>
      <c r="L535" s="142">
        <v>6225</v>
      </c>
      <c r="M535" s="142">
        <v>6225</v>
      </c>
      <c r="N535" s="143">
        <v>1004.87</v>
      </c>
      <c r="O535" s="15">
        <v>14851230043318</v>
      </c>
      <c r="P535" t="s">
        <v>91</v>
      </c>
      <c r="Q535" t="s">
        <v>184</v>
      </c>
      <c r="R535" s="104">
        <v>56100</v>
      </c>
      <c r="S535" t="s">
        <v>101</v>
      </c>
      <c r="T535">
        <v>18</v>
      </c>
      <c r="U535" s="104">
        <v>6225</v>
      </c>
      <c r="V535" s="12">
        <v>1004.87</v>
      </c>
      <c r="W535" s="1">
        <v>42954</v>
      </c>
      <c r="X535" s="1">
        <v>42946</v>
      </c>
      <c r="Y535" s="9">
        <v>2017</v>
      </c>
    </row>
    <row r="536" spans="2:25" hidden="1" x14ac:dyDescent="0.45">
      <c r="B536" s="1">
        <v>42954</v>
      </c>
      <c r="C536" s="141" t="s">
        <v>101</v>
      </c>
      <c r="D536">
        <v>2017</v>
      </c>
      <c r="E536" s="98">
        <v>14853111374714</v>
      </c>
      <c r="F536" s="141" t="s">
        <v>777</v>
      </c>
      <c r="G536" s="141" t="str">
        <f>VLOOKUP(E536,'Tableau Sites'!$A$7:$C$107,3,FALSE)</f>
        <v>25 RUE MARIE DORVAL</v>
      </c>
      <c r="H536" s="142">
        <v>56100</v>
      </c>
      <c r="I536">
        <v>6</v>
      </c>
      <c r="J536" s="1">
        <v>42946</v>
      </c>
      <c r="K536" s="1">
        <v>42946</v>
      </c>
      <c r="L536" s="142">
        <v>3852</v>
      </c>
      <c r="M536" s="142">
        <v>3852</v>
      </c>
      <c r="N536" s="143">
        <v>593.53</v>
      </c>
      <c r="O536" s="15">
        <v>14853111374714</v>
      </c>
      <c r="P536" t="s">
        <v>43</v>
      </c>
      <c r="Q536" t="s">
        <v>44</v>
      </c>
      <c r="R536" s="104">
        <v>56100</v>
      </c>
      <c r="S536" t="s">
        <v>101</v>
      </c>
      <c r="T536">
        <v>6</v>
      </c>
      <c r="U536" s="104">
        <v>3852</v>
      </c>
      <c r="V536" s="12">
        <v>593.53</v>
      </c>
      <c r="W536" s="1">
        <v>42954</v>
      </c>
      <c r="X536" s="1">
        <v>42946</v>
      </c>
      <c r="Y536" s="9">
        <v>2017</v>
      </c>
    </row>
    <row r="537" spans="2:25" hidden="1" x14ac:dyDescent="0.45">
      <c r="B537" s="1">
        <v>42954</v>
      </c>
      <c r="C537" s="141" t="s">
        <v>101</v>
      </c>
      <c r="D537">
        <v>2017</v>
      </c>
      <c r="E537" s="98">
        <v>14838784312598</v>
      </c>
      <c r="F537" s="141" t="s">
        <v>97</v>
      </c>
      <c r="G537" s="141" t="str">
        <f>VLOOKUP(E537,'Tableau Sites'!$A$7:$C$107,3,FALSE)</f>
        <v>HALLES CHANZY</v>
      </c>
      <c r="H537" s="142">
        <v>56100</v>
      </c>
      <c r="I537">
        <v>18</v>
      </c>
      <c r="J537" s="1">
        <v>42946</v>
      </c>
      <c r="K537" s="1">
        <v>42946</v>
      </c>
      <c r="L537" s="142">
        <v>1146</v>
      </c>
      <c r="M537" s="142">
        <v>1146</v>
      </c>
      <c r="N537" s="143">
        <v>169.06</v>
      </c>
      <c r="O537" s="15">
        <v>14838784312598</v>
      </c>
      <c r="P537" t="s">
        <v>97</v>
      </c>
      <c r="Q537" t="s">
        <v>181</v>
      </c>
      <c r="R537" s="104">
        <v>56100</v>
      </c>
      <c r="S537" t="s">
        <v>101</v>
      </c>
      <c r="T537">
        <v>18</v>
      </c>
      <c r="U537" s="104">
        <v>1146</v>
      </c>
      <c r="V537" s="12">
        <v>169.06</v>
      </c>
      <c r="W537" s="1">
        <v>42954</v>
      </c>
      <c r="X537" s="1">
        <v>42946</v>
      </c>
      <c r="Y537" s="9">
        <v>2017</v>
      </c>
    </row>
    <row r="538" spans="2:25" hidden="1" x14ac:dyDescent="0.45">
      <c r="B538" s="1">
        <v>42954</v>
      </c>
      <c r="C538" s="141" t="s">
        <v>101</v>
      </c>
      <c r="D538">
        <v>2017</v>
      </c>
      <c r="E538" s="98">
        <v>14844717728537</v>
      </c>
      <c r="F538" s="141" t="s">
        <v>771</v>
      </c>
      <c r="G538" s="141" t="e">
        <f>VLOOKUP(E538,'Tableau Sites'!$A$7:$C$107,3,FALSE)</f>
        <v>#N/A</v>
      </c>
      <c r="H538" s="142">
        <v>56100</v>
      </c>
      <c r="I538">
        <v>3</v>
      </c>
      <c r="J538" s="1">
        <v>42946</v>
      </c>
      <c r="K538" s="1">
        <v>42946</v>
      </c>
      <c r="L538" s="142">
        <v>312</v>
      </c>
      <c r="M538" s="142">
        <v>312</v>
      </c>
      <c r="N538" s="143">
        <v>54.41</v>
      </c>
      <c r="O538" s="15">
        <v>14844717728537</v>
      </c>
      <c r="P538" t="s">
        <v>86</v>
      </c>
      <c r="Q538" t="s">
        <v>197</v>
      </c>
      <c r="R538" s="104">
        <v>56100</v>
      </c>
      <c r="S538" t="s">
        <v>101</v>
      </c>
      <c r="T538">
        <v>3</v>
      </c>
      <c r="U538" s="104">
        <v>312</v>
      </c>
      <c r="V538" s="12">
        <v>54.41</v>
      </c>
      <c r="W538" s="1">
        <v>42954</v>
      </c>
      <c r="X538" s="1">
        <v>42946</v>
      </c>
      <c r="Y538" s="9">
        <v>2017</v>
      </c>
    </row>
    <row r="539" spans="2:25" hidden="1" x14ac:dyDescent="0.45">
      <c r="B539" s="1">
        <v>42954</v>
      </c>
      <c r="C539" s="141" t="s">
        <v>101</v>
      </c>
      <c r="D539">
        <v>2017</v>
      </c>
      <c r="E539" s="98">
        <v>14848335687353</v>
      </c>
      <c r="F539" s="141" t="s">
        <v>17</v>
      </c>
      <c r="G539" s="141" t="e">
        <f>VLOOKUP(E539,'Tableau Sites'!$A$7:$C$107,3,FALSE)</f>
        <v>#N/A</v>
      </c>
      <c r="H539" s="142">
        <v>56100</v>
      </c>
      <c r="I539">
        <v>18</v>
      </c>
      <c r="J539" s="1">
        <v>42946</v>
      </c>
      <c r="K539" s="1">
        <v>42946</v>
      </c>
      <c r="L539" s="142">
        <v>2962</v>
      </c>
      <c r="M539" s="142">
        <v>2962</v>
      </c>
      <c r="N539" s="143">
        <v>576.41</v>
      </c>
      <c r="O539" s="15">
        <v>14848335687353</v>
      </c>
      <c r="P539" t="s">
        <v>17</v>
      </c>
      <c r="Q539" t="s">
        <v>18</v>
      </c>
      <c r="R539" s="104">
        <v>56100</v>
      </c>
      <c r="S539" t="s">
        <v>101</v>
      </c>
      <c r="T539">
        <v>18</v>
      </c>
      <c r="U539" s="104">
        <v>2962</v>
      </c>
      <c r="V539" s="12">
        <v>576.41</v>
      </c>
      <c r="W539" s="1">
        <v>42954</v>
      </c>
      <c r="X539" s="1">
        <v>42946</v>
      </c>
      <c r="Y539" s="9">
        <v>2017</v>
      </c>
    </row>
    <row r="540" spans="2:25" hidden="1" x14ac:dyDescent="0.45">
      <c r="B540" s="1">
        <v>42954</v>
      </c>
      <c r="C540" s="141" t="s">
        <v>101</v>
      </c>
      <c r="D540">
        <v>2017</v>
      </c>
      <c r="E540" s="98">
        <v>14857018736288</v>
      </c>
      <c r="F540" s="141" t="s">
        <v>642</v>
      </c>
      <c r="G540" s="141" t="str">
        <f>VLOOKUP(E540,'Tableau Sites'!$A$7:$C$107,3,FALSE)</f>
        <v>3 BOULEVARD COSMAO DUMANOIR</v>
      </c>
      <c r="H540" s="142">
        <v>56100</v>
      </c>
      <c r="I540">
        <v>36</v>
      </c>
      <c r="J540" s="1">
        <v>42946</v>
      </c>
      <c r="K540" s="1">
        <v>42946</v>
      </c>
      <c r="L540" s="142">
        <v>3695</v>
      </c>
      <c r="M540" s="142">
        <v>3695</v>
      </c>
      <c r="N540" s="143">
        <v>594.77</v>
      </c>
      <c r="O540" s="15">
        <v>14857018736288</v>
      </c>
      <c r="P540" t="s">
        <v>94</v>
      </c>
      <c r="Q540" t="s">
        <v>148</v>
      </c>
      <c r="R540" s="104">
        <v>56100</v>
      </c>
      <c r="S540" t="s">
        <v>101</v>
      </c>
      <c r="T540">
        <v>36</v>
      </c>
      <c r="U540" s="104">
        <v>3695</v>
      </c>
      <c r="V540" s="12">
        <v>594.77</v>
      </c>
      <c r="W540" s="1">
        <v>42954</v>
      </c>
      <c r="X540" s="1">
        <v>42946</v>
      </c>
      <c r="Y540" s="9">
        <v>2017</v>
      </c>
    </row>
    <row r="541" spans="2:25" hidden="1" x14ac:dyDescent="0.45">
      <c r="B541" s="1">
        <v>42954</v>
      </c>
      <c r="C541" s="141" t="s">
        <v>101</v>
      </c>
      <c r="D541">
        <v>2017</v>
      </c>
      <c r="E541" s="98">
        <v>14854124423820</v>
      </c>
      <c r="F541" s="141" t="s">
        <v>140</v>
      </c>
      <c r="G541" s="141" t="str">
        <f>VLOOKUP(E541,'Tableau Sites'!$A$7:$C$107,3,FALSE)</f>
        <v>20 RUE JEAN MOULIN</v>
      </c>
      <c r="H541" s="142">
        <v>56100</v>
      </c>
      <c r="I541">
        <v>6</v>
      </c>
      <c r="J541" s="1">
        <v>42946</v>
      </c>
      <c r="K541" s="1">
        <v>42946</v>
      </c>
      <c r="L541" s="142">
        <v>370</v>
      </c>
      <c r="M541" s="142">
        <v>370</v>
      </c>
      <c r="N541" s="143">
        <v>62.03</v>
      </c>
      <c r="O541" s="15">
        <v>14854124423820</v>
      </c>
      <c r="P541" t="s">
        <v>140</v>
      </c>
      <c r="Q541" t="s">
        <v>149</v>
      </c>
      <c r="R541" s="104">
        <v>56100</v>
      </c>
      <c r="S541" t="s">
        <v>101</v>
      </c>
      <c r="T541">
        <v>6</v>
      </c>
      <c r="U541" s="104">
        <v>370</v>
      </c>
      <c r="V541" s="12">
        <v>62.03</v>
      </c>
      <c r="W541" s="1">
        <v>42954</v>
      </c>
      <c r="X541" s="1">
        <v>42946</v>
      </c>
      <c r="Y541" s="9">
        <v>2017</v>
      </c>
    </row>
    <row r="542" spans="2:25" hidden="1" x14ac:dyDescent="0.45">
      <c r="B542" s="1">
        <v>42954</v>
      </c>
      <c r="C542" s="141" t="s">
        <v>101</v>
      </c>
      <c r="D542">
        <v>2017</v>
      </c>
      <c r="E542" s="98">
        <v>14836179395569</v>
      </c>
      <c r="F542" s="141" t="s">
        <v>138</v>
      </c>
      <c r="G542" s="141" t="str">
        <f>VLOOKUP(E542,'Tableau Sites'!$A$7:$C$107,3,FALSE)</f>
        <v>2 RUE MOZART</v>
      </c>
      <c r="H542" s="142">
        <v>56100</v>
      </c>
      <c r="I542">
        <v>6</v>
      </c>
      <c r="J542" s="1">
        <v>42946</v>
      </c>
      <c r="K542" s="1">
        <v>42946</v>
      </c>
      <c r="L542" s="142">
        <v>287</v>
      </c>
      <c r="M542" s="142">
        <v>287</v>
      </c>
      <c r="N542" s="143">
        <v>49.37</v>
      </c>
      <c r="O542" s="15">
        <v>14836179395569</v>
      </c>
      <c r="P542" t="s">
        <v>138</v>
      </c>
      <c r="Q542" t="s">
        <v>163</v>
      </c>
      <c r="R542" s="104">
        <v>56100</v>
      </c>
      <c r="S542" t="s">
        <v>101</v>
      </c>
      <c r="T542">
        <v>6</v>
      </c>
      <c r="U542" s="104">
        <v>287</v>
      </c>
      <c r="V542" s="12">
        <v>49.37</v>
      </c>
      <c r="W542" s="1">
        <v>42954</v>
      </c>
      <c r="X542" s="1">
        <v>42946</v>
      </c>
      <c r="Y542" s="9">
        <v>2017</v>
      </c>
    </row>
    <row r="543" spans="2:25" hidden="1" x14ac:dyDescent="0.45">
      <c r="B543" s="1">
        <v>42954</v>
      </c>
      <c r="C543" s="141" t="s">
        <v>101</v>
      </c>
      <c r="D543">
        <v>2017</v>
      </c>
      <c r="E543" s="98">
        <v>14850361736551</v>
      </c>
      <c r="F543" s="141" t="s">
        <v>13</v>
      </c>
      <c r="G543" s="141" t="e">
        <f>VLOOKUP(E543,'Tableau Sites'!$A$7:$C$107,3,FALSE)</f>
        <v>#N/A</v>
      </c>
      <c r="H543" s="142">
        <v>56100</v>
      </c>
      <c r="I543">
        <v>6</v>
      </c>
      <c r="J543" s="1">
        <v>42946</v>
      </c>
      <c r="K543" s="1">
        <v>42946</v>
      </c>
      <c r="L543" s="142">
        <v>6764</v>
      </c>
      <c r="M543" s="142">
        <v>6764</v>
      </c>
      <c r="N543" s="143">
        <v>951.25</v>
      </c>
      <c r="O543" s="15">
        <v>14850361736551</v>
      </c>
      <c r="P543" t="s">
        <v>13</v>
      </c>
      <c r="Q543" t="s">
        <v>14</v>
      </c>
      <c r="R543" s="104">
        <v>56100</v>
      </c>
      <c r="S543" t="s">
        <v>101</v>
      </c>
      <c r="T543">
        <v>6</v>
      </c>
      <c r="U543" s="104">
        <v>6764</v>
      </c>
      <c r="V543" s="12">
        <v>951.25</v>
      </c>
      <c r="W543" s="1">
        <v>42954</v>
      </c>
      <c r="X543" s="1">
        <v>42946</v>
      </c>
      <c r="Y543" s="9">
        <v>2017</v>
      </c>
    </row>
    <row r="544" spans="2:25" hidden="1" x14ac:dyDescent="0.45">
      <c r="B544" s="1">
        <v>42954</v>
      </c>
      <c r="C544" s="141" t="s">
        <v>101</v>
      </c>
      <c r="D544">
        <v>2017</v>
      </c>
      <c r="E544" s="98">
        <v>14843270564333</v>
      </c>
      <c r="F544" s="141" t="s">
        <v>112</v>
      </c>
      <c r="G544" s="141" t="str">
        <f>VLOOKUP(E544,'Tableau Sites'!$A$7:$C$107,3,FALSE)</f>
        <v>5 AVENUE DE KERGROISE</v>
      </c>
      <c r="H544" s="142">
        <v>56100</v>
      </c>
      <c r="I544">
        <v>9</v>
      </c>
      <c r="J544" s="1">
        <v>42946</v>
      </c>
      <c r="K544" s="1">
        <v>42946</v>
      </c>
      <c r="L544" s="142">
        <v>3306</v>
      </c>
      <c r="M544" s="142">
        <v>3306</v>
      </c>
      <c r="N544" s="143">
        <v>510.27</v>
      </c>
      <c r="O544" s="15">
        <v>14843270564333</v>
      </c>
      <c r="P544" t="s">
        <v>112</v>
      </c>
      <c r="Q544" t="s">
        <v>159</v>
      </c>
      <c r="R544" s="104">
        <v>56100</v>
      </c>
      <c r="S544" t="s">
        <v>101</v>
      </c>
      <c r="T544">
        <v>9</v>
      </c>
      <c r="U544" s="104">
        <v>3306</v>
      </c>
      <c r="V544" s="12">
        <v>510.27</v>
      </c>
      <c r="W544" s="1">
        <v>42954</v>
      </c>
      <c r="X544" s="1">
        <v>42946</v>
      </c>
      <c r="Y544" s="9">
        <v>2017</v>
      </c>
    </row>
    <row r="545" spans="2:25" hidden="1" x14ac:dyDescent="0.45">
      <c r="B545" s="1">
        <v>42954</v>
      </c>
      <c r="C545" s="141" t="s">
        <v>101</v>
      </c>
      <c r="D545">
        <v>2017</v>
      </c>
      <c r="E545" s="98">
        <v>14838639594716</v>
      </c>
      <c r="F545" s="141" t="s">
        <v>763</v>
      </c>
      <c r="G545" s="141" t="str">
        <f>VLOOKUP(E545,'Tableau Sites'!$A$7:$C$107,3,FALSE)</f>
        <v>RUE JEAN DE MERVILLE</v>
      </c>
      <c r="H545" s="142">
        <v>56100</v>
      </c>
      <c r="I545">
        <v>36</v>
      </c>
      <c r="J545" s="1">
        <v>42946</v>
      </c>
      <c r="K545" s="1">
        <v>42946</v>
      </c>
      <c r="L545" s="142">
        <v>4742</v>
      </c>
      <c r="M545" s="142">
        <v>4742</v>
      </c>
      <c r="N545" s="143">
        <v>1268.23</v>
      </c>
      <c r="O545" s="15">
        <v>14838639594716</v>
      </c>
      <c r="P545" t="s">
        <v>23</v>
      </c>
      <c r="Q545" t="s">
        <v>214</v>
      </c>
      <c r="R545" s="104">
        <v>56100</v>
      </c>
      <c r="S545" t="s">
        <v>101</v>
      </c>
      <c r="T545">
        <v>36</v>
      </c>
      <c r="U545" s="104">
        <v>4742</v>
      </c>
      <c r="V545" s="12">
        <v>1268.23</v>
      </c>
      <c r="W545" s="1">
        <v>42954</v>
      </c>
      <c r="X545" s="1">
        <v>42946</v>
      </c>
      <c r="Y545" s="9">
        <v>2017</v>
      </c>
    </row>
    <row r="546" spans="2:25" hidden="1" x14ac:dyDescent="0.45">
      <c r="B546" s="1">
        <v>42954</v>
      </c>
      <c r="C546" s="141" t="s">
        <v>101</v>
      </c>
      <c r="D546">
        <v>2017</v>
      </c>
      <c r="E546" s="98">
        <v>14856729330593</v>
      </c>
      <c r="F546" s="141" t="s">
        <v>737</v>
      </c>
      <c r="G546" s="141" t="str">
        <f>VLOOKUP(E546,'Tableau Sites'!$A$7:$C$107,3,FALSE)</f>
        <v>4 AVENUE JEAN JAURES</v>
      </c>
      <c r="H546" s="142">
        <v>56100</v>
      </c>
      <c r="I546">
        <v>6</v>
      </c>
      <c r="J546" s="1">
        <v>42946</v>
      </c>
      <c r="K546" s="1">
        <v>42946</v>
      </c>
      <c r="L546" s="142">
        <v>210</v>
      </c>
      <c r="M546" s="142">
        <v>210</v>
      </c>
      <c r="N546" s="143">
        <v>40.799999999999997</v>
      </c>
      <c r="O546" s="15">
        <v>14856729330593</v>
      </c>
      <c r="P546" t="s">
        <v>120</v>
      </c>
      <c r="Q546" t="s">
        <v>151</v>
      </c>
      <c r="R546" s="104">
        <v>56100</v>
      </c>
      <c r="S546" t="s">
        <v>101</v>
      </c>
      <c r="T546">
        <v>6</v>
      </c>
      <c r="U546" s="104">
        <v>210</v>
      </c>
      <c r="V546" s="12">
        <v>40.799999999999997</v>
      </c>
      <c r="W546" s="1">
        <v>42954</v>
      </c>
      <c r="X546" s="1">
        <v>42946</v>
      </c>
      <c r="Y546" s="9">
        <v>2017</v>
      </c>
    </row>
    <row r="547" spans="2:25" hidden="1" x14ac:dyDescent="0.45">
      <c r="B547" s="1">
        <v>42954</v>
      </c>
      <c r="C547" s="141" t="s">
        <v>101</v>
      </c>
      <c r="D547">
        <v>2017</v>
      </c>
      <c r="E547" s="98">
        <v>14852387785702</v>
      </c>
      <c r="F547" s="141" t="s">
        <v>39</v>
      </c>
      <c r="G547" s="141" t="str">
        <f>VLOOKUP(E547,'Tableau Sites'!$A$7:$C$107,3,FALSE)</f>
        <v>1 PASSAGE DU BLAVET</v>
      </c>
      <c r="H547" s="142">
        <v>56100</v>
      </c>
      <c r="I547">
        <v>12</v>
      </c>
      <c r="J547" s="1">
        <v>42946</v>
      </c>
      <c r="K547" s="1">
        <v>42946</v>
      </c>
      <c r="L547" s="142">
        <v>4119</v>
      </c>
      <c r="M547" s="142">
        <v>4119</v>
      </c>
      <c r="N547" s="143">
        <v>688.48</v>
      </c>
      <c r="O547" s="15">
        <v>14852387785702</v>
      </c>
      <c r="P547" t="s">
        <v>39</v>
      </c>
      <c r="Q547" t="s">
        <v>40</v>
      </c>
      <c r="R547" s="104">
        <v>56100</v>
      </c>
      <c r="S547" t="s">
        <v>101</v>
      </c>
      <c r="T547">
        <v>12</v>
      </c>
      <c r="U547" s="104">
        <v>4119</v>
      </c>
      <c r="V547" s="12">
        <v>688.48</v>
      </c>
      <c r="W547" s="1">
        <v>42954</v>
      </c>
      <c r="X547" s="1">
        <v>42946</v>
      </c>
      <c r="Y547" s="9">
        <v>2017</v>
      </c>
    </row>
    <row r="548" spans="2:25" hidden="1" x14ac:dyDescent="0.45">
      <c r="B548" s="1">
        <v>42954</v>
      </c>
      <c r="C548" s="141" t="s">
        <v>101</v>
      </c>
      <c r="D548">
        <v>2017</v>
      </c>
      <c r="E548" s="98">
        <v>14861070802041</v>
      </c>
      <c r="F548" s="193" t="s">
        <v>651</v>
      </c>
      <c r="G548" s="141" t="str">
        <f>VLOOKUP(E548,'Tableau Sites'!$A$7:$C$107,3,FALSE)</f>
        <v>RUE DE CARNEL</v>
      </c>
      <c r="H548" s="142">
        <v>56100</v>
      </c>
      <c r="I548">
        <v>3</v>
      </c>
      <c r="J548" s="1">
        <v>42946</v>
      </c>
      <c r="K548" s="1">
        <v>42946</v>
      </c>
      <c r="L548" s="142">
        <v>297</v>
      </c>
      <c r="M548" s="142">
        <v>297</v>
      </c>
      <c r="N548" s="143">
        <v>50.01</v>
      </c>
      <c r="O548" s="15">
        <v>14861070802041</v>
      </c>
      <c r="P548" t="s">
        <v>0</v>
      </c>
      <c r="Q548" t="s">
        <v>1</v>
      </c>
      <c r="R548" s="104">
        <v>56100</v>
      </c>
      <c r="S548" t="s">
        <v>101</v>
      </c>
      <c r="T548">
        <v>3</v>
      </c>
      <c r="U548" s="104">
        <v>297</v>
      </c>
      <c r="V548" s="12">
        <v>50.01</v>
      </c>
      <c r="W548" s="1">
        <v>42954</v>
      </c>
      <c r="X548" s="1">
        <v>42946</v>
      </c>
      <c r="Y548" s="9">
        <v>2017</v>
      </c>
    </row>
    <row r="549" spans="2:25" x14ac:dyDescent="0.45">
      <c r="B549" s="1">
        <v>42954</v>
      </c>
      <c r="C549" s="141" t="s">
        <v>101</v>
      </c>
      <c r="D549">
        <v>2017</v>
      </c>
      <c r="E549" s="98">
        <v>14897829230103</v>
      </c>
      <c r="F549" s="141" t="s">
        <v>115</v>
      </c>
      <c r="G549" s="141" t="str">
        <f>VLOOKUP(E549,'Tableau Sites'!$A$7:$C$127,3,FALSE)</f>
        <v>LA CITADELLE</v>
      </c>
      <c r="H549" s="142">
        <v>56290</v>
      </c>
      <c r="I549">
        <v>24</v>
      </c>
      <c r="J549" s="1">
        <v>42946</v>
      </c>
      <c r="K549" s="1">
        <v>42946</v>
      </c>
      <c r="L549" s="142">
        <v>9219</v>
      </c>
      <c r="M549" s="142">
        <v>9219</v>
      </c>
      <c r="N549" s="143">
        <v>1260.71</v>
      </c>
      <c r="O549" s="15">
        <v>14897829230103</v>
      </c>
      <c r="P549" t="s">
        <v>115</v>
      </c>
      <c r="Q549" t="s">
        <v>193</v>
      </c>
      <c r="R549" s="104">
        <v>56290</v>
      </c>
      <c r="S549" t="s">
        <v>101</v>
      </c>
      <c r="T549">
        <v>24</v>
      </c>
      <c r="U549" s="104">
        <v>9219</v>
      </c>
      <c r="V549" s="12">
        <v>1260.71</v>
      </c>
      <c r="W549" s="1">
        <v>42954</v>
      </c>
      <c r="X549" s="1">
        <v>42946</v>
      </c>
      <c r="Y549" s="9">
        <v>2017</v>
      </c>
    </row>
    <row r="550" spans="2:25" x14ac:dyDescent="0.45">
      <c r="B550" s="1">
        <v>42954</v>
      </c>
      <c r="C550" s="141" t="s">
        <v>101</v>
      </c>
      <c r="D550">
        <v>2017</v>
      </c>
      <c r="E550" s="98">
        <v>14874384875813</v>
      </c>
      <c r="F550" s="204" t="s">
        <v>815</v>
      </c>
      <c r="G550" s="141" t="str">
        <f>VLOOKUP(E550,'Tableau Sites'!$A$7:$C$127,3,FALSE)</f>
        <v>16 RUE JULES VALLES</v>
      </c>
      <c r="H550" s="142">
        <v>56100</v>
      </c>
      <c r="I550">
        <v>6</v>
      </c>
      <c r="J550" s="1">
        <v>42946</v>
      </c>
      <c r="K550" s="1">
        <v>42946</v>
      </c>
      <c r="L550" s="142">
        <v>846</v>
      </c>
      <c r="M550" s="142">
        <v>846</v>
      </c>
      <c r="N550" s="143">
        <v>152.34</v>
      </c>
      <c r="O550" s="15">
        <v>14874384875813</v>
      </c>
      <c r="P550" t="s">
        <v>132</v>
      </c>
      <c r="Q550" t="s">
        <v>167</v>
      </c>
      <c r="R550" s="104">
        <v>56100</v>
      </c>
      <c r="S550" t="s">
        <v>101</v>
      </c>
      <c r="T550">
        <v>6</v>
      </c>
      <c r="U550" s="104">
        <v>846</v>
      </c>
      <c r="V550" s="12">
        <v>152.34</v>
      </c>
      <c r="W550" s="1">
        <v>42954</v>
      </c>
      <c r="X550" s="1">
        <v>42946</v>
      </c>
      <c r="Y550" s="9">
        <v>2017</v>
      </c>
    </row>
    <row r="551" spans="2:25" x14ac:dyDescent="0.45">
      <c r="B551" s="1">
        <v>42954</v>
      </c>
      <c r="C551" s="141" t="s">
        <v>101</v>
      </c>
      <c r="D551">
        <v>2017</v>
      </c>
      <c r="E551" s="98">
        <v>14897394978254</v>
      </c>
      <c r="F551" s="141" t="s">
        <v>106</v>
      </c>
      <c r="G551" s="141" t="str">
        <f>VLOOKUP(E551,'Tableau Sites'!$A$7:$C$127,3,FALSE)</f>
        <v>BOULEVARD MARECHAL JOFFRE</v>
      </c>
      <c r="H551" s="142">
        <v>56100</v>
      </c>
      <c r="I551">
        <v>6</v>
      </c>
      <c r="J551" s="1">
        <v>42946</v>
      </c>
      <c r="K551" s="1">
        <v>42946</v>
      </c>
      <c r="L551" s="142">
        <v>25</v>
      </c>
      <c r="M551" s="142">
        <v>25</v>
      </c>
      <c r="N551" s="143">
        <v>15.19</v>
      </c>
      <c r="O551" s="15">
        <v>14897394978254</v>
      </c>
      <c r="P551" t="s">
        <v>106</v>
      </c>
      <c r="Q551" t="s">
        <v>192</v>
      </c>
      <c r="R551" s="104">
        <v>56100</v>
      </c>
      <c r="S551" t="s">
        <v>101</v>
      </c>
      <c r="T551">
        <v>6</v>
      </c>
      <c r="U551" s="104">
        <v>25</v>
      </c>
      <c r="V551" s="12">
        <v>15.19</v>
      </c>
      <c r="W551" s="1">
        <v>42954</v>
      </c>
      <c r="X551" s="1">
        <v>42946</v>
      </c>
      <c r="Y551" s="9">
        <v>2017</v>
      </c>
    </row>
    <row r="552" spans="2:25" x14ac:dyDescent="0.45">
      <c r="B552" s="1">
        <v>42954</v>
      </c>
      <c r="C552" s="141" t="s">
        <v>101</v>
      </c>
      <c r="D552">
        <v>2017</v>
      </c>
      <c r="E552" s="98">
        <v>14897250260446</v>
      </c>
      <c r="F552" s="182" t="s">
        <v>801</v>
      </c>
      <c r="G552" s="141" t="str">
        <f>VLOOKUP(E552,'Tableau Sites'!$A$7:$C$127,3,FALSE)</f>
        <v>QUAI DE ROHAN</v>
      </c>
      <c r="H552" s="142">
        <v>56100</v>
      </c>
      <c r="I552">
        <v>6</v>
      </c>
      <c r="J552" s="1">
        <v>42946</v>
      </c>
      <c r="K552" s="1">
        <v>42946</v>
      </c>
      <c r="L552" s="142">
        <v>186</v>
      </c>
      <c r="M552" s="142">
        <v>186</v>
      </c>
      <c r="N552" s="143">
        <v>36.28</v>
      </c>
      <c r="O552" s="15">
        <v>14897250260446</v>
      </c>
      <c r="P552" t="s">
        <v>110</v>
      </c>
      <c r="Q552" t="s">
        <v>191</v>
      </c>
      <c r="R552" s="104">
        <v>56100</v>
      </c>
      <c r="S552" t="s">
        <v>101</v>
      </c>
      <c r="T552">
        <v>6</v>
      </c>
      <c r="U552" s="104">
        <v>186</v>
      </c>
      <c r="V552" s="12">
        <v>36.28</v>
      </c>
      <c r="W552" s="1">
        <v>42954</v>
      </c>
      <c r="X552" s="1">
        <v>42946</v>
      </c>
      <c r="Y552" s="9">
        <v>2017</v>
      </c>
    </row>
    <row r="553" spans="2:25" hidden="1" x14ac:dyDescent="0.45">
      <c r="B553" s="1">
        <v>42954</v>
      </c>
      <c r="C553" s="141" t="s">
        <v>101</v>
      </c>
      <c r="D553">
        <v>2017</v>
      </c>
      <c r="E553" s="98">
        <v>14864978218038</v>
      </c>
      <c r="F553" s="141" t="s">
        <v>614</v>
      </c>
      <c r="G553" s="141" t="str">
        <f>VLOOKUP(E553,'Tableau Sites'!$A$7:$C$107,3,FALSE)</f>
        <v>16B RUE JULES VALLES</v>
      </c>
      <c r="H553" s="142">
        <v>56100</v>
      </c>
      <c r="I553">
        <v>6</v>
      </c>
      <c r="J553" s="1">
        <v>42946</v>
      </c>
      <c r="K553" s="1">
        <v>42946</v>
      </c>
      <c r="L553" s="142">
        <v>1303</v>
      </c>
      <c r="M553" s="142">
        <v>1303</v>
      </c>
      <c r="N553" s="143">
        <v>214.49</v>
      </c>
      <c r="O553" s="15">
        <v>14864978218038</v>
      </c>
      <c r="P553" t="s">
        <v>121</v>
      </c>
      <c r="Q553" t="s">
        <v>166</v>
      </c>
      <c r="R553" s="104">
        <v>56100</v>
      </c>
      <c r="S553" t="s">
        <v>101</v>
      </c>
      <c r="T553">
        <v>6</v>
      </c>
      <c r="U553" s="104">
        <v>1303</v>
      </c>
      <c r="V553" s="12">
        <v>214.49</v>
      </c>
      <c r="W553" s="1">
        <v>42954</v>
      </c>
      <c r="X553" s="1">
        <v>42946</v>
      </c>
      <c r="Y553" s="9">
        <v>2017</v>
      </c>
    </row>
    <row r="554" spans="2:25" x14ac:dyDescent="0.45">
      <c r="B554" s="1">
        <v>42954</v>
      </c>
      <c r="C554" s="141" t="s">
        <v>101</v>
      </c>
      <c r="D554">
        <v>2017</v>
      </c>
      <c r="E554" s="98">
        <v>14876410890702</v>
      </c>
      <c r="F554" s="182" t="s">
        <v>725</v>
      </c>
      <c r="G554" s="141" t="str">
        <f>VLOOKUP(E554,'Tableau Sites'!$A$7:$C$127,3,FALSE)</f>
        <v>2 RUE DE KERULVE</v>
      </c>
      <c r="H554" s="142">
        <v>56100</v>
      </c>
      <c r="I554">
        <v>6</v>
      </c>
      <c r="J554" s="1">
        <v>42946</v>
      </c>
      <c r="K554" s="1">
        <v>42946</v>
      </c>
      <c r="L554" s="142">
        <v>134</v>
      </c>
      <c r="M554" s="142">
        <v>134</v>
      </c>
      <c r="N554" s="143">
        <v>29.28</v>
      </c>
      <c r="O554" s="15">
        <v>14876410890702</v>
      </c>
      <c r="P554" t="s">
        <v>107</v>
      </c>
      <c r="Q554" t="s">
        <v>157</v>
      </c>
      <c r="R554" s="104">
        <v>56100</v>
      </c>
      <c r="S554" t="s">
        <v>101</v>
      </c>
      <c r="T554">
        <v>6</v>
      </c>
      <c r="U554" s="104">
        <v>134</v>
      </c>
      <c r="V554" s="12">
        <v>29.28</v>
      </c>
      <c r="W554" s="1">
        <v>42954</v>
      </c>
      <c r="X554" s="1">
        <v>42946</v>
      </c>
      <c r="Y554" s="9">
        <v>2017</v>
      </c>
    </row>
    <row r="555" spans="2:25" hidden="1" x14ac:dyDescent="0.45">
      <c r="B555" s="1">
        <v>42985</v>
      </c>
      <c r="C555" s="141" t="s">
        <v>101</v>
      </c>
      <c r="D555">
        <v>2017</v>
      </c>
      <c r="E555" s="98">
        <v>14807525267709</v>
      </c>
      <c r="F555" s="141" t="s">
        <v>63</v>
      </c>
      <c r="G555" s="141" t="e">
        <f>VLOOKUP(E555,'Tableau Sites'!$A$7:$C$107,3,FALSE)</f>
        <v>#N/A</v>
      </c>
      <c r="H555" s="142">
        <v>56100</v>
      </c>
      <c r="I555">
        <v>6</v>
      </c>
      <c r="J555" s="1">
        <v>42977</v>
      </c>
      <c r="K555" s="1">
        <v>42977</v>
      </c>
      <c r="L555" s="142">
        <v>48</v>
      </c>
      <c r="M555" s="142">
        <v>48</v>
      </c>
      <c r="N555" s="143">
        <v>18.39</v>
      </c>
      <c r="O555" s="15">
        <v>14807525267709</v>
      </c>
      <c r="P555" t="s">
        <v>63</v>
      </c>
      <c r="Q555" t="s">
        <v>176</v>
      </c>
      <c r="R555" s="104">
        <v>56100</v>
      </c>
      <c r="S555" t="s">
        <v>101</v>
      </c>
      <c r="T555">
        <v>6</v>
      </c>
      <c r="U555" s="104">
        <v>48</v>
      </c>
      <c r="V555" s="12">
        <v>18.39</v>
      </c>
      <c r="W555" s="1">
        <v>42985</v>
      </c>
      <c r="X555" s="1">
        <v>42977</v>
      </c>
      <c r="Y555" s="9">
        <v>2017</v>
      </c>
    </row>
    <row r="556" spans="2:25" hidden="1" x14ac:dyDescent="0.45">
      <c r="B556" s="1">
        <v>42985</v>
      </c>
      <c r="C556" s="141" t="s">
        <v>101</v>
      </c>
      <c r="D556">
        <v>2017</v>
      </c>
      <c r="E556" s="98">
        <v>14807959377717</v>
      </c>
      <c r="F556" s="182" t="s">
        <v>798</v>
      </c>
      <c r="G556" s="141" t="str">
        <f>VLOOKUP(E556,'Tableau Sites'!$A$7:$C$107,3,FALSE)</f>
        <v>PLACE ALSACE LORRAINE</v>
      </c>
      <c r="H556" s="142">
        <v>56100</v>
      </c>
      <c r="I556">
        <v>6</v>
      </c>
      <c r="J556" s="1">
        <v>42977</v>
      </c>
      <c r="K556" s="1">
        <v>42977</v>
      </c>
      <c r="L556" s="142">
        <v>324</v>
      </c>
      <c r="M556" s="142">
        <v>324</v>
      </c>
      <c r="N556" s="143">
        <v>58.38</v>
      </c>
      <c r="O556" s="15">
        <v>14807959377717</v>
      </c>
      <c r="P556" t="s">
        <v>33</v>
      </c>
      <c r="Q556" t="s">
        <v>34</v>
      </c>
      <c r="R556" s="104">
        <v>56100</v>
      </c>
      <c r="S556" t="s">
        <v>101</v>
      </c>
      <c r="T556">
        <v>6</v>
      </c>
      <c r="U556" s="104">
        <v>324</v>
      </c>
      <c r="V556" s="12">
        <v>58.38</v>
      </c>
      <c r="W556" s="1">
        <v>42985</v>
      </c>
      <c r="X556" s="1">
        <v>42977</v>
      </c>
      <c r="Y556" s="9">
        <v>2017</v>
      </c>
    </row>
    <row r="557" spans="2:25" hidden="1" x14ac:dyDescent="0.45">
      <c r="B557" s="1">
        <v>42985</v>
      </c>
      <c r="C557" s="141" t="s">
        <v>101</v>
      </c>
      <c r="D557">
        <v>2017</v>
      </c>
      <c r="E557" s="98">
        <v>14808104138930</v>
      </c>
      <c r="F557" s="141" t="s">
        <v>9</v>
      </c>
      <c r="G557" s="141" t="str">
        <f>VLOOKUP(E557,'Tableau Sites'!$A$7:$C$107,3,FALSE)</f>
        <v>33 RUE DU BOIS DU CHATEAU</v>
      </c>
      <c r="H557" s="142">
        <v>56100</v>
      </c>
      <c r="I557">
        <v>15</v>
      </c>
      <c r="J557" s="1">
        <v>42977</v>
      </c>
      <c r="K557" s="1">
        <v>42977</v>
      </c>
      <c r="L557" s="142">
        <v>1751</v>
      </c>
      <c r="M557" s="142">
        <v>1751</v>
      </c>
      <c r="N557" s="143">
        <v>293.52</v>
      </c>
      <c r="O557" s="15">
        <v>14808104138930</v>
      </c>
      <c r="P557" t="s">
        <v>9</v>
      </c>
      <c r="Q557" t="s">
        <v>10</v>
      </c>
      <c r="R557" s="104">
        <v>56100</v>
      </c>
      <c r="S557" t="s">
        <v>101</v>
      </c>
      <c r="T557">
        <v>15</v>
      </c>
      <c r="U557" s="104">
        <v>1751</v>
      </c>
      <c r="V557" s="12">
        <v>293.52</v>
      </c>
      <c r="W557" s="1">
        <v>42985</v>
      </c>
      <c r="X557" s="1">
        <v>42977</v>
      </c>
      <c r="Y557" s="9">
        <v>2017</v>
      </c>
    </row>
    <row r="558" spans="2:25" hidden="1" x14ac:dyDescent="0.45">
      <c r="B558" s="1">
        <v>42985</v>
      </c>
      <c r="C558" s="141" t="s">
        <v>101</v>
      </c>
      <c r="D558">
        <v>2017</v>
      </c>
      <c r="E558" s="98">
        <v>14808393522019</v>
      </c>
      <c r="F558" s="141" t="s">
        <v>92</v>
      </c>
      <c r="G558" s="141" t="str">
        <f>VLOOKUP(E558,'Tableau Sites'!$A$7:$C$107,3,FALSE)</f>
        <v>RUE AUGUSTE RODIN</v>
      </c>
      <c r="H558" s="142">
        <v>56100</v>
      </c>
      <c r="I558">
        <v>3</v>
      </c>
      <c r="J558" s="1">
        <v>42977</v>
      </c>
      <c r="K558" s="1">
        <v>42977</v>
      </c>
      <c r="L558" s="142">
        <v>138</v>
      </c>
      <c r="M558" s="142">
        <v>138</v>
      </c>
      <c r="N558" s="143">
        <v>29.3</v>
      </c>
      <c r="O558" s="15">
        <v>14808393522019</v>
      </c>
      <c r="P558" t="s">
        <v>92</v>
      </c>
      <c r="Q558" t="s">
        <v>93</v>
      </c>
      <c r="R558" s="104">
        <v>56100</v>
      </c>
      <c r="S558" t="s">
        <v>101</v>
      </c>
      <c r="T558">
        <v>3</v>
      </c>
      <c r="U558" s="104">
        <v>138</v>
      </c>
      <c r="V558" s="12">
        <v>29.3</v>
      </c>
      <c r="W558" s="1">
        <v>42985</v>
      </c>
      <c r="X558" s="1">
        <v>42977</v>
      </c>
      <c r="Y558" s="9">
        <v>2017</v>
      </c>
    </row>
    <row r="559" spans="2:25" hidden="1" x14ac:dyDescent="0.45">
      <c r="B559" s="1">
        <v>42985</v>
      </c>
      <c r="C559" s="141" t="s">
        <v>101</v>
      </c>
      <c r="D559">
        <v>2017</v>
      </c>
      <c r="E559" s="98">
        <v>14808827665559</v>
      </c>
      <c r="F559" s="141" t="s">
        <v>1054</v>
      </c>
      <c r="G559" s="141" t="str">
        <f>VLOOKUP(E559,'Tableau Sites'!$A$7:$C$107,3,FALSE)</f>
        <v>1 RUE DES DEUX FRERES LE LAY</v>
      </c>
      <c r="H559" s="142">
        <v>56100</v>
      </c>
      <c r="I559">
        <v>6</v>
      </c>
      <c r="J559" s="1">
        <v>42977</v>
      </c>
      <c r="K559" s="1">
        <v>42977</v>
      </c>
      <c r="L559" s="142">
        <v>243</v>
      </c>
      <c r="M559" s="142">
        <v>243</v>
      </c>
      <c r="N559" s="143">
        <v>44.62</v>
      </c>
      <c r="O559" s="15">
        <v>14808827665559</v>
      </c>
      <c r="P559" t="s">
        <v>141</v>
      </c>
      <c r="Q559" t="s">
        <v>153</v>
      </c>
      <c r="R559" s="104">
        <v>56100</v>
      </c>
      <c r="S559" t="s">
        <v>101</v>
      </c>
      <c r="T559">
        <v>6</v>
      </c>
      <c r="U559" s="104">
        <v>243</v>
      </c>
      <c r="V559" s="12">
        <v>44.62</v>
      </c>
      <c r="W559" s="1">
        <v>42985</v>
      </c>
      <c r="X559" s="1">
        <v>42977</v>
      </c>
      <c r="Y559" s="9">
        <v>2017</v>
      </c>
    </row>
    <row r="560" spans="2:25" hidden="1" x14ac:dyDescent="0.45">
      <c r="B560" s="1">
        <v>42985</v>
      </c>
      <c r="C560" s="141" t="s">
        <v>101</v>
      </c>
      <c r="D560">
        <v>2017</v>
      </c>
      <c r="E560" s="98">
        <v>14809261881378</v>
      </c>
      <c r="F560" s="141" t="s">
        <v>775</v>
      </c>
      <c r="G560" s="141" t="str">
        <f>VLOOKUP(E560,'Tableau Sites'!$A$7:$C$107,3,FALSE)</f>
        <v>7 RUE JULES MASSENET</v>
      </c>
      <c r="H560" s="142">
        <v>56100</v>
      </c>
      <c r="I560">
        <v>6</v>
      </c>
      <c r="J560" s="1">
        <v>42977</v>
      </c>
      <c r="K560" s="1">
        <v>42977</v>
      </c>
      <c r="L560" s="142">
        <v>133</v>
      </c>
      <c r="M560" s="142">
        <v>133</v>
      </c>
      <c r="N560" s="143">
        <v>30.79</v>
      </c>
      <c r="O560" s="15">
        <v>14809261881378</v>
      </c>
      <c r="P560" t="s">
        <v>35</v>
      </c>
      <c r="Q560" t="s">
        <v>36</v>
      </c>
      <c r="R560" s="104">
        <v>56100</v>
      </c>
      <c r="S560" t="s">
        <v>101</v>
      </c>
      <c r="T560">
        <v>6</v>
      </c>
      <c r="U560" s="104">
        <v>133</v>
      </c>
      <c r="V560" s="12">
        <v>30.79</v>
      </c>
      <c r="W560" s="1">
        <v>42985</v>
      </c>
      <c r="X560" s="1">
        <v>42977</v>
      </c>
      <c r="Y560" s="9">
        <v>2017</v>
      </c>
    </row>
    <row r="561" spans="2:25" hidden="1" x14ac:dyDescent="0.45">
      <c r="B561" s="1">
        <v>42985</v>
      </c>
      <c r="C561" s="141" t="s">
        <v>101</v>
      </c>
      <c r="D561">
        <v>2017</v>
      </c>
      <c r="E561" s="98">
        <v>14809551292790</v>
      </c>
      <c r="F561" s="182" t="s">
        <v>666</v>
      </c>
      <c r="G561" s="141" t="str">
        <f>VLOOKUP(E561,'Tableau Sites'!$A$7:$C$107,3,FALSE)</f>
        <v>5 PLACE LOUIS BONNEAUD</v>
      </c>
      <c r="H561" s="142">
        <v>56100</v>
      </c>
      <c r="I561">
        <v>24</v>
      </c>
      <c r="J561" s="1">
        <v>42977</v>
      </c>
      <c r="K561" s="1">
        <v>42977</v>
      </c>
      <c r="L561" s="142">
        <v>723</v>
      </c>
      <c r="M561" s="142">
        <v>723</v>
      </c>
      <c r="N561" s="143">
        <v>160.31</v>
      </c>
      <c r="O561" s="15">
        <v>14809551292790</v>
      </c>
      <c r="P561" t="s">
        <v>65</v>
      </c>
      <c r="Q561" t="s">
        <v>66</v>
      </c>
      <c r="R561" s="104">
        <v>56100</v>
      </c>
      <c r="S561" t="s">
        <v>101</v>
      </c>
      <c r="T561">
        <v>24</v>
      </c>
      <c r="U561" s="104">
        <v>723</v>
      </c>
      <c r="V561" s="12">
        <v>160.31</v>
      </c>
      <c r="W561" s="1">
        <v>42985</v>
      </c>
      <c r="X561" s="1">
        <v>42977</v>
      </c>
      <c r="Y561" s="9">
        <v>2017</v>
      </c>
    </row>
    <row r="562" spans="2:25" hidden="1" x14ac:dyDescent="0.45">
      <c r="B562" s="1">
        <v>42985</v>
      </c>
      <c r="C562" s="141" t="s">
        <v>101</v>
      </c>
      <c r="D562">
        <v>2017</v>
      </c>
      <c r="E562" s="98">
        <v>14811143239267</v>
      </c>
      <c r="F562" s="204" t="s">
        <v>739</v>
      </c>
      <c r="G562" s="141" t="str">
        <f>VLOOKUP(E562,'Tableau Sites'!$A$7:$C$107,3,FALSE)</f>
        <v>4 RUE PROFESSEUR MAZE</v>
      </c>
      <c r="H562" s="142">
        <v>56100</v>
      </c>
      <c r="I562">
        <v>6</v>
      </c>
      <c r="J562" s="1">
        <v>42977</v>
      </c>
      <c r="K562" s="1">
        <v>42977</v>
      </c>
      <c r="L562" s="142">
        <v>319</v>
      </c>
      <c r="M562" s="142">
        <v>319</v>
      </c>
      <c r="N562" s="143">
        <v>55.33</v>
      </c>
      <c r="O562" s="15">
        <v>14811143239267</v>
      </c>
      <c r="P562" t="s">
        <v>137</v>
      </c>
      <c r="Q562" t="s">
        <v>154</v>
      </c>
      <c r="R562" s="104">
        <v>56100</v>
      </c>
      <c r="S562" t="s">
        <v>101</v>
      </c>
      <c r="T562">
        <v>6</v>
      </c>
      <c r="U562" s="104">
        <v>319</v>
      </c>
      <c r="V562" s="12">
        <v>55.33</v>
      </c>
      <c r="W562" s="1">
        <v>42985</v>
      </c>
      <c r="X562" s="1">
        <v>42977</v>
      </c>
      <c r="Y562" s="9">
        <v>2017</v>
      </c>
    </row>
    <row r="563" spans="2:25" hidden="1" x14ac:dyDescent="0.45">
      <c r="B563" s="1">
        <v>42985</v>
      </c>
      <c r="C563" s="141" t="s">
        <v>101</v>
      </c>
      <c r="D563">
        <v>2017</v>
      </c>
      <c r="E563" s="98">
        <v>14812735108510</v>
      </c>
      <c r="F563" s="141" t="s">
        <v>676</v>
      </c>
      <c r="G563" s="141" t="str">
        <f>VLOOKUP(E563,'Tableau Sites'!$A$7:$C$107,3,FALSE)</f>
        <v>RUE FERDINAND BUISSON</v>
      </c>
      <c r="H563" s="142">
        <v>56100</v>
      </c>
      <c r="I563">
        <v>30</v>
      </c>
      <c r="J563" s="1">
        <v>42977</v>
      </c>
      <c r="K563" s="1">
        <v>42977</v>
      </c>
      <c r="L563" s="142">
        <v>2858</v>
      </c>
      <c r="M563" s="142">
        <v>2858</v>
      </c>
      <c r="N563" s="143">
        <v>471.38</v>
      </c>
      <c r="O563" s="15">
        <v>14812735108510</v>
      </c>
      <c r="P563" t="s">
        <v>67</v>
      </c>
      <c r="Q563" t="s">
        <v>68</v>
      </c>
      <c r="R563" s="104">
        <v>56100</v>
      </c>
      <c r="S563" t="s">
        <v>101</v>
      </c>
      <c r="T563">
        <v>30</v>
      </c>
      <c r="U563" s="104">
        <v>2858</v>
      </c>
      <c r="V563" s="12">
        <v>471.38</v>
      </c>
      <c r="W563" s="1">
        <v>42985</v>
      </c>
      <c r="X563" s="1">
        <v>42977</v>
      </c>
      <c r="Y563" s="9">
        <v>2017</v>
      </c>
    </row>
    <row r="564" spans="2:25" hidden="1" x14ac:dyDescent="0.45">
      <c r="B564" s="1">
        <v>42985</v>
      </c>
      <c r="C564" s="141" t="s">
        <v>101</v>
      </c>
      <c r="D564">
        <v>2017</v>
      </c>
      <c r="E564" s="98">
        <v>14813892850933</v>
      </c>
      <c r="F564" s="141" t="s">
        <v>700</v>
      </c>
      <c r="G564" s="141" t="str">
        <f>VLOOKUP(E564,'Tableau Sites'!$A$7:$C$107,3,FALSE)</f>
        <v>4 F RUE ROGER SALENGRO</v>
      </c>
      <c r="H564" s="142">
        <v>56100</v>
      </c>
      <c r="I564">
        <v>36</v>
      </c>
      <c r="J564" s="1">
        <v>42977</v>
      </c>
      <c r="K564" s="1">
        <v>42977</v>
      </c>
      <c r="L564" s="142">
        <v>2246</v>
      </c>
      <c r="M564" s="142">
        <v>2246</v>
      </c>
      <c r="N564" s="143">
        <v>398.86</v>
      </c>
      <c r="O564" s="15">
        <v>14813892850933</v>
      </c>
      <c r="P564" t="s">
        <v>69</v>
      </c>
      <c r="Q564" t="s">
        <v>155</v>
      </c>
      <c r="R564" s="104">
        <v>56100</v>
      </c>
      <c r="S564" t="s">
        <v>101</v>
      </c>
      <c r="T564">
        <v>36</v>
      </c>
      <c r="U564" s="104">
        <v>2246</v>
      </c>
      <c r="V564" s="12">
        <v>398.86</v>
      </c>
      <c r="W564" s="1">
        <v>42985</v>
      </c>
      <c r="X564" s="1">
        <v>42977</v>
      </c>
      <c r="Y564" s="9">
        <v>2017</v>
      </c>
    </row>
    <row r="565" spans="2:25" hidden="1" x14ac:dyDescent="0.45">
      <c r="B565" s="1">
        <v>42985</v>
      </c>
      <c r="C565" s="141" t="s">
        <v>101</v>
      </c>
      <c r="D565">
        <v>2017</v>
      </c>
      <c r="E565" s="98">
        <v>14814616439917</v>
      </c>
      <c r="F565" s="141" t="s">
        <v>109</v>
      </c>
      <c r="G565" s="141" t="str">
        <f>VLOOKUP(E565,'Tableau Sites'!$A$7:$C$107,3,FALSE)</f>
        <v>24 RUE DE KERSABIEC</v>
      </c>
      <c r="H565" s="142">
        <v>56100</v>
      </c>
      <c r="I565">
        <v>12</v>
      </c>
      <c r="J565" s="1">
        <v>42977</v>
      </c>
      <c r="K565" s="1">
        <v>42977</v>
      </c>
      <c r="L565" s="142">
        <v>1531</v>
      </c>
      <c r="M565" s="142">
        <v>1531</v>
      </c>
      <c r="N565" s="143">
        <v>242.5</v>
      </c>
      <c r="O565" s="15">
        <v>14814616439917</v>
      </c>
      <c r="P565" t="s">
        <v>109</v>
      </c>
      <c r="Q565" t="s">
        <v>156</v>
      </c>
      <c r="R565" s="104">
        <v>56100</v>
      </c>
      <c r="S565" t="s">
        <v>101</v>
      </c>
      <c r="T565">
        <v>12</v>
      </c>
      <c r="U565" s="104">
        <v>1531</v>
      </c>
      <c r="V565" s="12">
        <v>242.5</v>
      </c>
      <c r="W565" s="1">
        <v>42985</v>
      </c>
      <c r="X565" s="1">
        <v>42977</v>
      </c>
      <c r="Y565" s="9">
        <v>2017</v>
      </c>
    </row>
    <row r="566" spans="2:25" hidden="1" x14ac:dyDescent="0.45">
      <c r="B566" s="1">
        <v>42985</v>
      </c>
      <c r="C566" s="141" t="s">
        <v>101</v>
      </c>
      <c r="D566">
        <v>2017</v>
      </c>
      <c r="E566" s="98">
        <v>14815629464508</v>
      </c>
      <c r="F566" s="141" t="s">
        <v>79</v>
      </c>
      <c r="G566" s="141" t="e">
        <f>VLOOKUP(E566,'Tableau Sites'!$A$7:$C$107,3,FALSE)</f>
        <v>#N/A</v>
      </c>
      <c r="H566" s="142">
        <v>56100</v>
      </c>
      <c r="I566">
        <v>18</v>
      </c>
      <c r="J566" s="1">
        <v>42977</v>
      </c>
      <c r="K566" s="1">
        <v>42977</v>
      </c>
      <c r="L566" s="142">
        <v>83</v>
      </c>
      <c r="M566" s="142">
        <v>83</v>
      </c>
      <c r="N566" s="143">
        <v>47.2</v>
      </c>
      <c r="O566" s="15">
        <v>14815629464508</v>
      </c>
      <c r="P566" t="s">
        <v>79</v>
      </c>
      <c r="Q566" t="s">
        <v>80</v>
      </c>
      <c r="R566" s="104">
        <v>56100</v>
      </c>
      <c r="S566" t="s">
        <v>101</v>
      </c>
      <c r="T566">
        <v>18</v>
      </c>
      <c r="U566" s="104">
        <v>83</v>
      </c>
      <c r="V566" s="12">
        <v>47.2</v>
      </c>
      <c r="W566" s="1">
        <v>42985</v>
      </c>
      <c r="X566" s="1">
        <v>42977</v>
      </c>
      <c r="Y566" s="9">
        <v>2017</v>
      </c>
    </row>
    <row r="567" spans="2:25" hidden="1" x14ac:dyDescent="0.45">
      <c r="B567" s="1">
        <v>42985</v>
      </c>
      <c r="C567" s="141" t="s">
        <v>101</v>
      </c>
      <c r="D567">
        <v>2017</v>
      </c>
      <c r="E567" s="98">
        <v>14815774127254</v>
      </c>
      <c r="F567" s="141" t="s">
        <v>753</v>
      </c>
      <c r="G567" s="141" t="str">
        <f>VLOOKUP(E567,'Tableau Sites'!$A$7:$C$107,3,FALSE)</f>
        <v>8 RUE DE KERLERO</v>
      </c>
      <c r="H567" s="142">
        <v>56100</v>
      </c>
      <c r="I567">
        <v>6</v>
      </c>
      <c r="J567" s="1">
        <v>42977</v>
      </c>
      <c r="K567" s="1">
        <v>42977</v>
      </c>
      <c r="L567" s="142">
        <v>303</v>
      </c>
      <c r="M567" s="142">
        <v>303</v>
      </c>
      <c r="N567" s="143">
        <v>52.52</v>
      </c>
      <c r="O567" s="15">
        <v>14815774127254</v>
      </c>
      <c r="P567" t="s">
        <v>139</v>
      </c>
      <c r="Q567" t="s">
        <v>169</v>
      </c>
      <c r="R567" s="104">
        <v>56100</v>
      </c>
      <c r="S567" t="s">
        <v>101</v>
      </c>
      <c r="T567">
        <v>6</v>
      </c>
      <c r="U567" s="104">
        <v>303</v>
      </c>
      <c r="V567" s="12">
        <v>52.52</v>
      </c>
      <c r="W567" s="1">
        <v>42985</v>
      </c>
      <c r="X567" s="1">
        <v>42977</v>
      </c>
      <c r="Y567" s="9">
        <v>2017</v>
      </c>
    </row>
    <row r="568" spans="2:25" hidden="1" x14ac:dyDescent="0.45">
      <c r="B568" s="1">
        <v>42985</v>
      </c>
      <c r="C568" s="141" t="s">
        <v>101</v>
      </c>
      <c r="D568">
        <v>2017</v>
      </c>
      <c r="E568" s="98">
        <v>14819536845189</v>
      </c>
      <c r="F568" s="141" t="s">
        <v>761</v>
      </c>
      <c r="G568" s="141" t="str">
        <f>VLOOKUP(E568,'Tableau Sites'!$A$7:$C$107,3,FALSE)</f>
        <v>PLACE DE LA LIBERTE</v>
      </c>
      <c r="H568" s="142">
        <v>56100</v>
      </c>
      <c r="I568">
        <v>12</v>
      </c>
      <c r="J568" s="1">
        <v>42977</v>
      </c>
      <c r="K568" s="1">
        <v>42977</v>
      </c>
      <c r="L568" s="142">
        <v>197</v>
      </c>
      <c r="M568" s="142">
        <v>197</v>
      </c>
      <c r="N568" s="143">
        <v>49.92</v>
      </c>
      <c r="O568" s="15">
        <v>14819536845189</v>
      </c>
      <c r="P568" t="s">
        <v>23</v>
      </c>
      <c r="Q568" t="s">
        <v>60</v>
      </c>
      <c r="R568" s="104">
        <v>56100</v>
      </c>
      <c r="S568" t="s">
        <v>101</v>
      </c>
      <c r="T568">
        <v>12</v>
      </c>
      <c r="U568" s="104">
        <v>197</v>
      </c>
      <c r="V568" s="12">
        <v>49.92</v>
      </c>
      <c r="W568" s="1">
        <v>42985</v>
      </c>
      <c r="X568" s="1">
        <v>42977</v>
      </c>
      <c r="Y568" s="9">
        <v>2017</v>
      </c>
    </row>
    <row r="569" spans="2:25" hidden="1" x14ac:dyDescent="0.45">
      <c r="B569" s="1">
        <v>42985</v>
      </c>
      <c r="C569" s="141" t="s">
        <v>101</v>
      </c>
      <c r="D569">
        <v>2017</v>
      </c>
      <c r="E569" s="98">
        <v>14822865354592</v>
      </c>
      <c r="F569" s="141" t="s">
        <v>28</v>
      </c>
      <c r="G569" s="141" t="str">
        <f>VLOOKUP(E569,'Tableau Sites'!$A$7:$C$107,3,FALSE)</f>
        <v>2 RUE FRANCOIS RENAULT</v>
      </c>
      <c r="H569" s="142">
        <v>56100</v>
      </c>
      <c r="I569">
        <v>30</v>
      </c>
      <c r="J569" s="1">
        <v>42977</v>
      </c>
      <c r="K569" s="1">
        <v>42977</v>
      </c>
      <c r="L569" s="142">
        <v>211</v>
      </c>
      <c r="M569" s="142">
        <v>211</v>
      </c>
      <c r="N569" s="143">
        <v>107.09</v>
      </c>
      <c r="O569" s="15">
        <v>14822865354592</v>
      </c>
      <c r="P569" t="s">
        <v>28</v>
      </c>
      <c r="Q569" t="s">
        <v>29</v>
      </c>
      <c r="R569" s="104">
        <v>56100</v>
      </c>
      <c r="S569" t="s">
        <v>101</v>
      </c>
      <c r="T569">
        <v>30</v>
      </c>
      <c r="U569" s="104">
        <v>211</v>
      </c>
      <c r="V569" s="12">
        <v>107.09</v>
      </c>
      <c r="W569" s="1">
        <v>42985</v>
      </c>
      <c r="X569" s="1">
        <v>42977</v>
      </c>
      <c r="Y569" s="9">
        <v>2017</v>
      </c>
    </row>
    <row r="570" spans="2:25" hidden="1" x14ac:dyDescent="0.45">
      <c r="B570" s="1">
        <v>42985</v>
      </c>
      <c r="C570" s="141" t="s">
        <v>101</v>
      </c>
      <c r="D570">
        <v>2017</v>
      </c>
      <c r="E570" s="98">
        <v>14823588943559</v>
      </c>
      <c r="F570" s="141" t="s">
        <v>95</v>
      </c>
      <c r="G570" s="141" t="str">
        <f>VLOOKUP(E570,'Tableau Sites'!$A$7:$C$107,3,FALSE)</f>
        <v>2 RUE MAURICE THOREZ</v>
      </c>
      <c r="H570" s="142">
        <v>56100</v>
      </c>
      <c r="I570">
        <v>30</v>
      </c>
      <c r="J570" s="1">
        <v>42977</v>
      </c>
      <c r="K570" s="1">
        <v>42977</v>
      </c>
      <c r="L570" s="142">
        <v>4375</v>
      </c>
      <c r="M570" s="142">
        <v>4375</v>
      </c>
      <c r="N570" s="143">
        <v>678.34</v>
      </c>
      <c r="O570" s="15">
        <v>14823588943559</v>
      </c>
      <c r="P570" t="s">
        <v>95</v>
      </c>
      <c r="Q570" t="s">
        <v>96</v>
      </c>
      <c r="R570" s="104">
        <v>56100</v>
      </c>
      <c r="S570" t="s">
        <v>101</v>
      </c>
      <c r="T570">
        <v>30</v>
      </c>
      <c r="U570" s="104">
        <v>4375</v>
      </c>
      <c r="V570" s="12">
        <v>678.34</v>
      </c>
      <c r="W570" s="1">
        <v>42985</v>
      </c>
      <c r="X570" s="1">
        <v>42977</v>
      </c>
      <c r="Y570" s="9">
        <v>2017</v>
      </c>
    </row>
    <row r="571" spans="2:25" hidden="1" x14ac:dyDescent="0.45">
      <c r="B571" s="1">
        <v>42985</v>
      </c>
      <c r="C571" s="141" t="s">
        <v>101</v>
      </c>
      <c r="D571">
        <v>2017</v>
      </c>
      <c r="E571" s="98">
        <v>14826628017348</v>
      </c>
      <c r="F571" s="141" t="s">
        <v>30</v>
      </c>
      <c r="G571" s="141" t="str">
        <f>VLOOKUP(E571,'Tableau Sites'!$A$7:$C$107,3,FALSE)</f>
        <v>N1 RUE VICTOR SCHOELCHER</v>
      </c>
      <c r="H571" s="142">
        <v>56100</v>
      </c>
      <c r="I571">
        <v>36</v>
      </c>
      <c r="J571" s="1">
        <v>42977</v>
      </c>
      <c r="K571" s="1">
        <v>42977</v>
      </c>
      <c r="L571" s="142">
        <v>939</v>
      </c>
      <c r="M571" s="142">
        <v>939</v>
      </c>
      <c r="N571" s="143">
        <v>219.72</v>
      </c>
      <c r="O571" s="15">
        <v>14826628017348</v>
      </c>
      <c r="P571" t="s">
        <v>30</v>
      </c>
      <c r="Q571" t="s">
        <v>179</v>
      </c>
      <c r="R571" s="104">
        <v>56100</v>
      </c>
      <c r="S571" t="s">
        <v>101</v>
      </c>
      <c r="T571">
        <v>36</v>
      </c>
      <c r="U571" s="104">
        <v>939</v>
      </c>
      <c r="V571" s="12">
        <v>219.72</v>
      </c>
      <c r="W571" s="1">
        <v>42985</v>
      </c>
      <c r="X571" s="1">
        <v>42977</v>
      </c>
      <c r="Y571" s="9">
        <v>2017</v>
      </c>
    </row>
    <row r="572" spans="2:25" hidden="1" x14ac:dyDescent="0.45">
      <c r="B572" s="1">
        <v>42985</v>
      </c>
      <c r="C572" s="141" t="s">
        <v>101</v>
      </c>
      <c r="D572">
        <v>2017</v>
      </c>
      <c r="E572" s="98">
        <v>14827062170710</v>
      </c>
      <c r="F572" s="141" t="s">
        <v>61</v>
      </c>
      <c r="G572" s="141" t="str">
        <f>VLOOKUP(E572,'Tableau Sites'!$A$7:$C$107,3,FALSE)</f>
        <v>38 RUE MONISTROL</v>
      </c>
      <c r="H572" s="142">
        <v>56100</v>
      </c>
      <c r="I572">
        <v>18</v>
      </c>
      <c r="J572" s="1">
        <v>42977</v>
      </c>
      <c r="K572" s="1">
        <v>42977</v>
      </c>
      <c r="L572" s="142">
        <v>186</v>
      </c>
      <c r="M572" s="142">
        <v>186</v>
      </c>
      <c r="N572" s="143">
        <v>55.96</v>
      </c>
      <c r="O572" s="15">
        <v>14827062170710</v>
      </c>
      <c r="P572" t="s">
        <v>61</v>
      </c>
      <c r="Q572" t="s">
        <v>62</v>
      </c>
      <c r="R572" s="104">
        <v>56100</v>
      </c>
      <c r="S572" t="s">
        <v>101</v>
      </c>
      <c r="T572">
        <v>18</v>
      </c>
      <c r="U572" s="104">
        <v>186</v>
      </c>
      <c r="V572" s="12">
        <v>55.96</v>
      </c>
      <c r="W572" s="1">
        <v>42985</v>
      </c>
      <c r="X572" s="1">
        <v>42977</v>
      </c>
      <c r="Y572" s="9">
        <v>2017</v>
      </c>
    </row>
    <row r="573" spans="2:25" hidden="1" x14ac:dyDescent="0.45">
      <c r="B573" s="1">
        <v>42985</v>
      </c>
      <c r="C573" s="141" t="s">
        <v>101</v>
      </c>
      <c r="D573">
        <v>2017</v>
      </c>
      <c r="E573" s="98">
        <v>14843270564333</v>
      </c>
      <c r="F573" s="141" t="s">
        <v>112</v>
      </c>
      <c r="G573" s="141" t="str">
        <f>VLOOKUP(E573,'Tableau Sites'!$A$7:$C$107,3,FALSE)</f>
        <v>5 AVENUE DE KERGROISE</v>
      </c>
      <c r="H573" s="142">
        <v>56100</v>
      </c>
      <c r="I573">
        <v>9</v>
      </c>
      <c r="J573" s="1">
        <v>42977</v>
      </c>
      <c r="K573" s="1">
        <v>42977</v>
      </c>
      <c r="L573" s="142">
        <v>461</v>
      </c>
      <c r="M573" s="142">
        <v>461</v>
      </c>
      <c r="N573" s="143">
        <v>79.349999999999994</v>
      </c>
      <c r="O573" s="15">
        <v>14843270564333</v>
      </c>
      <c r="P573" t="s">
        <v>112</v>
      </c>
      <c r="Q573" t="s">
        <v>159</v>
      </c>
      <c r="R573" s="104">
        <v>56100</v>
      </c>
      <c r="S573" t="s">
        <v>101</v>
      </c>
      <c r="T573">
        <v>9</v>
      </c>
      <c r="U573" s="104">
        <v>461</v>
      </c>
      <c r="V573" s="12">
        <v>79.349999999999994</v>
      </c>
      <c r="W573" s="1">
        <v>42985</v>
      </c>
      <c r="X573" s="1">
        <v>42977</v>
      </c>
      <c r="Y573" s="9">
        <v>2017</v>
      </c>
    </row>
    <row r="574" spans="2:25" hidden="1" x14ac:dyDescent="0.45">
      <c r="B574" s="1">
        <v>42985</v>
      </c>
      <c r="C574" s="141" t="s">
        <v>101</v>
      </c>
      <c r="D574">
        <v>2017</v>
      </c>
      <c r="E574" s="98">
        <v>14860926084261</v>
      </c>
      <c r="F574" s="141" t="s">
        <v>803</v>
      </c>
      <c r="G574" s="141" t="str">
        <f>VLOOKUP(E574,'Tableau Sites'!$A$7:$C$107,3,FALSE)</f>
        <v>81 RUE DE LA BELLE FONTAINE</v>
      </c>
      <c r="H574" s="142">
        <v>56100</v>
      </c>
      <c r="I574">
        <v>6</v>
      </c>
      <c r="J574" s="1">
        <v>42977</v>
      </c>
      <c r="K574" s="1">
        <v>42977</v>
      </c>
      <c r="L574" s="142">
        <v>209</v>
      </c>
      <c r="M574" s="142">
        <v>209</v>
      </c>
      <c r="N574" s="143">
        <v>41.8</v>
      </c>
      <c r="O574" s="15">
        <v>14860926084261</v>
      </c>
      <c r="P574" t="s">
        <v>21</v>
      </c>
      <c r="Q574" t="s">
        <v>22</v>
      </c>
      <c r="R574" s="104">
        <v>56100</v>
      </c>
      <c r="S574" t="s">
        <v>101</v>
      </c>
      <c r="T574">
        <v>6</v>
      </c>
      <c r="U574" s="104">
        <v>209</v>
      </c>
      <c r="V574" s="12">
        <v>41.8</v>
      </c>
      <c r="W574" s="1">
        <v>42985</v>
      </c>
      <c r="X574" s="1">
        <v>42977</v>
      </c>
      <c r="Y574" s="9">
        <v>2017</v>
      </c>
    </row>
    <row r="575" spans="2:25" hidden="1" x14ac:dyDescent="0.45">
      <c r="B575" s="1">
        <v>42985</v>
      </c>
      <c r="C575" s="141" t="s">
        <v>101</v>
      </c>
      <c r="D575">
        <v>2017</v>
      </c>
      <c r="E575" s="98">
        <v>14849927625240</v>
      </c>
      <c r="F575" s="141" t="s">
        <v>90</v>
      </c>
      <c r="G575" s="141" t="str">
        <f>VLOOKUP(E575,'Tableau Sites'!$A$7:$C$107,3,FALSE)</f>
        <v>79 BOULEVARD COSMAO DUMANOIR</v>
      </c>
      <c r="H575" s="142">
        <v>56100</v>
      </c>
      <c r="I575">
        <v>6</v>
      </c>
      <c r="J575" s="1">
        <v>42977</v>
      </c>
      <c r="K575" s="1">
        <v>42977</v>
      </c>
      <c r="L575" s="142">
        <v>1046</v>
      </c>
      <c r="M575" s="142">
        <v>1046</v>
      </c>
      <c r="N575" s="143">
        <v>163.28</v>
      </c>
      <c r="O575" s="15">
        <v>14849927625240</v>
      </c>
      <c r="P575" t="s">
        <v>90</v>
      </c>
      <c r="Q575" t="s">
        <v>158</v>
      </c>
      <c r="R575" s="104">
        <v>56100</v>
      </c>
      <c r="S575" t="s">
        <v>101</v>
      </c>
      <c r="T575">
        <v>6</v>
      </c>
      <c r="U575" s="104">
        <v>1046</v>
      </c>
      <c r="V575" s="12">
        <v>163.28</v>
      </c>
      <c r="W575" s="1">
        <v>42985</v>
      </c>
      <c r="X575" s="1">
        <v>42977</v>
      </c>
      <c r="Y575" s="9">
        <v>2017</v>
      </c>
    </row>
    <row r="576" spans="2:25" hidden="1" x14ac:dyDescent="0.45">
      <c r="B576" s="1">
        <v>42985</v>
      </c>
      <c r="C576" s="141" t="s">
        <v>101</v>
      </c>
      <c r="D576">
        <v>2017</v>
      </c>
      <c r="E576" s="98">
        <v>14858465933343</v>
      </c>
      <c r="F576" s="141" t="s">
        <v>48</v>
      </c>
      <c r="G576" s="141" t="str">
        <f>VLOOKUP(E576,'Tableau Sites'!$A$7:$C$107,3,FALSE)</f>
        <v>5 RUE DE L INDUSTRIE</v>
      </c>
      <c r="H576" s="142">
        <v>56100</v>
      </c>
      <c r="I576">
        <v>36</v>
      </c>
      <c r="J576" s="1">
        <v>42977</v>
      </c>
      <c r="K576" s="1">
        <v>42977</v>
      </c>
      <c r="L576" s="142">
        <v>1913</v>
      </c>
      <c r="M576" s="142">
        <v>1913</v>
      </c>
      <c r="N576" s="143">
        <v>346.18</v>
      </c>
      <c r="O576" s="15">
        <v>14858465933343</v>
      </c>
      <c r="P576" t="s">
        <v>48</v>
      </c>
      <c r="Q576" t="s">
        <v>49</v>
      </c>
      <c r="R576" s="104">
        <v>56100</v>
      </c>
      <c r="S576" t="s">
        <v>101</v>
      </c>
      <c r="T576">
        <v>36</v>
      </c>
      <c r="U576" s="104">
        <v>1913</v>
      </c>
      <c r="V576" s="12">
        <v>346.18</v>
      </c>
      <c r="W576" s="1">
        <v>42985</v>
      </c>
      <c r="X576" s="1">
        <v>42977</v>
      </c>
      <c r="Y576" s="9">
        <v>2017</v>
      </c>
    </row>
    <row r="577" spans="2:25" hidden="1" x14ac:dyDescent="0.45">
      <c r="B577" s="1">
        <v>42985</v>
      </c>
      <c r="C577" s="141" t="s">
        <v>101</v>
      </c>
      <c r="D577">
        <v>2017</v>
      </c>
      <c r="E577" s="98">
        <v>14846888509393</v>
      </c>
      <c r="F577" s="141" t="s">
        <v>5</v>
      </c>
      <c r="G577" s="141" t="str">
        <f>VLOOKUP(E577,'Tableau Sites'!$A$7:$C$107,3,FALSE)</f>
        <v>22A RUE DOCTEUR BENOIT VILLERS</v>
      </c>
      <c r="H577" s="142">
        <v>56100</v>
      </c>
      <c r="I577">
        <v>24</v>
      </c>
      <c r="J577" s="1">
        <v>42977</v>
      </c>
      <c r="K577" s="1">
        <v>42977</v>
      </c>
      <c r="L577" s="142">
        <v>1217</v>
      </c>
      <c r="M577" s="142">
        <v>1217</v>
      </c>
      <c r="N577" s="143">
        <v>234.25</v>
      </c>
      <c r="O577" s="15">
        <v>14846888509393</v>
      </c>
      <c r="P577" t="s">
        <v>5</v>
      </c>
      <c r="Q577" t="s">
        <v>6</v>
      </c>
      <c r="R577" s="104">
        <v>56100</v>
      </c>
      <c r="S577" t="s">
        <v>101</v>
      </c>
      <c r="T577">
        <v>24</v>
      </c>
      <c r="U577" s="104">
        <v>1217</v>
      </c>
      <c r="V577" s="12">
        <v>234.25</v>
      </c>
      <c r="W577" s="1">
        <v>42985</v>
      </c>
      <c r="X577" s="1">
        <v>42977</v>
      </c>
      <c r="Y577" s="9">
        <v>2017</v>
      </c>
    </row>
    <row r="578" spans="2:25" hidden="1" x14ac:dyDescent="0.45">
      <c r="B578" s="1">
        <v>42985</v>
      </c>
      <c r="C578" s="141" t="s">
        <v>101</v>
      </c>
      <c r="D578">
        <v>2017</v>
      </c>
      <c r="E578" s="98">
        <v>14860636700389</v>
      </c>
      <c r="F578" s="141" t="s">
        <v>689</v>
      </c>
      <c r="G578" s="141" t="str">
        <f>VLOOKUP(E578,'Tableau Sites'!$A$7:$C$107,3,FALSE)</f>
        <v>6 RUE DE L ECOLE</v>
      </c>
      <c r="H578" s="142">
        <v>56100</v>
      </c>
      <c r="I578">
        <v>18</v>
      </c>
      <c r="J578" s="1">
        <v>42977</v>
      </c>
      <c r="K578" s="1">
        <v>42977</v>
      </c>
      <c r="L578" s="142">
        <v>2419</v>
      </c>
      <c r="M578" s="142">
        <v>2419</v>
      </c>
      <c r="N578" s="143">
        <v>377.3</v>
      </c>
      <c r="O578" s="15">
        <v>14860636700389</v>
      </c>
      <c r="P578" t="s">
        <v>19</v>
      </c>
      <c r="Q578" t="s">
        <v>20</v>
      </c>
      <c r="R578" s="104">
        <v>56100</v>
      </c>
      <c r="S578" t="s">
        <v>101</v>
      </c>
      <c r="T578">
        <v>18</v>
      </c>
      <c r="U578" s="104">
        <v>2419</v>
      </c>
      <c r="V578" s="12">
        <v>377.3</v>
      </c>
      <c r="W578" s="1">
        <v>42985</v>
      </c>
      <c r="X578" s="1">
        <v>42977</v>
      </c>
      <c r="Y578" s="9">
        <v>2017</v>
      </c>
    </row>
    <row r="579" spans="2:25" hidden="1" x14ac:dyDescent="0.45">
      <c r="B579" s="1">
        <v>42985</v>
      </c>
      <c r="C579" s="141" t="s">
        <v>101</v>
      </c>
      <c r="D579">
        <v>2017</v>
      </c>
      <c r="E579" s="98">
        <v>14847756790250</v>
      </c>
      <c r="F579" s="141" t="s">
        <v>58</v>
      </c>
      <c r="G579" s="141" t="e">
        <f>VLOOKUP(E579,'Tableau Sites'!$A$7:$C$107,3,FALSE)</f>
        <v>#N/A</v>
      </c>
      <c r="H579" s="142">
        <v>56100</v>
      </c>
      <c r="I579">
        <v>36</v>
      </c>
      <c r="J579" s="1">
        <v>42977</v>
      </c>
      <c r="K579" s="1">
        <v>42977</v>
      </c>
      <c r="L579" s="142">
        <v>51</v>
      </c>
      <c r="M579" s="142">
        <v>51</v>
      </c>
      <c r="N579" s="143">
        <v>85.94</v>
      </c>
      <c r="O579" s="15">
        <v>14847756790250</v>
      </c>
      <c r="P579" t="s">
        <v>58</v>
      </c>
      <c r="Q579" t="s">
        <v>59</v>
      </c>
      <c r="R579" s="104">
        <v>56100</v>
      </c>
      <c r="S579" t="s">
        <v>101</v>
      </c>
      <c r="T579">
        <v>36</v>
      </c>
      <c r="U579" s="104">
        <v>51</v>
      </c>
      <c r="V579" s="12">
        <v>85.94</v>
      </c>
      <c r="W579" s="1">
        <v>42985</v>
      </c>
      <c r="X579" s="1">
        <v>42977</v>
      </c>
      <c r="Y579" s="9">
        <v>2017</v>
      </c>
    </row>
    <row r="580" spans="2:25" hidden="1" x14ac:dyDescent="0.45">
      <c r="B580" s="1">
        <v>42985</v>
      </c>
      <c r="C580" s="141" t="s">
        <v>101</v>
      </c>
      <c r="D580">
        <v>2017</v>
      </c>
      <c r="E580" s="98">
        <v>14838639594716</v>
      </c>
      <c r="F580" s="141" t="s">
        <v>763</v>
      </c>
      <c r="G580" s="141" t="str">
        <f>VLOOKUP(E580,'Tableau Sites'!$A$7:$C$107,3,FALSE)</f>
        <v>RUE JEAN DE MERVILLE</v>
      </c>
      <c r="H580" s="142">
        <v>56100</v>
      </c>
      <c r="I580">
        <v>36</v>
      </c>
      <c r="J580" s="1">
        <v>42977</v>
      </c>
      <c r="K580" s="1">
        <v>42977</v>
      </c>
      <c r="L580" s="142">
        <v>642</v>
      </c>
      <c r="M580" s="142">
        <v>642</v>
      </c>
      <c r="N580" s="143">
        <v>152.32</v>
      </c>
      <c r="O580" s="15">
        <v>14838639594716</v>
      </c>
      <c r="P580" t="s">
        <v>23</v>
      </c>
      <c r="Q580" t="s">
        <v>214</v>
      </c>
      <c r="R580" s="104">
        <v>56100</v>
      </c>
      <c r="S580" t="s">
        <v>101</v>
      </c>
      <c r="T580">
        <v>36</v>
      </c>
      <c r="U580" s="104">
        <v>642</v>
      </c>
      <c r="V580" s="12">
        <v>152.32</v>
      </c>
      <c r="W580" s="1">
        <v>42985</v>
      </c>
      <c r="X580" s="1">
        <v>42977</v>
      </c>
      <c r="Y580" s="9">
        <v>2017</v>
      </c>
    </row>
    <row r="581" spans="2:25" hidden="1" x14ac:dyDescent="0.45">
      <c r="B581" s="1">
        <v>42985</v>
      </c>
      <c r="C581" s="141" t="s">
        <v>101</v>
      </c>
      <c r="D581">
        <v>2017</v>
      </c>
      <c r="E581" s="98">
        <v>14849204036299</v>
      </c>
      <c r="F581" s="141" t="s">
        <v>82</v>
      </c>
      <c r="G581" s="141" t="e">
        <f>VLOOKUP(E581,'Tableau Sites'!$A$7:$C$107,3,FALSE)</f>
        <v>#N/A</v>
      </c>
      <c r="H581" s="142">
        <v>56100</v>
      </c>
      <c r="I581">
        <v>6</v>
      </c>
      <c r="J581" s="1">
        <v>42977</v>
      </c>
      <c r="K581" s="1">
        <v>42977</v>
      </c>
      <c r="L581" s="142">
        <v>308</v>
      </c>
      <c r="M581" s="142">
        <v>308</v>
      </c>
      <c r="N581" s="143">
        <v>56.22</v>
      </c>
      <c r="O581" s="15">
        <v>14849204036299</v>
      </c>
      <c r="P581" t="s">
        <v>82</v>
      </c>
      <c r="Q581" t="s">
        <v>158</v>
      </c>
      <c r="R581" s="104">
        <v>56100</v>
      </c>
      <c r="S581" t="s">
        <v>101</v>
      </c>
      <c r="T581">
        <v>6</v>
      </c>
      <c r="U581" s="104">
        <v>308</v>
      </c>
      <c r="V581" s="12">
        <v>56.22</v>
      </c>
      <c r="W581" s="1">
        <v>42985</v>
      </c>
      <c r="X581" s="1">
        <v>42977</v>
      </c>
      <c r="Y581" s="9">
        <v>2017</v>
      </c>
    </row>
    <row r="582" spans="2:25" hidden="1" x14ac:dyDescent="0.45">
      <c r="B582" s="1">
        <v>42985</v>
      </c>
      <c r="C582" s="141" t="s">
        <v>101</v>
      </c>
      <c r="D582">
        <v>2017</v>
      </c>
      <c r="E582" s="98">
        <v>14852387785702</v>
      </c>
      <c r="F582" s="141" t="s">
        <v>39</v>
      </c>
      <c r="G582" s="141" t="str">
        <f>VLOOKUP(E582,'Tableau Sites'!$A$7:$C$107,3,FALSE)</f>
        <v>1 PASSAGE DU BLAVET</v>
      </c>
      <c r="H582" s="142">
        <v>56100</v>
      </c>
      <c r="I582">
        <v>12</v>
      </c>
      <c r="J582" s="1">
        <v>42977</v>
      </c>
      <c r="K582" s="1">
        <v>42977</v>
      </c>
      <c r="L582" s="142">
        <v>524</v>
      </c>
      <c r="M582" s="142">
        <v>524</v>
      </c>
      <c r="N582" s="143">
        <v>95.7</v>
      </c>
      <c r="O582" s="15">
        <v>14852387785702</v>
      </c>
      <c r="P582" t="s">
        <v>39</v>
      </c>
      <c r="Q582" t="s">
        <v>40</v>
      </c>
      <c r="R582" s="104">
        <v>56100</v>
      </c>
      <c r="S582" t="s">
        <v>101</v>
      </c>
      <c r="T582">
        <v>12</v>
      </c>
      <c r="U582" s="104">
        <v>524</v>
      </c>
      <c r="V582" s="12">
        <v>95.7</v>
      </c>
      <c r="W582" s="1">
        <v>42985</v>
      </c>
      <c r="X582" s="1">
        <v>42977</v>
      </c>
      <c r="Y582" s="9">
        <v>2017</v>
      </c>
    </row>
    <row r="583" spans="2:25" hidden="1" x14ac:dyDescent="0.45">
      <c r="B583" s="1">
        <v>42985</v>
      </c>
      <c r="C583" s="141" t="s">
        <v>101</v>
      </c>
      <c r="D583">
        <v>2017</v>
      </c>
      <c r="E583" s="98">
        <v>14851519478970</v>
      </c>
      <c r="F583" s="141" t="s">
        <v>813</v>
      </c>
      <c r="G583" s="141" t="str">
        <f>VLOOKUP(E583,'Tableau Sites'!$A$7:$C$107,3,FALSE)</f>
        <v>16X RUE DE PONT CARRE</v>
      </c>
      <c r="H583" s="142">
        <v>56100</v>
      </c>
      <c r="I583">
        <v>3</v>
      </c>
      <c r="J583" s="1">
        <v>42977</v>
      </c>
      <c r="K583" s="1">
        <v>42977</v>
      </c>
      <c r="L583" s="142">
        <v>22</v>
      </c>
      <c r="M583" s="142">
        <v>22</v>
      </c>
      <c r="N583" s="143">
        <v>11.28</v>
      </c>
      <c r="O583" s="15">
        <v>14851519478970</v>
      </c>
      <c r="P583" t="s">
        <v>89</v>
      </c>
      <c r="Q583" t="s">
        <v>185</v>
      </c>
      <c r="R583" s="104">
        <v>56100</v>
      </c>
      <c r="S583" t="s">
        <v>101</v>
      </c>
      <c r="T583">
        <v>3</v>
      </c>
      <c r="U583" s="104">
        <v>22</v>
      </c>
      <c r="V583" s="12">
        <v>11.28</v>
      </c>
      <c r="W583" s="1">
        <v>42985</v>
      </c>
      <c r="X583" s="1">
        <v>42977</v>
      </c>
      <c r="Y583" s="9">
        <v>2017</v>
      </c>
    </row>
    <row r="584" spans="2:25" hidden="1" x14ac:dyDescent="0.45">
      <c r="B584" s="1">
        <v>42985</v>
      </c>
      <c r="C584" s="141" t="s">
        <v>101</v>
      </c>
      <c r="D584">
        <v>2017</v>
      </c>
      <c r="E584" s="98">
        <v>14848046293827</v>
      </c>
      <c r="F584" s="141" t="s">
        <v>659</v>
      </c>
      <c r="G584" s="141" t="str">
        <f>VLOOKUP(E584,'Tableau Sites'!$A$7:$C$107,3,FALSE)</f>
        <v>81 BOULEVARD COSMAO DUMANOIR</v>
      </c>
      <c r="H584" s="142">
        <v>56100</v>
      </c>
      <c r="I584">
        <v>12</v>
      </c>
      <c r="J584" s="1">
        <v>42977</v>
      </c>
      <c r="K584" s="1">
        <v>42977</v>
      </c>
      <c r="L584" s="142">
        <v>3919</v>
      </c>
      <c r="M584" s="142">
        <v>3919</v>
      </c>
      <c r="N584" s="143">
        <v>595.87</v>
      </c>
      <c r="O584" s="15">
        <v>14848046293827</v>
      </c>
      <c r="P584" t="s">
        <v>87</v>
      </c>
      <c r="Q584" t="s">
        <v>161</v>
      </c>
      <c r="R584" s="104">
        <v>56100</v>
      </c>
      <c r="S584" t="s">
        <v>101</v>
      </c>
      <c r="T584">
        <v>12</v>
      </c>
      <c r="U584" s="104">
        <v>3919</v>
      </c>
      <c r="V584" s="12">
        <v>595.87</v>
      </c>
      <c r="W584" s="1">
        <v>42985</v>
      </c>
      <c r="X584" s="1">
        <v>42977</v>
      </c>
      <c r="Y584" s="9">
        <v>2017</v>
      </c>
    </row>
    <row r="585" spans="2:25" hidden="1" x14ac:dyDescent="0.45">
      <c r="B585" s="1">
        <v>42985</v>
      </c>
      <c r="C585" s="141" t="s">
        <v>101</v>
      </c>
      <c r="D585">
        <v>2017</v>
      </c>
      <c r="E585" s="98">
        <v>14848335687353</v>
      </c>
      <c r="F585" s="141" t="s">
        <v>17</v>
      </c>
      <c r="G585" s="141" t="e">
        <f>VLOOKUP(E585,'Tableau Sites'!$A$7:$C$107,3,FALSE)</f>
        <v>#N/A</v>
      </c>
      <c r="H585" s="142">
        <v>56100</v>
      </c>
      <c r="I585">
        <v>18</v>
      </c>
      <c r="J585" s="1">
        <v>42977</v>
      </c>
      <c r="K585" s="1">
        <v>42977</v>
      </c>
      <c r="L585" s="142">
        <v>455</v>
      </c>
      <c r="M585" s="142">
        <v>455</v>
      </c>
      <c r="N585" s="143">
        <v>80.709999999999994</v>
      </c>
      <c r="O585" s="15">
        <v>14848335687353</v>
      </c>
      <c r="P585" t="s">
        <v>17</v>
      </c>
      <c r="Q585" t="s">
        <v>18</v>
      </c>
      <c r="R585" s="104">
        <v>56100</v>
      </c>
      <c r="S585" t="s">
        <v>101</v>
      </c>
      <c r="T585">
        <v>18</v>
      </c>
      <c r="U585" s="104">
        <v>455</v>
      </c>
      <c r="V585" s="12">
        <v>80.709999999999994</v>
      </c>
      <c r="W585" s="1">
        <v>42985</v>
      </c>
      <c r="X585" s="1">
        <v>42977</v>
      </c>
      <c r="Y585" s="9">
        <v>2017</v>
      </c>
    </row>
    <row r="586" spans="2:25" hidden="1" x14ac:dyDescent="0.45">
      <c r="B586" s="1">
        <v>42985</v>
      </c>
      <c r="C586" s="141" t="s">
        <v>101</v>
      </c>
      <c r="D586">
        <v>2017</v>
      </c>
      <c r="E586" s="98">
        <v>14845296633070</v>
      </c>
      <c r="F586" s="141" t="s">
        <v>680</v>
      </c>
      <c r="G586" s="141" t="str">
        <f>VLOOKUP(E586,'Tableau Sites'!$A$7:$C$107,3,FALSE)</f>
        <v>6 RUE DE L ECOLE</v>
      </c>
      <c r="H586" s="142">
        <v>56100</v>
      </c>
      <c r="I586">
        <v>3</v>
      </c>
      <c r="J586" s="1">
        <v>42977</v>
      </c>
      <c r="K586" s="1">
        <v>42977</v>
      </c>
      <c r="L586" s="142">
        <v>42</v>
      </c>
      <c r="M586" s="142">
        <v>42</v>
      </c>
      <c r="N586" s="143">
        <v>14.55</v>
      </c>
      <c r="O586" s="15">
        <v>14845296633070</v>
      </c>
      <c r="P586" t="s">
        <v>57</v>
      </c>
      <c r="Q586" t="s">
        <v>20</v>
      </c>
      <c r="R586" s="104">
        <v>56100</v>
      </c>
      <c r="S586" t="s">
        <v>101</v>
      </c>
      <c r="T586">
        <v>3</v>
      </c>
      <c r="U586" s="104">
        <v>42</v>
      </c>
      <c r="V586" s="12">
        <v>14.55</v>
      </c>
      <c r="W586" s="1">
        <v>42985</v>
      </c>
      <c r="X586" s="1">
        <v>42977</v>
      </c>
      <c r="Y586" s="9">
        <v>2017</v>
      </c>
    </row>
    <row r="587" spans="2:25" hidden="1" x14ac:dyDescent="0.45">
      <c r="B587" s="1">
        <v>42985</v>
      </c>
      <c r="C587" s="141" t="s">
        <v>101</v>
      </c>
      <c r="D587">
        <v>2017</v>
      </c>
      <c r="E587" s="98">
        <v>14850361736551</v>
      </c>
      <c r="F587" s="141" t="s">
        <v>13</v>
      </c>
      <c r="G587" s="141" t="e">
        <f>VLOOKUP(E587,'Tableau Sites'!$A$7:$C$107,3,FALSE)</f>
        <v>#N/A</v>
      </c>
      <c r="H587" s="142">
        <v>56100</v>
      </c>
      <c r="I587">
        <v>6</v>
      </c>
      <c r="J587" s="1">
        <v>42977</v>
      </c>
      <c r="K587" s="1">
        <v>42977</v>
      </c>
      <c r="L587" s="142">
        <v>4632</v>
      </c>
      <c r="M587" s="142">
        <v>4632</v>
      </c>
      <c r="N587" s="143">
        <v>665.15</v>
      </c>
      <c r="O587" s="15">
        <v>14850361736551</v>
      </c>
      <c r="P587" t="s">
        <v>13</v>
      </c>
      <c r="Q587" t="s">
        <v>14</v>
      </c>
      <c r="R587" s="104">
        <v>56100</v>
      </c>
      <c r="S587" t="s">
        <v>101</v>
      </c>
      <c r="T587">
        <v>6</v>
      </c>
      <c r="U587" s="104">
        <v>4632</v>
      </c>
      <c r="V587" s="12">
        <v>665.15</v>
      </c>
      <c r="W587" s="1">
        <v>42985</v>
      </c>
      <c r="X587" s="1">
        <v>42977</v>
      </c>
      <c r="Y587" s="9">
        <v>2017</v>
      </c>
    </row>
    <row r="588" spans="2:25" hidden="1" x14ac:dyDescent="0.45">
      <c r="B588" s="1">
        <v>42985</v>
      </c>
      <c r="C588" s="141" t="s">
        <v>101</v>
      </c>
      <c r="D588">
        <v>2017</v>
      </c>
      <c r="E588" s="98">
        <v>14855716295106</v>
      </c>
      <c r="F588" s="141" t="s">
        <v>98</v>
      </c>
      <c r="G588" s="141" t="e">
        <f>VLOOKUP(E588,'Tableau Sites'!$A$7:$C$107,3,FALSE)</f>
        <v>#N/A</v>
      </c>
      <c r="H588" s="142">
        <v>56100</v>
      </c>
      <c r="I588">
        <v>6</v>
      </c>
      <c r="J588" s="1">
        <v>42977</v>
      </c>
      <c r="K588" s="1">
        <v>42977</v>
      </c>
      <c r="L588" s="142">
        <v>293</v>
      </c>
      <c r="M588" s="142">
        <v>293</v>
      </c>
      <c r="N588" s="143">
        <v>53.61</v>
      </c>
      <c r="O588" s="15">
        <v>14855716295106</v>
      </c>
      <c r="P588" t="s">
        <v>98</v>
      </c>
      <c r="Q588" t="s">
        <v>187</v>
      </c>
      <c r="R588" s="104">
        <v>56100</v>
      </c>
      <c r="S588" t="s">
        <v>101</v>
      </c>
      <c r="T588">
        <v>6</v>
      </c>
      <c r="U588" s="104">
        <v>293</v>
      </c>
      <c r="V588" s="12">
        <v>53.61</v>
      </c>
      <c r="W588" s="1">
        <v>42985</v>
      </c>
      <c r="X588" s="1">
        <v>42977</v>
      </c>
      <c r="Y588" s="9">
        <v>2017</v>
      </c>
    </row>
    <row r="589" spans="2:25" hidden="1" x14ac:dyDescent="0.45">
      <c r="B589" s="1">
        <v>42985</v>
      </c>
      <c r="C589" s="141" t="s">
        <v>101</v>
      </c>
      <c r="D589">
        <v>2017</v>
      </c>
      <c r="E589" s="98">
        <v>14838784312598</v>
      </c>
      <c r="F589" s="141" t="s">
        <v>97</v>
      </c>
      <c r="G589" s="141" t="str">
        <f>VLOOKUP(E589,'Tableau Sites'!$A$7:$C$107,3,FALSE)</f>
        <v>HALLES CHANZY</v>
      </c>
      <c r="H589" s="142">
        <v>56100</v>
      </c>
      <c r="I589">
        <v>18</v>
      </c>
      <c r="J589" s="1">
        <v>42977</v>
      </c>
      <c r="K589" s="1">
        <v>42977</v>
      </c>
      <c r="L589" s="142">
        <v>1935</v>
      </c>
      <c r="M589" s="142">
        <v>1935</v>
      </c>
      <c r="N589" s="143">
        <v>334.06</v>
      </c>
      <c r="O589" s="15">
        <v>14838784312598</v>
      </c>
      <c r="P589" t="s">
        <v>97</v>
      </c>
      <c r="Q589" t="s">
        <v>181</v>
      </c>
      <c r="R589" s="104">
        <v>56100</v>
      </c>
      <c r="S589" t="s">
        <v>101</v>
      </c>
      <c r="T589">
        <v>18</v>
      </c>
      <c r="U589" s="104">
        <v>1935</v>
      </c>
      <c r="V589" s="12">
        <v>334.06</v>
      </c>
      <c r="W589" s="1">
        <v>42985</v>
      </c>
      <c r="X589" s="1">
        <v>42977</v>
      </c>
      <c r="Y589" s="9">
        <v>2017</v>
      </c>
    </row>
    <row r="590" spans="2:25" hidden="1" x14ac:dyDescent="0.45">
      <c r="B590" s="1">
        <v>42985</v>
      </c>
      <c r="C590" s="141" t="s">
        <v>101</v>
      </c>
      <c r="D590">
        <v>2017</v>
      </c>
      <c r="E590" s="98">
        <v>14829667091101</v>
      </c>
      <c r="F590" s="141" t="s">
        <v>707</v>
      </c>
      <c r="G590" s="141" t="str">
        <f>VLOOKUP(E590,'Tableau Sites'!$A$7:$C$107,3,FALSE)</f>
        <v>3 RUE D ANNABA</v>
      </c>
      <c r="H590" s="142">
        <v>56100</v>
      </c>
      <c r="I590">
        <v>3</v>
      </c>
      <c r="J590" s="1">
        <v>42977</v>
      </c>
      <c r="K590" s="1">
        <v>42977</v>
      </c>
      <c r="L590" s="142">
        <v>511</v>
      </c>
      <c r="M590" s="142">
        <v>511</v>
      </c>
      <c r="N590" s="143">
        <v>83.75</v>
      </c>
      <c r="O590" s="15">
        <v>14829667091101</v>
      </c>
      <c r="P590" t="s">
        <v>116</v>
      </c>
      <c r="Q590" t="s">
        <v>160</v>
      </c>
      <c r="R590" s="104">
        <v>56100</v>
      </c>
      <c r="S590" t="s">
        <v>101</v>
      </c>
      <c r="T590">
        <v>3</v>
      </c>
      <c r="U590" s="104">
        <v>511</v>
      </c>
      <c r="V590" s="12">
        <v>83.75</v>
      </c>
      <c r="W590" s="1">
        <v>42985</v>
      </c>
      <c r="X590" s="1">
        <v>42977</v>
      </c>
      <c r="Y590" s="9">
        <v>2017</v>
      </c>
    </row>
    <row r="591" spans="2:25" hidden="1" x14ac:dyDescent="0.45">
      <c r="B591" s="1">
        <v>42985</v>
      </c>
      <c r="C591" s="141" t="s">
        <v>101</v>
      </c>
      <c r="D591">
        <v>2017</v>
      </c>
      <c r="E591" s="98">
        <v>14831548422869</v>
      </c>
      <c r="F591" s="141" t="s">
        <v>747</v>
      </c>
      <c r="G591" s="141" t="str">
        <f>VLOOKUP(E591,'Tableau Sites'!$A$7:$C$107,3,FALSE)</f>
        <v>2A RUE COMMANDANT MARCHAND</v>
      </c>
      <c r="H591" s="142">
        <v>56100</v>
      </c>
      <c r="I591">
        <v>3</v>
      </c>
      <c r="J591" s="1">
        <v>42977</v>
      </c>
      <c r="K591" s="1">
        <v>42977</v>
      </c>
      <c r="L591" s="142">
        <v>14</v>
      </c>
      <c r="M591" s="142">
        <v>14</v>
      </c>
      <c r="N591" s="143">
        <v>10.84</v>
      </c>
      <c r="O591" s="15">
        <v>14831548422869</v>
      </c>
      <c r="P591" t="s">
        <v>51</v>
      </c>
      <c r="Q591" t="s">
        <v>52</v>
      </c>
      <c r="R591" s="104">
        <v>56100</v>
      </c>
      <c r="S591" t="s">
        <v>101</v>
      </c>
      <c r="T591">
        <v>3</v>
      </c>
      <c r="U591" s="104">
        <v>14</v>
      </c>
      <c r="V591" s="12">
        <v>10.84</v>
      </c>
      <c r="W591" s="1">
        <v>42985</v>
      </c>
      <c r="X591" s="1">
        <v>42977</v>
      </c>
      <c r="Y591" s="9">
        <v>2017</v>
      </c>
    </row>
    <row r="592" spans="2:25" hidden="1" x14ac:dyDescent="0.45">
      <c r="B592" s="1">
        <v>42985</v>
      </c>
      <c r="C592" s="141" t="s">
        <v>101</v>
      </c>
      <c r="D592">
        <v>2017</v>
      </c>
      <c r="E592" s="98">
        <v>14852821939199</v>
      </c>
      <c r="F592" s="141" t="s">
        <v>649</v>
      </c>
      <c r="G592" s="141" t="e">
        <f>VLOOKUP(E592,'Tableau Sites'!$A$7:$C$107,3,FALSE)</f>
        <v>#N/A</v>
      </c>
      <c r="H592" s="142">
        <v>56100</v>
      </c>
      <c r="I592">
        <v>6</v>
      </c>
      <c r="J592" s="1">
        <v>42977</v>
      </c>
      <c r="K592" s="1">
        <v>42977</v>
      </c>
      <c r="L592" s="142">
        <v>9</v>
      </c>
      <c r="M592" s="142">
        <v>9</v>
      </c>
      <c r="N592" s="143">
        <v>11.99</v>
      </c>
      <c r="O592" s="15">
        <v>14852821939199</v>
      </c>
      <c r="P592" t="s">
        <v>41</v>
      </c>
      <c r="Q592" t="s">
        <v>42</v>
      </c>
      <c r="R592" s="104">
        <v>56100</v>
      </c>
      <c r="S592" t="s">
        <v>101</v>
      </c>
      <c r="T592">
        <v>6</v>
      </c>
      <c r="U592" s="104">
        <v>9</v>
      </c>
      <c r="V592" s="12">
        <v>11.99</v>
      </c>
      <c r="W592" s="1">
        <v>42985</v>
      </c>
      <c r="X592" s="1">
        <v>42977</v>
      </c>
      <c r="Y592" s="9">
        <v>2017</v>
      </c>
    </row>
    <row r="593" spans="2:25" hidden="1" x14ac:dyDescent="0.45">
      <c r="B593" s="1">
        <v>42985</v>
      </c>
      <c r="C593" s="141" t="s">
        <v>101</v>
      </c>
      <c r="D593">
        <v>2017</v>
      </c>
      <c r="E593" s="98">
        <v>14832706164973</v>
      </c>
      <c r="F593" s="193" t="s">
        <v>662</v>
      </c>
      <c r="G593" s="141" t="str">
        <f>VLOOKUP(E593,'Tableau Sites'!$A$7:$C$107,3,FALSE)</f>
        <v>81 BOULEVARD COSMAO DUMANOIR</v>
      </c>
      <c r="H593" s="142">
        <v>56100</v>
      </c>
      <c r="I593">
        <v>3</v>
      </c>
      <c r="J593" s="1">
        <v>42977</v>
      </c>
      <c r="K593" s="1">
        <v>42977</v>
      </c>
      <c r="L593" s="142">
        <v>107</v>
      </c>
      <c r="M593" s="142">
        <v>107</v>
      </c>
      <c r="N593" s="143">
        <v>24.31</v>
      </c>
      <c r="O593" s="15">
        <v>14832706164973</v>
      </c>
      <c r="P593" t="s">
        <v>83</v>
      </c>
      <c r="Q593" t="s">
        <v>161</v>
      </c>
      <c r="R593" s="104">
        <v>56100</v>
      </c>
      <c r="S593" t="s">
        <v>101</v>
      </c>
      <c r="T593">
        <v>3</v>
      </c>
      <c r="U593" s="104">
        <v>107</v>
      </c>
      <c r="V593" s="12">
        <v>24.31</v>
      </c>
      <c r="W593" s="1">
        <v>42985</v>
      </c>
      <c r="X593" s="1">
        <v>42977</v>
      </c>
      <c r="Y593" s="9">
        <v>2017</v>
      </c>
    </row>
    <row r="594" spans="2:25" hidden="1" x14ac:dyDescent="0.45">
      <c r="B594" s="1">
        <v>42985</v>
      </c>
      <c r="C594" s="141" t="s">
        <v>101</v>
      </c>
      <c r="D594">
        <v>2017</v>
      </c>
      <c r="E594" s="98">
        <v>14853834963765</v>
      </c>
      <c r="F594" s="141" t="s">
        <v>628</v>
      </c>
      <c r="G594" s="141" t="str">
        <f>VLOOKUP(E594,'Tableau Sites'!$A$7:$C$107,3,FALSE)</f>
        <v>PLACE ALSACE LORRAINE</v>
      </c>
      <c r="H594" s="142">
        <v>56100</v>
      </c>
      <c r="I594">
        <v>12</v>
      </c>
      <c r="J594" s="1">
        <v>42977</v>
      </c>
      <c r="K594" s="1">
        <v>42977</v>
      </c>
      <c r="L594" s="142">
        <v>644</v>
      </c>
      <c r="M594" s="142">
        <v>644</v>
      </c>
      <c r="N594" s="143">
        <v>112.44</v>
      </c>
      <c r="O594" s="15">
        <v>14853834963765</v>
      </c>
      <c r="P594" t="s">
        <v>45</v>
      </c>
      <c r="Q594" t="s">
        <v>34</v>
      </c>
      <c r="R594" s="104">
        <v>56100</v>
      </c>
      <c r="S594" t="s">
        <v>101</v>
      </c>
      <c r="T594">
        <v>12</v>
      </c>
      <c r="U594" s="104">
        <v>644</v>
      </c>
      <c r="V594" s="12">
        <v>112.44</v>
      </c>
      <c r="W594" s="1">
        <v>42985</v>
      </c>
      <c r="X594" s="1">
        <v>42977</v>
      </c>
      <c r="Y594" s="9">
        <v>2017</v>
      </c>
    </row>
    <row r="595" spans="2:25" hidden="1" x14ac:dyDescent="0.45">
      <c r="B595" s="1">
        <v>42985</v>
      </c>
      <c r="C595" s="141" t="s">
        <v>101</v>
      </c>
      <c r="D595">
        <v>2017</v>
      </c>
      <c r="E595" s="98">
        <v>14853111374714</v>
      </c>
      <c r="F595" s="141" t="s">
        <v>777</v>
      </c>
      <c r="G595" s="141" t="str">
        <f>VLOOKUP(E595,'Tableau Sites'!$A$7:$C$107,3,FALSE)</f>
        <v>25 RUE MARIE DORVAL</v>
      </c>
      <c r="H595" s="142">
        <v>56100</v>
      </c>
      <c r="I595">
        <v>6</v>
      </c>
      <c r="J595" s="1">
        <v>42977</v>
      </c>
      <c r="K595" s="1">
        <v>42977</v>
      </c>
      <c r="L595" s="142">
        <v>481</v>
      </c>
      <c r="M595" s="142">
        <v>481</v>
      </c>
      <c r="N595" s="143">
        <v>80.94</v>
      </c>
      <c r="O595" s="15">
        <v>14853111374714</v>
      </c>
      <c r="P595" t="s">
        <v>43</v>
      </c>
      <c r="Q595" t="s">
        <v>44</v>
      </c>
      <c r="R595" s="104">
        <v>56100</v>
      </c>
      <c r="S595" t="s">
        <v>101</v>
      </c>
      <c r="T595">
        <v>6</v>
      </c>
      <c r="U595" s="104">
        <v>481</v>
      </c>
      <c r="V595" s="12">
        <v>80.94</v>
      </c>
      <c r="W595" s="1">
        <v>42985</v>
      </c>
      <c r="X595" s="1">
        <v>42977</v>
      </c>
      <c r="Y595" s="9">
        <v>2017</v>
      </c>
    </row>
    <row r="596" spans="2:25" hidden="1" x14ac:dyDescent="0.45">
      <c r="B596" s="1">
        <v>42985</v>
      </c>
      <c r="C596" s="141" t="s">
        <v>101</v>
      </c>
      <c r="D596">
        <v>2017</v>
      </c>
      <c r="E596" s="98">
        <v>14840376208873</v>
      </c>
      <c r="F596" s="141" t="s">
        <v>723</v>
      </c>
      <c r="G596" s="141" t="str">
        <f>VLOOKUP(E596,'Tableau Sites'!$A$7:$C$107,3,FALSE)</f>
        <v>18 RUE DU POULORIO</v>
      </c>
      <c r="H596" s="142">
        <v>56100</v>
      </c>
      <c r="I596">
        <v>6</v>
      </c>
      <c r="J596" s="1">
        <v>42977</v>
      </c>
      <c r="K596" s="1">
        <v>42977</v>
      </c>
      <c r="L596" s="142">
        <v>1361</v>
      </c>
      <c r="M596" s="142">
        <v>1361</v>
      </c>
      <c r="N596" s="143">
        <v>218.88</v>
      </c>
      <c r="O596" s="15">
        <v>14840376208873</v>
      </c>
      <c r="P596" t="s">
        <v>119</v>
      </c>
      <c r="Q596" t="s">
        <v>119</v>
      </c>
      <c r="R596" s="104">
        <v>56100</v>
      </c>
      <c r="S596" t="s">
        <v>101</v>
      </c>
      <c r="T596">
        <v>6</v>
      </c>
      <c r="U596" s="104">
        <v>1361</v>
      </c>
      <c r="V596" s="12">
        <v>218.88</v>
      </c>
      <c r="W596" s="1">
        <v>42985</v>
      </c>
      <c r="X596" s="1">
        <v>42977</v>
      </c>
      <c r="Y596" s="9">
        <v>2017</v>
      </c>
    </row>
    <row r="597" spans="2:25" hidden="1" x14ac:dyDescent="0.45">
      <c r="B597" s="1">
        <v>42985</v>
      </c>
      <c r="C597" s="141" t="s">
        <v>101</v>
      </c>
      <c r="D597">
        <v>2017</v>
      </c>
      <c r="E597" s="98">
        <v>14855426859571</v>
      </c>
      <c r="F597" s="141" t="s">
        <v>759</v>
      </c>
      <c r="G597" s="141" t="e">
        <f>VLOOKUP(E597,'Tableau Sites'!$A$7:$C$107,3,FALSE)</f>
        <v>#N/A</v>
      </c>
      <c r="H597" s="142">
        <v>56100</v>
      </c>
      <c r="I597">
        <v>9</v>
      </c>
      <c r="J597" s="1">
        <v>42977</v>
      </c>
      <c r="K597" s="1">
        <v>42977</v>
      </c>
      <c r="L597" s="142">
        <v>18</v>
      </c>
      <c r="M597" s="142">
        <v>18</v>
      </c>
      <c r="N597" s="143">
        <v>15.72</v>
      </c>
      <c r="O597" s="15">
        <v>14855426859571</v>
      </c>
      <c r="P597" t="s">
        <v>23</v>
      </c>
      <c r="Q597" t="s">
        <v>162</v>
      </c>
      <c r="R597" s="104">
        <v>56100</v>
      </c>
      <c r="S597" t="s">
        <v>101</v>
      </c>
      <c r="T597">
        <v>9</v>
      </c>
      <c r="U597" s="104">
        <v>18</v>
      </c>
      <c r="V597" s="12">
        <v>15.72</v>
      </c>
      <c r="W597" s="1">
        <v>42985</v>
      </c>
      <c r="X597" s="1">
        <v>42977</v>
      </c>
      <c r="Y597" s="9">
        <v>2017</v>
      </c>
    </row>
    <row r="598" spans="2:25" hidden="1" x14ac:dyDescent="0.45">
      <c r="B598" s="1">
        <v>42985</v>
      </c>
      <c r="C598" s="141" t="s">
        <v>101</v>
      </c>
      <c r="D598">
        <v>2017</v>
      </c>
      <c r="E598" s="98">
        <v>14849059318633</v>
      </c>
      <c r="F598" s="141" t="s">
        <v>773</v>
      </c>
      <c r="G598" s="141" t="str">
        <f>VLOOKUP(E598,'Tableau Sites'!$A$7:$C$107,3,FALSE)</f>
        <v>10 RUE AMIRAL BOUVET</v>
      </c>
      <c r="H598" s="142">
        <v>56100</v>
      </c>
      <c r="I598">
        <v>6</v>
      </c>
      <c r="J598" s="1">
        <v>42977</v>
      </c>
      <c r="K598" s="1">
        <v>42977</v>
      </c>
      <c r="L598" s="142">
        <v>345</v>
      </c>
      <c r="M598" s="142">
        <v>345</v>
      </c>
      <c r="N598" s="143">
        <v>62.27</v>
      </c>
      <c r="O598" s="15">
        <v>14849059318633</v>
      </c>
      <c r="P598" t="s">
        <v>88</v>
      </c>
      <c r="Q598" t="s">
        <v>152</v>
      </c>
      <c r="R598" s="104">
        <v>56100</v>
      </c>
      <c r="S598" t="s">
        <v>101</v>
      </c>
      <c r="T598">
        <v>6</v>
      </c>
      <c r="U598" s="104">
        <v>345</v>
      </c>
      <c r="V598" s="12">
        <v>62.27</v>
      </c>
      <c r="W598" s="1">
        <v>42985</v>
      </c>
      <c r="X598" s="1">
        <v>42977</v>
      </c>
      <c r="Y598" s="9">
        <v>2017</v>
      </c>
    </row>
    <row r="599" spans="2:25" hidden="1" x14ac:dyDescent="0.45">
      <c r="B599" s="1">
        <v>42985</v>
      </c>
      <c r="C599" s="141" t="s">
        <v>101</v>
      </c>
      <c r="D599">
        <v>2017</v>
      </c>
      <c r="E599" s="98">
        <v>14829522373357</v>
      </c>
      <c r="F599" s="141" t="s">
        <v>7</v>
      </c>
      <c r="G599" s="141" t="str">
        <f>VLOOKUP(E599,'Tableau Sites'!$A$7:$C$107,3,FALSE)</f>
        <v>1 RUE NICOLAS APPERT</v>
      </c>
      <c r="H599" s="142">
        <v>56100</v>
      </c>
      <c r="I599">
        <v>6</v>
      </c>
      <c r="J599" s="1">
        <v>42977</v>
      </c>
      <c r="K599" s="1">
        <v>42977</v>
      </c>
      <c r="L599" s="142">
        <v>136</v>
      </c>
      <c r="M599" s="142">
        <v>136</v>
      </c>
      <c r="N599" s="143">
        <v>38.76</v>
      </c>
      <c r="O599" s="15">
        <v>14829522373357</v>
      </c>
      <c r="P599" t="s">
        <v>7</v>
      </c>
      <c r="Q599" t="s">
        <v>8</v>
      </c>
      <c r="R599" s="104">
        <v>56100</v>
      </c>
      <c r="S599" t="s">
        <v>101</v>
      </c>
      <c r="T599">
        <v>6</v>
      </c>
      <c r="U599" s="104">
        <v>136</v>
      </c>
      <c r="V599" s="12">
        <v>38.76</v>
      </c>
      <c r="W599" s="1">
        <v>42985</v>
      </c>
      <c r="X599" s="1">
        <v>42977</v>
      </c>
      <c r="Y599" s="9">
        <v>2017</v>
      </c>
    </row>
    <row r="600" spans="2:25" hidden="1" x14ac:dyDescent="0.45">
      <c r="B600" s="1">
        <v>42985</v>
      </c>
      <c r="C600" s="141" t="s">
        <v>101</v>
      </c>
      <c r="D600">
        <v>2017</v>
      </c>
      <c r="E600" s="98">
        <v>14842981128703</v>
      </c>
      <c r="F600" s="141" t="s">
        <v>24</v>
      </c>
      <c r="G600" s="141" t="str">
        <f>VLOOKUP(E600,'Tableau Sites'!$A$7:$C$107,3,FALSE)</f>
        <v>8 RUE DE L INDUSTRIE</v>
      </c>
      <c r="H600" s="142">
        <v>56100</v>
      </c>
      <c r="I600">
        <v>9</v>
      </c>
      <c r="J600" s="1">
        <v>42977</v>
      </c>
      <c r="K600" s="1">
        <v>42977</v>
      </c>
      <c r="L600" s="142">
        <v>374</v>
      </c>
      <c r="M600" s="142">
        <v>374</v>
      </c>
      <c r="N600" s="143">
        <v>70.13</v>
      </c>
      <c r="O600" s="15">
        <v>14842981128703</v>
      </c>
      <c r="P600" t="s">
        <v>24</v>
      </c>
      <c r="Q600" t="s">
        <v>25</v>
      </c>
      <c r="R600" s="104">
        <v>56100</v>
      </c>
      <c r="S600" t="s">
        <v>101</v>
      </c>
      <c r="T600">
        <v>9</v>
      </c>
      <c r="U600" s="104">
        <v>374</v>
      </c>
      <c r="V600" s="12">
        <v>70.13</v>
      </c>
      <c r="W600" s="1">
        <v>42985</v>
      </c>
      <c r="X600" s="1">
        <v>42977</v>
      </c>
      <c r="Y600" s="9">
        <v>2017</v>
      </c>
    </row>
    <row r="601" spans="2:25" hidden="1" x14ac:dyDescent="0.45">
      <c r="B601" s="1">
        <v>42985</v>
      </c>
      <c r="C601" s="141" t="s">
        <v>101</v>
      </c>
      <c r="D601">
        <v>2017</v>
      </c>
      <c r="E601" s="98">
        <v>14849348754024</v>
      </c>
      <c r="F601" s="141" t="s">
        <v>87</v>
      </c>
      <c r="G601" s="141" t="e">
        <f>VLOOKUP(E601,'Tableau Sites'!$A$7:$C$107,3,FALSE)</f>
        <v>#N/A</v>
      </c>
      <c r="H601" s="142">
        <v>56100</v>
      </c>
      <c r="I601">
        <v>9</v>
      </c>
      <c r="J601" s="1">
        <v>42977</v>
      </c>
      <c r="K601" s="1">
        <v>42977</v>
      </c>
      <c r="L601" s="142">
        <v>221</v>
      </c>
      <c r="M601" s="142">
        <v>221</v>
      </c>
      <c r="N601" s="143">
        <v>47.38</v>
      </c>
      <c r="O601" s="15">
        <v>14849348754024</v>
      </c>
      <c r="P601" t="s">
        <v>87</v>
      </c>
      <c r="Q601" t="s">
        <v>183</v>
      </c>
      <c r="R601" s="104">
        <v>56100</v>
      </c>
      <c r="S601" t="s">
        <v>101</v>
      </c>
      <c r="T601">
        <v>9</v>
      </c>
      <c r="U601" s="104">
        <v>221</v>
      </c>
      <c r="V601" s="12">
        <v>47.38</v>
      </c>
      <c r="W601" s="1">
        <v>42985</v>
      </c>
      <c r="X601" s="1">
        <v>42977</v>
      </c>
      <c r="Y601" s="9">
        <v>2017</v>
      </c>
    </row>
    <row r="602" spans="2:25" hidden="1" x14ac:dyDescent="0.45">
      <c r="B602" s="1">
        <v>42985</v>
      </c>
      <c r="C602" s="141" t="s">
        <v>101</v>
      </c>
      <c r="D602">
        <v>2017</v>
      </c>
      <c r="E602" s="98">
        <v>14832561447120</v>
      </c>
      <c r="F602" s="141" t="s">
        <v>653</v>
      </c>
      <c r="G602" s="141" t="str">
        <f>VLOOKUP(E602,'Tableau Sites'!$A$7:$C$107,3,FALSE)</f>
        <v>42 RUE LOUIS BRAILLE</v>
      </c>
      <c r="H602" s="142">
        <v>56100</v>
      </c>
      <c r="I602">
        <v>18</v>
      </c>
      <c r="J602" s="1">
        <v>42977</v>
      </c>
      <c r="K602" s="1">
        <v>42977</v>
      </c>
      <c r="L602" s="142">
        <v>1757</v>
      </c>
      <c r="M602" s="142">
        <v>1757</v>
      </c>
      <c r="N602" s="143">
        <v>285.20999999999998</v>
      </c>
      <c r="O602" s="15">
        <v>14832561447120</v>
      </c>
      <c r="P602" t="s">
        <v>53</v>
      </c>
      <c r="Q602" t="s">
        <v>54</v>
      </c>
      <c r="R602" s="104">
        <v>56100</v>
      </c>
      <c r="S602" t="s">
        <v>101</v>
      </c>
      <c r="T602">
        <v>18</v>
      </c>
      <c r="U602" s="104">
        <v>1757</v>
      </c>
      <c r="V602" s="12">
        <v>285.20999999999998</v>
      </c>
      <c r="W602" s="1">
        <v>42985</v>
      </c>
      <c r="X602" s="1">
        <v>42977</v>
      </c>
      <c r="Y602" s="9">
        <v>2017</v>
      </c>
    </row>
    <row r="603" spans="2:25" hidden="1" x14ac:dyDescent="0.45">
      <c r="B603" s="1">
        <v>42985</v>
      </c>
      <c r="C603" s="141" t="s">
        <v>101</v>
      </c>
      <c r="D603">
        <v>2017</v>
      </c>
      <c r="E603" s="98">
        <v>14860347264787</v>
      </c>
      <c r="F603" s="141" t="s">
        <v>690</v>
      </c>
      <c r="G603" s="141" t="str">
        <f>VLOOKUP(E603,'Tableau Sites'!$A$7:$C$107,3,FALSE)</f>
        <v>11 PLACE DE L YSER</v>
      </c>
      <c r="H603" s="142">
        <v>56100</v>
      </c>
      <c r="I603">
        <v>36</v>
      </c>
      <c r="J603" s="1">
        <v>42977</v>
      </c>
      <c r="K603" s="1">
        <v>42977</v>
      </c>
      <c r="L603" s="142">
        <v>2804</v>
      </c>
      <c r="M603" s="142">
        <v>2804</v>
      </c>
      <c r="N603" s="143">
        <v>471.33</v>
      </c>
      <c r="O603" s="15">
        <v>14860347264787</v>
      </c>
      <c r="P603" t="s">
        <v>19</v>
      </c>
      <c r="Q603" t="s">
        <v>50</v>
      </c>
      <c r="R603" s="104">
        <v>56100</v>
      </c>
      <c r="S603" t="s">
        <v>101</v>
      </c>
      <c r="T603">
        <v>36</v>
      </c>
      <c r="U603" s="104">
        <v>2804</v>
      </c>
      <c r="V603" s="12">
        <v>471.33</v>
      </c>
      <c r="W603" s="1">
        <v>42985</v>
      </c>
      <c r="X603" s="1">
        <v>42977</v>
      </c>
      <c r="Y603" s="9">
        <v>2017</v>
      </c>
    </row>
    <row r="604" spans="2:25" hidden="1" x14ac:dyDescent="0.45">
      <c r="B604" s="1">
        <v>42985</v>
      </c>
      <c r="C604" s="141" t="s">
        <v>101</v>
      </c>
      <c r="D604">
        <v>2017</v>
      </c>
      <c r="E604" s="98">
        <v>14835311085392</v>
      </c>
      <c r="F604" s="141" t="s">
        <v>714</v>
      </c>
      <c r="G604" s="141" t="str">
        <f>VLOOKUP(E604,'Tableau Sites'!$A$7:$C$107,3,FALSE)</f>
        <v>39 RUE FRANCOIS LE LEVE</v>
      </c>
      <c r="H604" s="142">
        <v>56100</v>
      </c>
      <c r="I604">
        <v>12</v>
      </c>
      <c r="J604" s="1">
        <v>42977</v>
      </c>
      <c r="K604" s="1">
        <v>42977</v>
      </c>
      <c r="L604" s="142">
        <v>850</v>
      </c>
      <c r="M604" s="142">
        <v>850</v>
      </c>
      <c r="N604" s="143">
        <v>144.43</v>
      </c>
      <c r="O604" s="15">
        <v>14835311085392</v>
      </c>
      <c r="P604" t="s">
        <v>55</v>
      </c>
      <c r="Q604" t="s">
        <v>56</v>
      </c>
      <c r="R604" s="104">
        <v>56100</v>
      </c>
      <c r="S604" t="s">
        <v>101</v>
      </c>
      <c r="T604">
        <v>12</v>
      </c>
      <c r="U604" s="104">
        <v>850</v>
      </c>
      <c r="V604" s="12">
        <v>144.43</v>
      </c>
      <c r="W604" s="1">
        <v>42985</v>
      </c>
      <c r="X604" s="1">
        <v>42977</v>
      </c>
      <c r="Y604" s="9">
        <v>2017</v>
      </c>
    </row>
    <row r="605" spans="2:25" hidden="1" x14ac:dyDescent="0.45">
      <c r="B605" s="1">
        <v>42985</v>
      </c>
      <c r="C605" s="141" t="s">
        <v>101</v>
      </c>
      <c r="D605">
        <v>2017</v>
      </c>
      <c r="E605" s="98">
        <v>14861215571523</v>
      </c>
      <c r="F605" s="141" t="s">
        <v>692</v>
      </c>
      <c r="G605" s="141" t="str">
        <f>VLOOKUP(E605,'Tableau Sites'!$A$7:$C$107,3,FALSE)</f>
        <v>29 RUE JULES SIMON</v>
      </c>
      <c r="H605" s="142">
        <v>56100</v>
      </c>
      <c r="I605">
        <v>9</v>
      </c>
      <c r="J605" s="1">
        <v>42977</v>
      </c>
      <c r="K605" s="1">
        <v>42977</v>
      </c>
      <c r="L605" s="142">
        <v>920</v>
      </c>
      <c r="M605" s="142">
        <v>920</v>
      </c>
      <c r="N605" s="143">
        <v>148.02000000000001</v>
      </c>
      <c r="O605" s="15">
        <v>14861215571523</v>
      </c>
      <c r="P605" t="s">
        <v>37</v>
      </c>
      <c r="Q605" t="s">
        <v>38</v>
      </c>
      <c r="R605" s="104">
        <v>56100</v>
      </c>
      <c r="S605" t="s">
        <v>101</v>
      </c>
      <c r="T605">
        <v>9</v>
      </c>
      <c r="U605" s="104">
        <v>920</v>
      </c>
      <c r="V605" s="12">
        <v>148.02000000000001</v>
      </c>
      <c r="W605" s="1">
        <v>42985</v>
      </c>
      <c r="X605" s="1">
        <v>42977</v>
      </c>
      <c r="Y605" s="9">
        <v>2017</v>
      </c>
    </row>
    <row r="606" spans="2:25" hidden="1" x14ac:dyDescent="0.45">
      <c r="B606" s="1">
        <v>42985</v>
      </c>
      <c r="C606" s="141" t="s">
        <v>101</v>
      </c>
      <c r="D606">
        <v>2017</v>
      </c>
      <c r="E606" s="98">
        <v>14851230043318</v>
      </c>
      <c r="F606" s="141" t="s">
        <v>1043</v>
      </c>
      <c r="G606" s="141" t="str">
        <f>VLOOKUP(E606,'Tableau Sites'!$A$7:$C$107,3,FALSE)</f>
        <v>RUE DE PONT CARRE</v>
      </c>
      <c r="H606" s="142">
        <v>56100</v>
      </c>
      <c r="I606">
        <v>18</v>
      </c>
      <c r="J606" s="1">
        <v>42977</v>
      </c>
      <c r="K606" s="1">
        <v>42977</v>
      </c>
      <c r="L606" s="142">
        <v>968</v>
      </c>
      <c r="M606" s="142">
        <v>968</v>
      </c>
      <c r="N606" s="143">
        <v>161.83000000000001</v>
      </c>
      <c r="O606" s="15">
        <v>14851230043318</v>
      </c>
      <c r="P606" t="s">
        <v>91</v>
      </c>
      <c r="Q606" t="s">
        <v>184</v>
      </c>
      <c r="R606" s="104">
        <v>56100</v>
      </c>
      <c r="S606" t="s">
        <v>101</v>
      </c>
      <c r="T606">
        <v>18</v>
      </c>
      <c r="U606" s="104">
        <v>968</v>
      </c>
      <c r="V606" s="12">
        <v>161.83000000000001</v>
      </c>
      <c r="W606" s="1">
        <v>42985</v>
      </c>
      <c r="X606" s="1">
        <v>42977</v>
      </c>
      <c r="Y606" s="9">
        <v>2017</v>
      </c>
    </row>
    <row r="607" spans="2:25" x14ac:dyDescent="0.45">
      <c r="B607" s="1">
        <v>42985</v>
      </c>
      <c r="C607" s="141" t="s">
        <v>101</v>
      </c>
      <c r="D607">
        <v>2017</v>
      </c>
      <c r="E607" s="98">
        <v>14897394978254</v>
      </c>
      <c r="F607" s="141" t="s">
        <v>106</v>
      </c>
      <c r="G607" s="141" t="str">
        <f>VLOOKUP(E607,'Tableau Sites'!$A$7:$C$127,3,FALSE)</f>
        <v>BOULEVARD MARECHAL JOFFRE</v>
      </c>
      <c r="H607" s="142">
        <v>56100</v>
      </c>
      <c r="I607">
        <v>6</v>
      </c>
      <c r="J607" s="1">
        <v>42977</v>
      </c>
      <c r="K607" s="1">
        <v>42977</v>
      </c>
      <c r="L607" s="142">
        <v>46</v>
      </c>
      <c r="M607" s="142">
        <v>46</v>
      </c>
      <c r="N607" s="143">
        <v>17.77</v>
      </c>
      <c r="O607" s="15">
        <v>14897394978254</v>
      </c>
      <c r="P607" t="s">
        <v>106</v>
      </c>
      <c r="Q607" t="s">
        <v>192</v>
      </c>
      <c r="R607" s="104">
        <v>56100</v>
      </c>
      <c r="S607" t="s">
        <v>101</v>
      </c>
      <c r="T607">
        <v>6</v>
      </c>
      <c r="U607" s="104">
        <v>46</v>
      </c>
      <c r="V607" s="12">
        <v>17.77</v>
      </c>
      <c r="W607" s="1">
        <v>42985</v>
      </c>
      <c r="X607" s="1">
        <v>42977</v>
      </c>
      <c r="Y607" s="9">
        <v>2017</v>
      </c>
    </row>
    <row r="608" spans="2:25" x14ac:dyDescent="0.45">
      <c r="B608" s="1">
        <v>42985</v>
      </c>
      <c r="C608" s="141" t="s">
        <v>101</v>
      </c>
      <c r="D608">
        <v>2017</v>
      </c>
      <c r="E608" s="98">
        <v>14890593252047</v>
      </c>
      <c r="F608" s="141" t="s">
        <v>105</v>
      </c>
      <c r="G608" s="141" t="str">
        <f>VLOOKUP(E608,'Tableau Sites'!$A$7:$C$127,3,FALSE)</f>
        <v>RUE RAMPE DE L AMIRAL</v>
      </c>
      <c r="H608" s="142">
        <v>56100</v>
      </c>
      <c r="I608">
        <v>12</v>
      </c>
      <c r="J608" s="1">
        <v>42977</v>
      </c>
      <c r="K608" s="1">
        <v>42977</v>
      </c>
      <c r="L608" s="142">
        <v>206</v>
      </c>
      <c r="M608" s="142">
        <v>206</v>
      </c>
      <c r="N608" s="143">
        <v>51.27</v>
      </c>
      <c r="O608" s="15">
        <v>14890593252047</v>
      </c>
      <c r="P608" t="s">
        <v>105</v>
      </c>
      <c r="Q608" t="s">
        <v>189</v>
      </c>
      <c r="R608" s="104">
        <v>56100</v>
      </c>
      <c r="S608" t="s">
        <v>101</v>
      </c>
      <c r="T608">
        <v>12</v>
      </c>
      <c r="U608" s="104">
        <v>206</v>
      </c>
      <c r="V608" s="12">
        <v>51.27</v>
      </c>
      <c r="W608" s="1">
        <v>42985</v>
      </c>
      <c r="X608" s="1">
        <v>42977</v>
      </c>
      <c r="Y608" s="9">
        <v>2017</v>
      </c>
    </row>
    <row r="609" spans="2:25" x14ac:dyDescent="0.45">
      <c r="B609" s="1">
        <v>42985</v>
      </c>
      <c r="C609" s="141" t="s">
        <v>101</v>
      </c>
      <c r="D609">
        <v>2017</v>
      </c>
      <c r="E609" s="98">
        <v>14881331282858</v>
      </c>
      <c r="F609" s="141" t="s">
        <v>796</v>
      </c>
      <c r="G609" s="141" t="str">
        <f>VLOOKUP(E609,'Tableau Sites'!$A$7:$C$127,3,FALSE)</f>
        <v>BOULEVARD EMILE GUILLEROT</v>
      </c>
      <c r="H609" s="142">
        <v>56100</v>
      </c>
      <c r="I609">
        <v>6</v>
      </c>
      <c r="J609" s="1">
        <v>42977</v>
      </c>
      <c r="K609" s="1">
        <v>42977</v>
      </c>
      <c r="L609" s="142">
        <v>324</v>
      </c>
      <c r="M609" s="142">
        <v>324</v>
      </c>
      <c r="N609" s="143">
        <v>56.03</v>
      </c>
      <c r="O609" s="15">
        <v>14881331282858</v>
      </c>
      <c r="P609" t="s">
        <v>136</v>
      </c>
      <c r="Q609" t="s">
        <v>188</v>
      </c>
      <c r="R609" s="104">
        <v>56100</v>
      </c>
      <c r="S609" t="s">
        <v>101</v>
      </c>
      <c r="T609">
        <v>6</v>
      </c>
      <c r="U609" s="104">
        <v>324</v>
      </c>
      <c r="V609" s="12">
        <v>56.03</v>
      </c>
      <c r="W609" s="1">
        <v>42985</v>
      </c>
      <c r="X609" s="1">
        <v>42977</v>
      </c>
      <c r="Y609" s="9">
        <v>2017</v>
      </c>
    </row>
    <row r="610" spans="2:25" x14ac:dyDescent="0.45">
      <c r="B610" s="1">
        <v>42985</v>
      </c>
      <c r="C610" s="141" t="s">
        <v>101</v>
      </c>
      <c r="D610">
        <v>2017</v>
      </c>
      <c r="E610" s="98">
        <v>14896960824806</v>
      </c>
      <c r="F610" s="182" t="s">
        <v>805</v>
      </c>
      <c r="G610" s="141" t="str">
        <f>VLOOKUP(E610,'Tableau Sites'!$A$7:$C$127,3,FALSE)</f>
        <v>PLACE DE L YSER</v>
      </c>
      <c r="H610" s="142">
        <v>56100</v>
      </c>
      <c r="I610">
        <v>6</v>
      </c>
      <c r="J610" s="1">
        <v>42977</v>
      </c>
      <c r="K610" s="1">
        <v>42977</v>
      </c>
      <c r="L610" s="142">
        <v>285</v>
      </c>
      <c r="M610" s="142">
        <v>285</v>
      </c>
      <c r="N610" s="143">
        <v>55.04</v>
      </c>
      <c r="O610" s="15">
        <v>14896960824806</v>
      </c>
      <c r="P610" t="s">
        <v>145</v>
      </c>
      <c r="Q610" t="s">
        <v>190</v>
      </c>
      <c r="R610" s="104">
        <v>56100</v>
      </c>
      <c r="S610" t="s">
        <v>101</v>
      </c>
      <c r="T610">
        <v>6</v>
      </c>
      <c r="U610" s="104">
        <v>285</v>
      </c>
      <c r="V610" s="12">
        <v>55.04</v>
      </c>
      <c r="W610" s="1">
        <v>42985</v>
      </c>
      <c r="X610" s="1">
        <v>42977</v>
      </c>
      <c r="Y610" s="9">
        <v>2017</v>
      </c>
    </row>
    <row r="611" spans="2:25" x14ac:dyDescent="0.45">
      <c r="B611" s="1">
        <v>42985</v>
      </c>
      <c r="C611" s="141" t="s">
        <v>101</v>
      </c>
      <c r="D611">
        <v>2017</v>
      </c>
      <c r="E611" s="98">
        <v>14899131654739</v>
      </c>
      <c r="F611" s="182" t="s">
        <v>749</v>
      </c>
      <c r="G611" s="141" t="str">
        <f>VLOOKUP(E611,'Tableau Sites'!$A$7:$C$127,3,FALSE)</f>
        <v>32 RUE EDGAR QUINET</v>
      </c>
      <c r="H611" s="142">
        <v>56100</v>
      </c>
      <c r="I611">
        <v>6</v>
      </c>
      <c r="J611" s="1">
        <v>42977</v>
      </c>
      <c r="K611" s="1">
        <v>42977</v>
      </c>
      <c r="L611" s="142">
        <v>134</v>
      </c>
      <c r="M611" s="142">
        <v>134</v>
      </c>
      <c r="N611" s="143">
        <v>31.67</v>
      </c>
      <c r="O611" s="15">
        <v>14899131654739</v>
      </c>
      <c r="P611" t="s">
        <v>104</v>
      </c>
      <c r="Q611" t="s">
        <v>164</v>
      </c>
      <c r="R611" s="104">
        <v>56100</v>
      </c>
      <c r="S611" t="s">
        <v>101</v>
      </c>
      <c r="T611">
        <v>6</v>
      </c>
      <c r="U611" s="104">
        <v>134</v>
      </c>
      <c r="V611" s="12">
        <v>31.67</v>
      </c>
      <c r="W611" s="1">
        <v>42985</v>
      </c>
      <c r="X611" s="1">
        <v>42977</v>
      </c>
      <c r="Y611" s="9">
        <v>2017</v>
      </c>
    </row>
    <row r="612" spans="2:25" hidden="1" x14ac:dyDescent="0.45">
      <c r="B612" s="1">
        <v>43014</v>
      </c>
      <c r="C612" s="141" t="s">
        <v>101</v>
      </c>
      <c r="D612">
        <v>2017</v>
      </c>
      <c r="E612" s="98">
        <v>14801736507971</v>
      </c>
      <c r="F612" s="141" t="s">
        <v>655</v>
      </c>
      <c r="G612" s="141" t="str">
        <f>VLOOKUP(E612,'Tableau Sites'!$A$7:$C$107,3,FALSE)</f>
        <v xml:space="preserve"> QUAI DES INDES</v>
      </c>
      <c r="H612" s="142">
        <v>56100</v>
      </c>
      <c r="I612">
        <v>36</v>
      </c>
      <c r="J612" s="1">
        <v>43008</v>
      </c>
      <c r="K612" s="1">
        <v>43008</v>
      </c>
      <c r="L612" s="142">
        <v>380</v>
      </c>
      <c r="M612" s="142">
        <v>380</v>
      </c>
      <c r="N612" s="143">
        <v>135.34</v>
      </c>
      <c r="O612" s="15">
        <v>14801736507971</v>
      </c>
      <c r="P612" t="s">
        <v>111</v>
      </c>
      <c r="Q612" t="s">
        <v>175</v>
      </c>
      <c r="R612" s="104">
        <v>56100</v>
      </c>
      <c r="S612" t="s">
        <v>101</v>
      </c>
      <c r="T612">
        <v>36</v>
      </c>
      <c r="U612" s="104">
        <v>380</v>
      </c>
      <c r="V612" s="12">
        <v>135.34</v>
      </c>
      <c r="W612" s="1">
        <v>43014</v>
      </c>
      <c r="X612" s="1">
        <v>43008</v>
      </c>
      <c r="Y612" s="9">
        <v>2017</v>
      </c>
    </row>
    <row r="613" spans="2:25" hidden="1" x14ac:dyDescent="0.45">
      <c r="B613" s="1">
        <v>43014</v>
      </c>
      <c r="C613" s="141" t="s">
        <v>101</v>
      </c>
      <c r="D613">
        <v>2017</v>
      </c>
      <c r="E613" s="98">
        <v>14803907328999</v>
      </c>
      <c r="F613" s="141" t="s">
        <v>1053</v>
      </c>
      <c r="G613" s="141" t="str">
        <f>VLOOKUP(E613,'Tableau Sites'!$A$7:$C$107,3,FALSE)</f>
        <v xml:space="preserve"> 82 RUE DE KERVARIC</v>
      </c>
      <c r="H613" s="142">
        <v>56100</v>
      </c>
      <c r="I613">
        <v>6</v>
      </c>
      <c r="J613" s="1">
        <v>43008</v>
      </c>
      <c r="K613" s="1">
        <v>43008</v>
      </c>
      <c r="L613" s="142">
        <v>1454</v>
      </c>
      <c r="M613" s="142">
        <v>1454</v>
      </c>
      <c r="N613" s="143">
        <v>225.1</v>
      </c>
      <c r="O613" s="15">
        <v>14803907328999</v>
      </c>
      <c r="P613" t="s">
        <v>135</v>
      </c>
      <c r="Q613" t="s">
        <v>146</v>
      </c>
      <c r="R613" s="104">
        <v>56100</v>
      </c>
      <c r="S613" t="s">
        <v>101</v>
      </c>
      <c r="T613">
        <v>6</v>
      </c>
      <c r="U613" s="104">
        <v>1454</v>
      </c>
      <c r="V613" s="12">
        <v>225.1</v>
      </c>
      <c r="W613" s="1">
        <v>43014</v>
      </c>
      <c r="X613" s="1">
        <v>43008</v>
      </c>
      <c r="Y613" s="9">
        <v>2017</v>
      </c>
    </row>
    <row r="614" spans="2:25" hidden="1" x14ac:dyDescent="0.45">
      <c r="B614" s="1">
        <v>43014</v>
      </c>
      <c r="C614" s="141" t="s">
        <v>101</v>
      </c>
      <c r="D614">
        <v>2017</v>
      </c>
      <c r="E614" s="98">
        <v>14807814659972</v>
      </c>
      <c r="F614" s="182" t="s">
        <v>794</v>
      </c>
      <c r="G614" s="141" t="str">
        <f>VLOOKUP(E614,'Tableau Sites'!$A$7:$C$107,3,FALSE)</f>
        <v>PLACE DE LA LIBERTE</v>
      </c>
      <c r="H614" s="142">
        <v>56100</v>
      </c>
      <c r="I614">
        <v>6</v>
      </c>
      <c r="J614" s="1">
        <v>43008</v>
      </c>
      <c r="K614" s="1">
        <v>43008</v>
      </c>
      <c r="L614" s="142">
        <v>153</v>
      </c>
      <c r="M614" s="142">
        <v>153</v>
      </c>
      <c r="N614" s="143">
        <v>33.950000000000003</v>
      </c>
      <c r="O614" s="15">
        <v>14807814659972</v>
      </c>
      <c r="P614" t="s">
        <v>64</v>
      </c>
      <c r="Q614" t="s">
        <v>60</v>
      </c>
      <c r="R614" s="104">
        <v>56100</v>
      </c>
      <c r="S614" t="s">
        <v>101</v>
      </c>
      <c r="T614">
        <v>6</v>
      </c>
      <c r="U614" s="104">
        <v>153</v>
      </c>
      <c r="V614" s="12">
        <v>33.950000000000003</v>
      </c>
      <c r="W614" s="1">
        <v>43014</v>
      </c>
      <c r="X614" s="1">
        <v>43008</v>
      </c>
      <c r="Y614" s="9">
        <v>2017</v>
      </c>
    </row>
    <row r="615" spans="2:25" hidden="1" x14ac:dyDescent="0.45">
      <c r="B615" s="1">
        <v>43014</v>
      </c>
      <c r="C615" s="141" t="s">
        <v>101</v>
      </c>
      <c r="D615">
        <v>2017</v>
      </c>
      <c r="E615" s="98">
        <v>14812590435421</v>
      </c>
      <c r="F615" s="142" t="s">
        <v>735</v>
      </c>
      <c r="G615" s="141" t="str">
        <f>VLOOKUP(E615,'Tableau Sites'!$A$7:$C$107,3,FALSE)</f>
        <v>29B RUE DE KEROMAN</v>
      </c>
      <c r="H615" s="142">
        <v>56100</v>
      </c>
      <c r="I615">
        <v>6</v>
      </c>
      <c r="J615" s="1">
        <v>43008</v>
      </c>
      <c r="K615" s="1">
        <v>43008</v>
      </c>
      <c r="L615" s="142">
        <v>703</v>
      </c>
      <c r="M615" s="142">
        <v>703</v>
      </c>
      <c r="N615" s="143">
        <v>130.34</v>
      </c>
      <c r="O615" s="15">
        <v>14812590435421</v>
      </c>
      <c r="P615" t="s">
        <v>123</v>
      </c>
      <c r="Q615" t="s">
        <v>178</v>
      </c>
      <c r="R615" s="104">
        <v>56100</v>
      </c>
      <c r="S615" t="s">
        <v>101</v>
      </c>
      <c r="T615">
        <v>6</v>
      </c>
      <c r="U615" s="104">
        <v>703</v>
      </c>
      <c r="V615" s="12">
        <v>130.34</v>
      </c>
      <c r="W615" s="1">
        <v>43014</v>
      </c>
      <c r="X615" s="1">
        <v>43008</v>
      </c>
      <c r="Y615" s="9">
        <v>2017</v>
      </c>
    </row>
    <row r="616" spans="2:25" hidden="1" x14ac:dyDescent="0.45">
      <c r="B616" s="1">
        <v>43014</v>
      </c>
      <c r="C616" s="141" t="s">
        <v>101</v>
      </c>
      <c r="D616">
        <v>2017</v>
      </c>
      <c r="E616" s="98">
        <v>14808104095512</v>
      </c>
      <c r="F616" s="141" t="s">
        <v>799</v>
      </c>
      <c r="G616" s="141" t="str">
        <f>VLOOKUP(E616,'Tableau Sites'!$A$7:$C$107,3,FALSE)</f>
        <v>RUE DE PONTCARRE</v>
      </c>
      <c r="H616" s="142">
        <v>56100</v>
      </c>
      <c r="I616">
        <v>6</v>
      </c>
      <c r="J616" s="1">
        <v>43008</v>
      </c>
      <c r="K616" s="1">
        <v>43008</v>
      </c>
      <c r="L616" s="142">
        <v>3662</v>
      </c>
      <c r="M616" s="142">
        <v>3662</v>
      </c>
      <c r="N616" s="143">
        <v>513.61</v>
      </c>
      <c r="O616" s="15">
        <v>14808104095512</v>
      </c>
      <c r="P616" t="s">
        <v>84</v>
      </c>
      <c r="Q616" t="s">
        <v>85</v>
      </c>
      <c r="R616" s="104">
        <v>56100</v>
      </c>
      <c r="S616" t="s">
        <v>101</v>
      </c>
      <c r="T616">
        <v>6</v>
      </c>
      <c r="U616" s="104">
        <v>3662</v>
      </c>
      <c r="V616" s="12">
        <v>513.61</v>
      </c>
      <c r="W616" s="1">
        <v>43014</v>
      </c>
      <c r="X616" s="1">
        <v>43008</v>
      </c>
      <c r="Y616" s="9">
        <v>2017</v>
      </c>
    </row>
    <row r="617" spans="2:25" hidden="1" x14ac:dyDescent="0.45">
      <c r="B617" s="1">
        <v>43014</v>
      </c>
      <c r="C617" s="141" t="s">
        <v>101</v>
      </c>
      <c r="D617">
        <v>2017</v>
      </c>
      <c r="E617" s="98">
        <v>14808104095512</v>
      </c>
      <c r="F617" s="141" t="s">
        <v>799</v>
      </c>
      <c r="G617" s="141" t="str">
        <f>VLOOKUP(E617,'Tableau Sites'!$A$7:$C$107,3,FALSE)</f>
        <v>RUE DE PONTCARRE</v>
      </c>
      <c r="H617" s="142">
        <v>56100</v>
      </c>
      <c r="I617">
        <v>6</v>
      </c>
      <c r="J617" s="1">
        <v>43008</v>
      </c>
      <c r="K617" s="1">
        <v>43008</v>
      </c>
      <c r="L617" s="142">
        <v>520</v>
      </c>
      <c r="M617" s="142">
        <v>520</v>
      </c>
      <c r="N617" s="143">
        <v>83.36</v>
      </c>
      <c r="O617" s="15">
        <v>14808104095512</v>
      </c>
      <c r="P617" t="s">
        <v>84</v>
      </c>
      <c r="Q617" t="s">
        <v>85</v>
      </c>
      <c r="R617" s="104">
        <v>56100</v>
      </c>
      <c r="S617" t="s">
        <v>101</v>
      </c>
      <c r="T617">
        <v>6</v>
      </c>
      <c r="U617" s="104">
        <v>520</v>
      </c>
      <c r="V617" s="12">
        <v>83.36</v>
      </c>
      <c r="W617" s="1">
        <v>43014</v>
      </c>
      <c r="X617" s="1">
        <v>43008</v>
      </c>
      <c r="Y617" s="9">
        <v>2017</v>
      </c>
    </row>
    <row r="618" spans="2:25" hidden="1" x14ac:dyDescent="0.45">
      <c r="B618" s="1">
        <v>43014</v>
      </c>
      <c r="C618" s="141" t="s">
        <v>101</v>
      </c>
      <c r="D618">
        <v>2017</v>
      </c>
      <c r="E618" s="98">
        <v>14808104095512</v>
      </c>
      <c r="F618" s="141" t="s">
        <v>799</v>
      </c>
      <c r="G618" s="141" t="str">
        <f>VLOOKUP(E618,'Tableau Sites'!$A$7:$C$107,3,FALSE)</f>
        <v>RUE DE PONTCARRE</v>
      </c>
      <c r="H618" s="142">
        <v>56100</v>
      </c>
      <c r="I618">
        <v>6</v>
      </c>
      <c r="J618" s="1">
        <v>43008</v>
      </c>
      <c r="K618" s="1">
        <v>43008</v>
      </c>
      <c r="L618" s="142">
        <v>534</v>
      </c>
      <c r="M618" s="142">
        <v>534</v>
      </c>
      <c r="N618" s="143">
        <v>84.08</v>
      </c>
      <c r="O618" s="15">
        <v>14808104095512</v>
      </c>
      <c r="P618" t="s">
        <v>84</v>
      </c>
      <c r="Q618" t="s">
        <v>85</v>
      </c>
      <c r="R618" s="104">
        <v>56100</v>
      </c>
      <c r="S618" t="s">
        <v>101</v>
      </c>
      <c r="T618">
        <v>6</v>
      </c>
      <c r="U618" s="104">
        <v>534</v>
      </c>
      <c r="V618" s="12">
        <v>84.08</v>
      </c>
      <c r="W618" s="1">
        <v>43014</v>
      </c>
      <c r="X618" s="1">
        <v>43008</v>
      </c>
      <c r="Y618" s="9">
        <v>2017</v>
      </c>
    </row>
    <row r="619" spans="2:25" hidden="1" x14ac:dyDescent="0.45">
      <c r="B619" s="1">
        <v>43014</v>
      </c>
      <c r="C619" s="141" t="s">
        <v>101</v>
      </c>
      <c r="D619">
        <v>2017</v>
      </c>
      <c r="E619" s="98">
        <v>14808104095512</v>
      </c>
      <c r="F619" s="141" t="s">
        <v>799</v>
      </c>
      <c r="G619" s="141" t="str">
        <f>VLOOKUP(E619,'Tableau Sites'!$A$7:$C$107,3,FALSE)</f>
        <v>RUE DE PONTCARRE</v>
      </c>
      <c r="H619" s="142">
        <v>56100</v>
      </c>
      <c r="I619">
        <v>6</v>
      </c>
      <c r="J619" s="1">
        <v>43008</v>
      </c>
      <c r="K619" s="1">
        <v>43008</v>
      </c>
      <c r="L619" s="142">
        <v>130</v>
      </c>
      <c r="M619" s="142">
        <v>130</v>
      </c>
      <c r="N619" s="143">
        <v>29.03</v>
      </c>
      <c r="O619" s="15">
        <v>14808104095512</v>
      </c>
      <c r="P619" t="s">
        <v>84</v>
      </c>
      <c r="Q619" t="s">
        <v>85</v>
      </c>
      <c r="R619" s="104">
        <v>56100</v>
      </c>
      <c r="S619" t="s">
        <v>101</v>
      </c>
      <c r="T619">
        <v>6</v>
      </c>
      <c r="U619" s="104">
        <v>130</v>
      </c>
      <c r="V619" s="12">
        <v>29.03</v>
      </c>
      <c r="W619" s="1">
        <v>43014</v>
      </c>
      <c r="X619" s="1">
        <v>43008</v>
      </c>
      <c r="Y619" s="9">
        <v>2017</v>
      </c>
    </row>
    <row r="620" spans="2:25" hidden="1" x14ac:dyDescent="0.45">
      <c r="B620" s="1">
        <v>43014</v>
      </c>
      <c r="C620" s="141" t="s">
        <v>101</v>
      </c>
      <c r="D620">
        <v>2017</v>
      </c>
      <c r="E620" s="98">
        <v>14827062170710</v>
      </c>
      <c r="F620" s="141" t="s">
        <v>61</v>
      </c>
      <c r="G620" s="141" t="str">
        <f>VLOOKUP(E620,'Tableau Sites'!$A$7:$C$107,3,FALSE)</f>
        <v>38 RUE MONISTROL</v>
      </c>
      <c r="H620" s="142">
        <v>56100</v>
      </c>
      <c r="I620">
        <v>18</v>
      </c>
      <c r="J620" s="1">
        <v>43008</v>
      </c>
      <c r="K620" s="1">
        <v>43008</v>
      </c>
      <c r="L620" s="142">
        <v>-88</v>
      </c>
      <c r="M620" s="142">
        <v>-88</v>
      </c>
      <c r="N620" s="143">
        <v>-1.66</v>
      </c>
      <c r="O620" s="15">
        <v>14827062170710</v>
      </c>
      <c r="P620" t="s">
        <v>61</v>
      </c>
      <c r="Q620" t="s">
        <v>62</v>
      </c>
      <c r="R620" s="104">
        <v>56100</v>
      </c>
      <c r="S620" t="s">
        <v>101</v>
      </c>
      <c r="T620">
        <v>18</v>
      </c>
      <c r="U620" s="104">
        <v>-88</v>
      </c>
      <c r="V620" s="12">
        <v>-1.66</v>
      </c>
      <c r="W620" s="1">
        <v>43014</v>
      </c>
      <c r="X620" s="1">
        <v>43008</v>
      </c>
      <c r="Y620" s="9">
        <v>2017</v>
      </c>
    </row>
    <row r="621" spans="2:25" hidden="1" x14ac:dyDescent="0.45">
      <c r="B621" s="1">
        <v>43014</v>
      </c>
      <c r="C621" s="141" t="s">
        <v>101</v>
      </c>
      <c r="D621">
        <v>2017</v>
      </c>
      <c r="E621" s="98">
        <v>14829956526793</v>
      </c>
      <c r="F621" s="141" t="s">
        <v>31</v>
      </c>
      <c r="G621" s="141" t="str">
        <f>VLOOKUP(E621,'Tableau Sites'!$A$7:$C$107,3,FALSE)</f>
        <v>82 RUE DE KERVARIC</v>
      </c>
      <c r="H621" s="142">
        <v>56100</v>
      </c>
      <c r="I621">
        <v>12</v>
      </c>
      <c r="J621" s="1">
        <v>43008</v>
      </c>
      <c r="K621" s="1">
        <v>43008</v>
      </c>
      <c r="L621" s="142">
        <v>1042</v>
      </c>
      <c r="M621" s="142">
        <v>1042</v>
      </c>
      <c r="N621" s="143">
        <v>161.94</v>
      </c>
      <c r="O621" s="15">
        <v>14829956526793</v>
      </c>
      <c r="P621" t="s">
        <v>31</v>
      </c>
      <c r="Q621" t="s">
        <v>32</v>
      </c>
      <c r="R621" s="104">
        <v>56100</v>
      </c>
      <c r="S621" t="s">
        <v>101</v>
      </c>
      <c r="T621">
        <v>12</v>
      </c>
      <c r="U621" s="104">
        <v>1042</v>
      </c>
      <c r="V621" s="12">
        <v>161.94</v>
      </c>
      <c r="W621" s="1">
        <v>43014</v>
      </c>
      <c r="X621" s="1">
        <v>43008</v>
      </c>
      <c r="Y621" s="9">
        <v>2017</v>
      </c>
    </row>
    <row r="622" spans="2:25" hidden="1" x14ac:dyDescent="0.45">
      <c r="B622" s="1">
        <v>43014</v>
      </c>
      <c r="C622" s="141" t="s">
        <v>101</v>
      </c>
      <c r="D622">
        <v>2017</v>
      </c>
      <c r="E622" s="98">
        <v>14818089684573</v>
      </c>
      <c r="F622" s="182" t="s">
        <v>751</v>
      </c>
      <c r="G622" s="141" t="str">
        <f>VLOOKUP(E622,'Tableau Sites'!$A$7:$C$107,3,FALSE)</f>
        <v>RUE FERDINAND BUISSON</v>
      </c>
      <c r="H622" s="142">
        <v>56100</v>
      </c>
      <c r="I622">
        <v>6</v>
      </c>
      <c r="J622" s="1">
        <v>43008</v>
      </c>
      <c r="K622" s="1">
        <v>43008</v>
      </c>
      <c r="L622" s="142">
        <v>389</v>
      </c>
      <c r="M622" s="142">
        <v>389</v>
      </c>
      <c r="N622" s="143">
        <v>86.68</v>
      </c>
      <c r="O622" s="15">
        <v>14818089684573</v>
      </c>
      <c r="P622" t="s">
        <v>124</v>
      </c>
      <c r="Q622" t="s">
        <v>68</v>
      </c>
      <c r="R622" s="104">
        <v>56100</v>
      </c>
      <c r="S622" t="s">
        <v>101</v>
      </c>
      <c r="T622">
        <v>6</v>
      </c>
      <c r="U622" s="104">
        <v>389</v>
      </c>
      <c r="V622" s="12">
        <v>86.68</v>
      </c>
      <c r="W622" s="1">
        <v>43014</v>
      </c>
      <c r="X622" s="1">
        <v>43008</v>
      </c>
      <c r="Y622" s="9">
        <v>2017</v>
      </c>
    </row>
    <row r="623" spans="2:25" hidden="1" x14ac:dyDescent="0.45">
      <c r="B623" s="1">
        <v>43014</v>
      </c>
      <c r="C623" s="141" t="s">
        <v>101</v>
      </c>
      <c r="D623">
        <v>2017</v>
      </c>
      <c r="E623" s="98">
        <v>14829956526793</v>
      </c>
      <c r="F623" s="141" t="s">
        <v>31</v>
      </c>
      <c r="G623" s="141" t="str">
        <f>VLOOKUP(E623,'Tableau Sites'!$A$7:$C$107,3,FALSE)</f>
        <v>82 RUE DE KERVARIC</v>
      </c>
      <c r="H623" s="142">
        <v>56100</v>
      </c>
      <c r="I623">
        <v>12</v>
      </c>
      <c r="J623" s="1">
        <v>43008</v>
      </c>
      <c r="K623" s="1">
        <v>43008</v>
      </c>
      <c r="L623" s="142">
        <v>768</v>
      </c>
      <c r="M623" s="142">
        <v>768</v>
      </c>
      <c r="N623" s="143">
        <v>114.02</v>
      </c>
      <c r="O623" s="15">
        <v>14829956526793</v>
      </c>
      <c r="P623" t="s">
        <v>31</v>
      </c>
      <c r="Q623" t="s">
        <v>32</v>
      </c>
      <c r="R623" s="104">
        <v>56100</v>
      </c>
      <c r="S623" t="s">
        <v>101</v>
      </c>
      <c r="T623">
        <v>12</v>
      </c>
      <c r="U623" s="104">
        <v>768</v>
      </c>
      <c r="V623" s="12">
        <v>114.02</v>
      </c>
      <c r="W623" s="1">
        <v>43014</v>
      </c>
      <c r="X623" s="1">
        <v>43008</v>
      </c>
      <c r="Y623" s="9">
        <v>2017</v>
      </c>
    </row>
    <row r="624" spans="2:25" hidden="1" x14ac:dyDescent="0.45">
      <c r="B624" s="1">
        <v>43014</v>
      </c>
      <c r="C624" s="141" t="s">
        <v>101</v>
      </c>
      <c r="D624">
        <v>2017</v>
      </c>
      <c r="E624" s="98">
        <v>14829956526793</v>
      </c>
      <c r="F624" s="141" t="s">
        <v>31</v>
      </c>
      <c r="G624" s="141" t="str">
        <f>VLOOKUP(E624,'Tableau Sites'!$A$7:$C$107,3,FALSE)</f>
        <v>82 RUE DE KERVARIC</v>
      </c>
      <c r="H624" s="142">
        <v>56100</v>
      </c>
      <c r="I624">
        <v>12</v>
      </c>
      <c r="J624" s="1">
        <v>43008</v>
      </c>
      <c r="K624" s="1">
        <v>43008</v>
      </c>
      <c r="L624" s="142">
        <v>1257</v>
      </c>
      <c r="M624" s="142">
        <v>1257</v>
      </c>
      <c r="N624" s="143">
        <v>188.07</v>
      </c>
      <c r="O624" s="15">
        <v>14829956526793</v>
      </c>
      <c r="P624" t="s">
        <v>31</v>
      </c>
      <c r="Q624" t="s">
        <v>32</v>
      </c>
      <c r="R624" s="104">
        <v>56100</v>
      </c>
      <c r="S624" t="s">
        <v>101</v>
      </c>
      <c r="T624">
        <v>12</v>
      </c>
      <c r="U624" s="104">
        <v>1257</v>
      </c>
      <c r="V624" s="12">
        <v>188.07</v>
      </c>
      <c r="W624" s="1">
        <v>43014</v>
      </c>
      <c r="X624" s="1">
        <v>43008</v>
      </c>
      <c r="Y624" s="9">
        <v>2017</v>
      </c>
    </row>
    <row r="625" spans="2:25" hidden="1" x14ac:dyDescent="0.45">
      <c r="B625" s="1">
        <v>43014</v>
      </c>
      <c r="C625" s="141" t="s">
        <v>101</v>
      </c>
      <c r="D625">
        <v>2017</v>
      </c>
      <c r="E625" s="98">
        <v>14829956526793</v>
      </c>
      <c r="F625" s="141" t="s">
        <v>31</v>
      </c>
      <c r="G625" s="141" t="str">
        <f>VLOOKUP(E625,'Tableau Sites'!$A$7:$C$107,3,FALSE)</f>
        <v>82 RUE DE KERVARIC</v>
      </c>
      <c r="H625" s="142">
        <v>56100</v>
      </c>
      <c r="I625">
        <v>12</v>
      </c>
      <c r="J625" s="1">
        <v>43008</v>
      </c>
      <c r="K625" s="1">
        <v>43008</v>
      </c>
      <c r="L625" s="142">
        <v>573</v>
      </c>
      <c r="M625" s="142">
        <v>573</v>
      </c>
      <c r="N625" s="143">
        <v>91.24</v>
      </c>
      <c r="O625" s="15">
        <v>14829956526793</v>
      </c>
      <c r="P625" t="s">
        <v>31</v>
      </c>
      <c r="Q625" t="s">
        <v>32</v>
      </c>
      <c r="R625" s="104">
        <v>56100</v>
      </c>
      <c r="S625" t="s">
        <v>101</v>
      </c>
      <c r="T625">
        <v>12</v>
      </c>
      <c r="U625" s="104">
        <v>573</v>
      </c>
      <c r="V625" s="12">
        <v>91.24</v>
      </c>
      <c r="W625" s="1">
        <v>43014</v>
      </c>
      <c r="X625" s="1">
        <v>43008</v>
      </c>
      <c r="Y625" s="9">
        <v>2017</v>
      </c>
    </row>
    <row r="626" spans="2:25" hidden="1" x14ac:dyDescent="0.45">
      <c r="B626" s="1">
        <v>43014</v>
      </c>
      <c r="C626" s="141" t="s">
        <v>101</v>
      </c>
      <c r="D626">
        <v>2017</v>
      </c>
      <c r="E626" s="98">
        <v>14826338581711</v>
      </c>
      <c r="F626" s="141" t="s">
        <v>81</v>
      </c>
      <c r="G626" s="141" t="str">
        <f>VLOOKUP(E626,'Tableau Sites'!$A$7:$C$107,3,FALSE)</f>
        <v>45 BD EMILE GUILLEROT</v>
      </c>
      <c r="H626" s="142">
        <v>56100</v>
      </c>
      <c r="I626">
        <v>18</v>
      </c>
      <c r="J626" s="1">
        <v>43008</v>
      </c>
      <c r="K626" s="1">
        <v>43008</v>
      </c>
      <c r="L626" s="142">
        <v>1471</v>
      </c>
      <c r="M626" s="142">
        <v>1471</v>
      </c>
      <c r="N626" s="143">
        <v>250.3</v>
      </c>
      <c r="O626" s="15">
        <v>14826338581711</v>
      </c>
      <c r="P626" t="s">
        <v>81</v>
      </c>
      <c r="Q626" t="s">
        <v>147</v>
      </c>
      <c r="R626" s="104">
        <v>56100</v>
      </c>
      <c r="S626" t="s">
        <v>101</v>
      </c>
      <c r="T626">
        <v>18</v>
      </c>
      <c r="U626" s="104">
        <v>1471</v>
      </c>
      <c r="V626" s="12">
        <v>250.3</v>
      </c>
      <c r="W626" s="1">
        <v>43014</v>
      </c>
      <c r="X626" s="1">
        <v>43008</v>
      </c>
      <c r="Y626" s="9">
        <v>2017</v>
      </c>
    </row>
    <row r="627" spans="2:25" hidden="1" x14ac:dyDescent="0.45">
      <c r="B627" s="1">
        <v>43014</v>
      </c>
      <c r="C627" s="141" t="s">
        <v>101</v>
      </c>
      <c r="D627">
        <v>2017</v>
      </c>
      <c r="E627" s="98">
        <v>14830101244506</v>
      </c>
      <c r="F627" s="142" t="s">
        <v>786</v>
      </c>
      <c r="G627" s="141" t="str">
        <f>VLOOKUP(E627,'Tableau Sites'!$A$7:$C$107,3,FALSE)</f>
        <v>82 RUE DE KERVARIC</v>
      </c>
      <c r="H627" s="142">
        <v>56100</v>
      </c>
      <c r="I627">
        <v>9</v>
      </c>
      <c r="J627" s="1">
        <v>43008</v>
      </c>
      <c r="K627" s="1">
        <v>43008</v>
      </c>
      <c r="L627" s="142">
        <v>4801</v>
      </c>
      <c r="M627" s="142">
        <v>4801</v>
      </c>
      <c r="N627" s="143">
        <v>708.16</v>
      </c>
      <c r="O627" s="15">
        <v>14830101244506</v>
      </c>
      <c r="P627" t="s">
        <v>114</v>
      </c>
      <c r="Q627" t="s">
        <v>32</v>
      </c>
      <c r="R627" s="104">
        <v>56100</v>
      </c>
      <c r="S627" t="s">
        <v>101</v>
      </c>
      <c r="T627">
        <v>9</v>
      </c>
      <c r="U627" s="104">
        <v>4801</v>
      </c>
      <c r="V627" s="12">
        <v>708.16</v>
      </c>
      <c r="W627" s="1">
        <v>43014</v>
      </c>
      <c r="X627" s="1">
        <v>43008</v>
      </c>
      <c r="Y627" s="9">
        <v>2017</v>
      </c>
    </row>
    <row r="628" spans="2:25" hidden="1" x14ac:dyDescent="0.45">
      <c r="B628" s="1">
        <v>43014</v>
      </c>
      <c r="C628" s="141" t="s">
        <v>101</v>
      </c>
      <c r="D628">
        <v>2017</v>
      </c>
      <c r="E628" s="98">
        <v>14829956526793</v>
      </c>
      <c r="F628" s="141" t="s">
        <v>31</v>
      </c>
      <c r="G628" s="141" t="str">
        <f>VLOOKUP(E628,'Tableau Sites'!$A$7:$C$107,3,FALSE)</f>
        <v>82 RUE DE KERVARIC</v>
      </c>
      <c r="H628" s="142">
        <v>56100</v>
      </c>
      <c r="I628">
        <v>12</v>
      </c>
      <c r="J628" s="1">
        <v>43008</v>
      </c>
      <c r="K628" s="1">
        <v>43008</v>
      </c>
      <c r="L628" s="142">
        <v>1039</v>
      </c>
      <c r="M628" s="142">
        <v>1039</v>
      </c>
      <c r="N628" s="143">
        <v>155.82</v>
      </c>
      <c r="O628" s="15">
        <v>14829956526793</v>
      </c>
      <c r="P628" t="s">
        <v>31</v>
      </c>
      <c r="Q628" t="s">
        <v>32</v>
      </c>
      <c r="R628" s="104">
        <v>56100</v>
      </c>
      <c r="S628" t="s">
        <v>101</v>
      </c>
      <c r="T628">
        <v>12</v>
      </c>
      <c r="U628" s="104">
        <v>1039</v>
      </c>
      <c r="V628" s="12">
        <v>155.82</v>
      </c>
      <c r="W628" s="1">
        <v>43014</v>
      </c>
      <c r="X628" s="1">
        <v>43008</v>
      </c>
      <c r="Y628" s="9">
        <v>2017</v>
      </c>
    </row>
    <row r="629" spans="2:25" hidden="1" x14ac:dyDescent="0.45">
      <c r="B629" s="1">
        <v>43014</v>
      </c>
      <c r="C629" s="141" t="s">
        <v>101</v>
      </c>
      <c r="D629">
        <v>2017</v>
      </c>
      <c r="E629" s="98">
        <v>14825325557145</v>
      </c>
      <c r="F629" s="141" t="s">
        <v>703</v>
      </c>
      <c r="G629" s="141" t="str">
        <f>VLOOKUP(E629,'Tableau Sites'!$A$7:$C$107,3,FALSE)</f>
        <v xml:space="preserve"> N1 ccal KERVENANEC</v>
      </c>
      <c r="H629" s="142">
        <v>56100</v>
      </c>
      <c r="I629">
        <v>18</v>
      </c>
      <c r="J629" s="1">
        <v>43008</v>
      </c>
      <c r="K629" s="1">
        <v>43008</v>
      </c>
      <c r="L629" s="142">
        <v>414</v>
      </c>
      <c r="M629" s="142">
        <v>414</v>
      </c>
      <c r="N629" s="143">
        <v>89.45</v>
      </c>
      <c r="O629" s="15">
        <v>14825325557145</v>
      </c>
      <c r="P629" t="s">
        <v>99</v>
      </c>
      <c r="Q629" t="s">
        <v>144</v>
      </c>
      <c r="R629" s="104">
        <v>56100</v>
      </c>
      <c r="S629" t="s">
        <v>101</v>
      </c>
      <c r="T629">
        <v>18</v>
      </c>
      <c r="U629" s="104">
        <v>414</v>
      </c>
      <c r="V629" s="12">
        <v>89.45</v>
      </c>
      <c r="W629" s="1">
        <v>43014</v>
      </c>
      <c r="X629" s="1">
        <v>43008</v>
      </c>
      <c r="Y629" s="9">
        <v>2017</v>
      </c>
    </row>
    <row r="630" spans="2:25" hidden="1" x14ac:dyDescent="0.45">
      <c r="B630" s="1">
        <v>43014</v>
      </c>
      <c r="C630" s="141" t="s">
        <v>101</v>
      </c>
      <c r="D630">
        <v>2017</v>
      </c>
      <c r="E630" s="98">
        <v>14851664196736</v>
      </c>
      <c r="F630" s="141" t="s">
        <v>696</v>
      </c>
      <c r="G630" s="141" t="e">
        <f>VLOOKUP(E630,'Tableau Sites'!$A$7:$C$107,3,FALSE)</f>
        <v>#N/A</v>
      </c>
      <c r="H630" s="142">
        <v>56100</v>
      </c>
      <c r="I630">
        <v>24</v>
      </c>
      <c r="J630" s="1">
        <v>43008</v>
      </c>
      <c r="K630" s="1">
        <v>43008</v>
      </c>
      <c r="L630" s="142">
        <v>16229</v>
      </c>
      <c r="M630" s="142">
        <v>16229</v>
      </c>
      <c r="N630" s="143">
        <v>2125.38</v>
      </c>
      <c r="O630" s="15">
        <v>14851664196736</v>
      </c>
      <c r="P630" t="s">
        <v>108</v>
      </c>
      <c r="Q630" t="s">
        <v>186</v>
      </c>
      <c r="R630" s="104">
        <v>56100</v>
      </c>
      <c r="S630" t="s">
        <v>101</v>
      </c>
      <c r="T630">
        <v>24</v>
      </c>
      <c r="U630" s="104">
        <v>16229</v>
      </c>
      <c r="V630" s="12">
        <v>2125.38</v>
      </c>
      <c r="W630" s="1">
        <v>43014</v>
      </c>
      <c r="X630" s="1">
        <v>43008</v>
      </c>
      <c r="Y630" s="9">
        <v>2017</v>
      </c>
    </row>
    <row r="631" spans="2:25" hidden="1" x14ac:dyDescent="0.45">
      <c r="B631" s="1">
        <v>43014</v>
      </c>
      <c r="C631" s="141" t="s">
        <v>101</v>
      </c>
      <c r="D631">
        <v>2017</v>
      </c>
      <c r="E631" s="98">
        <v>14854124423820</v>
      </c>
      <c r="F631" s="141" t="s">
        <v>140</v>
      </c>
      <c r="G631" s="141" t="str">
        <f>VLOOKUP(E631,'Tableau Sites'!$A$7:$C$107,3,FALSE)</f>
        <v>20 RUE JEAN MOULIN</v>
      </c>
      <c r="H631" s="142">
        <v>56100</v>
      </c>
      <c r="I631">
        <v>6</v>
      </c>
      <c r="J631" s="1">
        <v>43008</v>
      </c>
      <c r="K631" s="1">
        <v>43008</v>
      </c>
      <c r="L631" s="142">
        <v>894</v>
      </c>
      <c r="M631" s="142">
        <v>894</v>
      </c>
      <c r="N631" s="143">
        <v>134.1</v>
      </c>
      <c r="O631" s="15">
        <v>14854124423820</v>
      </c>
      <c r="P631" t="s">
        <v>140</v>
      </c>
      <c r="Q631" t="s">
        <v>149</v>
      </c>
      <c r="R631" s="104">
        <v>56100</v>
      </c>
      <c r="S631" t="s">
        <v>101</v>
      </c>
      <c r="T631">
        <v>6</v>
      </c>
      <c r="U631" s="104">
        <v>894</v>
      </c>
      <c r="V631" s="12">
        <v>134.1</v>
      </c>
      <c r="W631" s="1">
        <v>43014</v>
      </c>
      <c r="X631" s="1">
        <v>43008</v>
      </c>
      <c r="Y631" s="9">
        <v>2017</v>
      </c>
    </row>
    <row r="632" spans="2:25" hidden="1" x14ac:dyDescent="0.45">
      <c r="B632" s="1">
        <v>43014</v>
      </c>
      <c r="C632" s="141" t="s">
        <v>101</v>
      </c>
      <c r="D632">
        <v>2017</v>
      </c>
      <c r="E632" s="98">
        <v>14840955079522</v>
      </c>
      <c r="F632" s="204" t="s">
        <v>632</v>
      </c>
      <c r="G632" s="141" t="str">
        <f>VLOOKUP(E632,'Tableau Sites'!$A$7:$C$107,3,FALSE)</f>
        <v>29 RUE DE KEROMAN</v>
      </c>
      <c r="H632" s="142">
        <v>56100</v>
      </c>
      <c r="I632">
        <v>3</v>
      </c>
      <c r="J632" s="1">
        <v>43008</v>
      </c>
      <c r="K632" s="1">
        <v>43008</v>
      </c>
      <c r="L632" s="142">
        <v>544</v>
      </c>
      <c r="M632" s="142">
        <v>544</v>
      </c>
      <c r="N632" s="143">
        <v>85.61</v>
      </c>
      <c r="O632" s="15">
        <v>14840955079522</v>
      </c>
      <c r="P632" t="s">
        <v>113</v>
      </c>
      <c r="Q632" t="s">
        <v>182</v>
      </c>
      <c r="R632" s="104">
        <v>56100</v>
      </c>
      <c r="S632" t="s">
        <v>101</v>
      </c>
      <c r="T632">
        <v>3</v>
      </c>
      <c r="U632" s="104">
        <v>544</v>
      </c>
      <c r="V632" s="12">
        <v>85.61</v>
      </c>
      <c r="W632" s="1">
        <v>43014</v>
      </c>
      <c r="X632" s="1">
        <v>43008</v>
      </c>
      <c r="Y632" s="9">
        <v>2017</v>
      </c>
    </row>
    <row r="633" spans="2:25" hidden="1" x14ac:dyDescent="0.45">
      <c r="B633" s="1">
        <v>43014</v>
      </c>
      <c r="C633" s="141" t="s">
        <v>101</v>
      </c>
      <c r="D633">
        <v>2017</v>
      </c>
      <c r="E633" s="98">
        <v>14840955079522</v>
      </c>
      <c r="F633" s="204" t="s">
        <v>632</v>
      </c>
      <c r="G633" s="141" t="str">
        <f>VLOOKUP(E633,'Tableau Sites'!$A$7:$C$107,3,FALSE)</f>
        <v>29 RUE DE KEROMAN</v>
      </c>
      <c r="H633" s="142">
        <v>56100</v>
      </c>
      <c r="I633">
        <v>3</v>
      </c>
      <c r="J633" s="1">
        <v>43008</v>
      </c>
      <c r="K633" s="1">
        <v>43008</v>
      </c>
      <c r="L633" s="142">
        <v>159</v>
      </c>
      <c r="M633" s="142">
        <v>159</v>
      </c>
      <c r="N633" s="143">
        <v>30.49</v>
      </c>
      <c r="O633" s="15">
        <v>14840955079522</v>
      </c>
      <c r="P633" t="s">
        <v>113</v>
      </c>
      <c r="Q633" t="s">
        <v>182</v>
      </c>
      <c r="R633" s="104">
        <v>56100</v>
      </c>
      <c r="S633" t="s">
        <v>101</v>
      </c>
      <c r="T633">
        <v>3</v>
      </c>
      <c r="U633" s="104">
        <v>159</v>
      </c>
      <c r="V633" s="12">
        <v>30.49</v>
      </c>
      <c r="W633" s="1">
        <v>43014</v>
      </c>
      <c r="X633" s="1">
        <v>43008</v>
      </c>
      <c r="Y633" s="9">
        <v>2017</v>
      </c>
    </row>
    <row r="634" spans="2:25" hidden="1" x14ac:dyDescent="0.45">
      <c r="B634" s="1">
        <v>43014</v>
      </c>
      <c r="C634" s="141" t="s">
        <v>101</v>
      </c>
      <c r="D634">
        <v>2017</v>
      </c>
      <c r="E634" s="98">
        <v>14851664196736</v>
      </c>
      <c r="F634" s="141" t="s">
        <v>696</v>
      </c>
      <c r="G634" s="141" t="e">
        <f>VLOOKUP(E634,'Tableau Sites'!$A$7:$C$107,3,FALSE)</f>
        <v>#N/A</v>
      </c>
      <c r="H634" s="142">
        <v>56100</v>
      </c>
      <c r="I634">
        <v>24</v>
      </c>
      <c r="J634" s="1">
        <v>43008</v>
      </c>
      <c r="K634" s="1">
        <v>43008</v>
      </c>
      <c r="L634" s="142">
        <v>11994</v>
      </c>
      <c r="M634" s="142">
        <v>11994</v>
      </c>
      <c r="N634" s="143">
        <v>1556.99</v>
      </c>
      <c r="O634" s="15">
        <v>14851664196736</v>
      </c>
      <c r="P634" t="s">
        <v>108</v>
      </c>
      <c r="Q634" t="s">
        <v>186</v>
      </c>
      <c r="R634" s="104">
        <v>56100</v>
      </c>
      <c r="S634" t="s">
        <v>101</v>
      </c>
      <c r="T634">
        <v>24</v>
      </c>
      <c r="U634" s="104">
        <v>11994</v>
      </c>
      <c r="V634" s="12">
        <v>1556.99</v>
      </c>
      <c r="W634" s="1">
        <v>43014</v>
      </c>
      <c r="X634" s="1">
        <v>43008</v>
      </c>
      <c r="Y634" s="9">
        <v>2017</v>
      </c>
    </row>
    <row r="635" spans="2:25" hidden="1" x14ac:dyDescent="0.45">
      <c r="B635" s="1">
        <v>43014</v>
      </c>
      <c r="C635" s="141" t="s">
        <v>101</v>
      </c>
      <c r="D635">
        <v>2017</v>
      </c>
      <c r="E635" s="98">
        <v>14840955079522</v>
      </c>
      <c r="F635" s="204" t="s">
        <v>632</v>
      </c>
      <c r="G635" s="141" t="str">
        <f>VLOOKUP(E635,'Tableau Sites'!$A$7:$C$107,3,FALSE)</f>
        <v>29 RUE DE KEROMAN</v>
      </c>
      <c r="H635" s="142">
        <v>56100</v>
      </c>
      <c r="I635">
        <v>3</v>
      </c>
      <c r="J635" s="1">
        <v>43008</v>
      </c>
      <c r="K635" s="1">
        <v>43008</v>
      </c>
      <c r="L635" s="142">
        <v>118</v>
      </c>
      <c r="M635" s="142">
        <v>118</v>
      </c>
      <c r="N635" s="143">
        <v>22.2</v>
      </c>
      <c r="O635" s="15">
        <v>14840955079522</v>
      </c>
      <c r="P635" t="s">
        <v>113</v>
      </c>
      <c r="Q635" t="s">
        <v>182</v>
      </c>
      <c r="R635" s="104">
        <v>56100</v>
      </c>
      <c r="S635" t="s">
        <v>101</v>
      </c>
      <c r="T635">
        <v>3</v>
      </c>
      <c r="U635" s="104">
        <v>118</v>
      </c>
      <c r="V635" s="12">
        <v>22.2</v>
      </c>
      <c r="W635" s="1">
        <v>43014</v>
      </c>
      <c r="X635" s="1">
        <v>43008</v>
      </c>
      <c r="Y635" s="9">
        <v>2017</v>
      </c>
    </row>
    <row r="636" spans="2:25" hidden="1" x14ac:dyDescent="0.45">
      <c r="B636" s="1">
        <v>43014</v>
      </c>
      <c r="C636" s="141" t="s">
        <v>101</v>
      </c>
      <c r="D636">
        <v>2017</v>
      </c>
      <c r="E636" s="98">
        <v>14831548422869</v>
      </c>
      <c r="F636" s="141" t="s">
        <v>747</v>
      </c>
      <c r="G636" s="141" t="str">
        <f>VLOOKUP(E636,'Tableau Sites'!$A$7:$C$107,3,FALSE)</f>
        <v>2A RUE COMMANDANT MARCHAND</v>
      </c>
      <c r="H636" s="142">
        <v>56100</v>
      </c>
      <c r="I636">
        <v>3</v>
      </c>
      <c r="J636" s="1">
        <v>43008</v>
      </c>
      <c r="K636" s="1">
        <v>43008</v>
      </c>
      <c r="L636" s="142">
        <v>19</v>
      </c>
      <c r="M636" s="142">
        <v>19</v>
      </c>
      <c r="N636" s="143">
        <v>7.22</v>
      </c>
      <c r="O636" s="15">
        <v>14831548422869</v>
      </c>
      <c r="P636" t="s">
        <v>51</v>
      </c>
      <c r="Q636" t="s">
        <v>52</v>
      </c>
      <c r="R636" s="104">
        <v>56100</v>
      </c>
      <c r="S636" t="s">
        <v>101</v>
      </c>
      <c r="T636">
        <v>3</v>
      </c>
      <c r="U636" s="104">
        <v>19</v>
      </c>
      <c r="V636" s="12">
        <v>7.22</v>
      </c>
      <c r="W636" s="1">
        <v>43014</v>
      </c>
      <c r="X636" s="1">
        <v>43008</v>
      </c>
      <c r="Y636" s="9">
        <v>2017</v>
      </c>
    </row>
    <row r="637" spans="2:25" hidden="1" x14ac:dyDescent="0.45">
      <c r="B637" s="1">
        <v>43014</v>
      </c>
      <c r="C637" s="141" t="s">
        <v>101</v>
      </c>
      <c r="D637">
        <v>2017</v>
      </c>
      <c r="E637" s="98">
        <v>14840955079522</v>
      </c>
      <c r="F637" s="204" t="s">
        <v>632</v>
      </c>
      <c r="G637" s="141" t="str">
        <f>VLOOKUP(E637,'Tableau Sites'!$A$7:$C$107,3,FALSE)</f>
        <v>29 RUE DE KEROMAN</v>
      </c>
      <c r="H637" s="142">
        <v>56100</v>
      </c>
      <c r="I637">
        <v>3</v>
      </c>
      <c r="J637" s="1">
        <v>43008</v>
      </c>
      <c r="K637" s="1">
        <v>43008</v>
      </c>
      <c r="L637" s="142">
        <v>127</v>
      </c>
      <c r="M637" s="142">
        <v>127</v>
      </c>
      <c r="N637" s="143">
        <v>25.68</v>
      </c>
      <c r="O637" s="15">
        <v>14840955079522</v>
      </c>
      <c r="P637" t="s">
        <v>113</v>
      </c>
      <c r="Q637" t="s">
        <v>182</v>
      </c>
      <c r="R637" s="104">
        <v>56100</v>
      </c>
      <c r="S637" t="s">
        <v>101</v>
      </c>
      <c r="T637">
        <v>3</v>
      </c>
      <c r="U637" s="104">
        <v>127</v>
      </c>
      <c r="V637" s="12">
        <v>25.68</v>
      </c>
      <c r="W637" s="1">
        <v>43014</v>
      </c>
      <c r="X637" s="1">
        <v>43008</v>
      </c>
      <c r="Y637" s="9">
        <v>2017</v>
      </c>
    </row>
    <row r="638" spans="2:25" hidden="1" x14ac:dyDescent="0.45">
      <c r="B638" s="1">
        <v>43014</v>
      </c>
      <c r="C638" s="141" t="s">
        <v>101</v>
      </c>
      <c r="D638">
        <v>2017</v>
      </c>
      <c r="E638" s="98">
        <v>14851664196736</v>
      </c>
      <c r="F638" s="141" t="s">
        <v>696</v>
      </c>
      <c r="G638" s="141" t="e">
        <f>VLOOKUP(E638,'Tableau Sites'!$A$7:$C$107,3,FALSE)</f>
        <v>#N/A</v>
      </c>
      <c r="H638" s="142">
        <v>56100</v>
      </c>
      <c r="I638">
        <v>24</v>
      </c>
      <c r="J638" s="1">
        <v>43008</v>
      </c>
      <c r="K638" s="1">
        <v>43008</v>
      </c>
      <c r="L638" s="142">
        <v>9580</v>
      </c>
      <c r="M638" s="142">
        <v>9580</v>
      </c>
      <c r="N638" s="143">
        <v>1330.17</v>
      </c>
      <c r="O638" s="15">
        <v>14851664196736</v>
      </c>
      <c r="P638" t="s">
        <v>108</v>
      </c>
      <c r="Q638" t="s">
        <v>186</v>
      </c>
      <c r="R638" s="104">
        <v>56100</v>
      </c>
      <c r="S638" t="s">
        <v>101</v>
      </c>
      <c r="T638">
        <v>24</v>
      </c>
      <c r="U638" s="104">
        <v>9580</v>
      </c>
      <c r="V638" s="12">
        <v>1330.17</v>
      </c>
      <c r="W638" s="1">
        <v>43014</v>
      </c>
      <c r="X638" s="1">
        <v>43008</v>
      </c>
      <c r="Y638" s="9">
        <v>2017</v>
      </c>
    </row>
    <row r="639" spans="2:25" hidden="1" x14ac:dyDescent="0.45">
      <c r="B639" s="1">
        <v>43014</v>
      </c>
      <c r="C639" s="141" t="s">
        <v>101</v>
      </c>
      <c r="D639">
        <v>2017</v>
      </c>
      <c r="E639" s="98">
        <v>14840955079522</v>
      </c>
      <c r="F639" s="204" t="s">
        <v>632</v>
      </c>
      <c r="G639" s="141" t="str">
        <f>VLOOKUP(E639,'Tableau Sites'!$A$7:$C$107,3,FALSE)</f>
        <v>29 RUE DE KEROMAN</v>
      </c>
      <c r="H639" s="142">
        <v>56100</v>
      </c>
      <c r="I639">
        <v>3</v>
      </c>
      <c r="J639" s="1">
        <v>43008</v>
      </c>
      <c r="K639" s="1">
        <v>43008</v>
      </c>
      <c r="L639" s="142">
        <v>193</v>
      </c>
      <c r="M639" s="142">
        <v>193</v>
      </c>
      <c r="N639" s="143">
        <v>37.28</v>
      </c>
      <c r="O639" s="15">
        <v>14840955079522</v>
      </c>
      <c r="P639" t="s">
        <v>113</v>
      </c>
      <c r="Q639" t="s">
        <v>182</v>
      </c>
      <c r="R639" s="104">
        <v>56100</v>
      </c>
      <c r="S639" t="s">
        <v>101</v>
      </c>
      <c r="T639">
        <v>3</v>
      </c>
      <c r="U639" s="104">
        <v>193</v>
      </c>
      <c r="V639" s="12">
        <v>37.28</v>
      </c>
      <c r="W639" s="1">
        <v>43014</v>
      </c>
      <c r="X639" s="1">
        <v>43008</v>
      </c>
      <c r="Y639" s="9">
        <v>2017</v>
      </c>
    </row>
    <row r="640" spans="2:25" hidden="1" x14ac:dyDescent="0.45">
      <c r="B640" s="1">
        <v>43014</v>
      </c>
      <c r="C640" s="141" t="s">
        <v>101</v>
      </c>
      <c r="D640">
        <v>2017</v>
      </c>
      <c r="E640" s="98">
        <v>14831258977776</v>
      </c>
      <c r="F640" s="141" t="s">
        <v>711</v>
      </c>
      <c r="G640" s="141" t="str">
        <f>VLOOKUP(E640,'Tableau Sites'!$A$7:$C$107,3,FALSE)</f>
        <v>SOYE</v>
      </c>
      <c r="H640" s="142">
        <v>56270</v>
      </c>
      <c r="I640">
        <v>36</v>
      </c>
      <c r="J640" s="1">
        <v>43008</v>
      </c>
      <c r="K640" s="1">
        <v>43008</v>
      </c>
      <c r="L640" s="142">
        <v>4562</v>
      </c>
      <c r="M640" s="142">
        <v>4562</v>
      </c>
      <c r="N640" s="143">
        <v>720.5</v>
      </c>
      <c r="O640" s="15">
        <v>14831258977776</v>
      </c>
      <c r="P640" t="s">
        <v>73</v>
      </c>
      <c r="Q640" t="s">
        <v>74</v>
      </c>
      <c r="R640" s="104">
        <v>56270</v>
      </c>
      <c r="S640" t="s">
        <v>101</v>
      </c>
      <c r="T640">
        <v>36</v>
      </c>
      <c r="U640" s="104">
        <v>4562</v>
      </c>
      <c r="V640" s="12">
        <v>720.5</v>
      </c>
      <c r="W640" s="1">
        <v>43014</v>
      </c>
      <c r="X640" s="1">
        <v>43008</v>
      </c>
      <c r="Y640" s="9">
        <v>2017</v>
      </c>
    </row>
    <row r="641" spans="2:25" hidden="1" x14ac:dyDescent="0.45">
      <c r="B641" s="1">
        <v>43014</v>
      </c>
      <c r="C641" s="141" t="s">
        <v>101</v>
      </c>
      <c r="D641">
        <v>2017</v>
      </c>
      <c r="E641" s="98">
        <v>14851664196736</v>
      </c>
      <c r="F641" s="141" t="s">
        <v>696</v>
      </c>
      <c r="G641" s="141" t="e">
        <f>VLOOKUP(E641,'Tableau Sites'!$A$7:$C$107,3,FALSE)</f>
        <v>#N/A</v>
      </c>
      <c r="H641" s="142">
        <v>56100</v>
      </c>
      <c r="I641">
        <v>24</v>
      </c>
      <c r="J641" s="1">
        <v>43008</v>
      </c>
      <c r="K641" s="1">
        <v>43008</v>
      </c>
      <c r="L641" s="142">
        <v>-2320</v>
      </c>
      <c r="M641" s="142">
        <v>-2320</v>
      </c>
      <c r="N641" s="143">
        <v>-210.67</v>
      </c>
      <c r="O641" s="15">
        <v>14851664196736</v>
      </c>
      <c r="P641" t="s">
        <v>108</v>
      </c>
      <c r="Q641" t="s">
        <v>186</v>
      </c>
      <c r="R641" s="104">
        <v>56100</v>
      </c>
      <c r="S641" t="s">
        <v>101</v>
      </c>
      <c r="T641">
        <v>24</v>
      </c>
      <c r="U641" s="104">
        <v>-2320</v>
      </c>
      <c r="V641" s="12">
        <v>-210.67</v>
      </c>
      <c r="W641" s="1">
        <v>43014</v>
      </c>
      <c r="X641" s="1">
        <v>43008</v>
      </c>
      <c r="Y641" s="9">
        <v>2017</v>
      </c>
    </row>
    <row r="642" spans="2:25" hidden="1" x14ac:dyDescent="0.45">
      <c r="B642" s="1">
        <v>43014</v>
      </c>
      <c r="C642" s="141" t="s">
        <v>101</v>
      </c>
      <c r="D642">
        <v>2017</v>
      </c>
      <c r="E642" s="98">
        <v>14851664196736</v>
      </c>
      <c r="F642" s="141" t="s">
        <v>696</v>
      </c>
      <c r="G642" s="141" t="e">
        <f>VLOOKUP(E642,'Tableau Sites'!$A$7:$C$107,3,FALSE)</f>
        <v>#N/A</v>
      </c>
      <c r="H642" s="142">
        <v>56100</v>
      </c>
      <c r="I642">
        <v>24</v>
      </c>
      <c r="J642" s="1">
        <v>43008</v>
      </c>
      <c r="K642" s="1">
        <v>43008</v>
      </c>
      <c r="L642" s="142">
        <v>19632</v>
      </c>
      <c r="M642" s="142">
        <v>19632</v>
      </c>
      <c r="N642" s="143">
        <v>2556.87</v>
      </c>
      <c r="O642" s="15">
        <v>14851664196736</v>
      </c>
      <c r="P642" t="s">
        <v>108</v>
      </c>
      <c r="Q642" t="s">
        <v>186</v>
      </c>
      <c r="R642" s="104">
        <v>56100</v>
      </c>
      <c r="S642" t="s">
        <v>101</v>
      </c>
      <c r="T642">
        <v>24</v>
      </c>
      <c r="U642" s="104">
        <v>19632</v>
      </c>
      <c r="V642" s="12">
        <v>2556.87</v>
      </c>
      <c r="W642" s="1">
        <v>43014</v>
      </c>
      <c r="X642" s="1">
        <v>43008</v>
      </c>
      <c r="Y642" s="9">
        <v>2017</v>
      </c>
    </row>
    <row r="643" spans="2:25" hidden="1" x14ac:dyDescent="0.45">
      <c r="B643" s="1">
        <v>43014</v>
      </c>
      <c r="C643" s="141" t="s">
        <v>101</v>
      </c>
      <c r="D643">
        <v>2017</v>
      </c>
      <c r="E643" s="98">
        <v>14844717728537</v>
      </c>
      <c r="F643" s="141" t="s">
        <v>771</v>
      </c>
      <c r="G643" s="141" t="e">
        <f>VLOOKUP(E643,'Tableau Sites'!$A$7:$C$107,3,FALSE)</f>
        <v>#N/A</v>
      </c>
      <c r="H643" s="142">
        <v>56100</v>
      </c>
      <c r="I643">
        <v>3</v>
      </c>
      <c r="J643" s="1">
        <v>43008</v>
      </c>
      <c r="K643" s="1">
        <v>43008</v>
      </c>
      <c r="L643" s="142">
        <v>-3715</v>
      </c>
      <c r="M643" s="142">
        <v>-3715</v>
      </c>
      <c r="N643" s="143">
        <v>-512.42999999999995</v>
      </c>
      <c r="O643" s="15">
        <v>14844717728537</v>
      </c>
      <c r="P643" t="s">
        <v>86</v>
      </c>
      <c r="Q643" t="s">
        <v>197</v>
      </c>
      <c r="R643" s="104">
        <v>56100</v>
      </c>
      <c r="S643" t="s">
        <v>101</v>
      </c>
      <c r="T643">
        <v>3</v>
      </c>
      <c r="U643" s="104">
        <v>-3715</v>
      </c>
      <c r="V643" s="12">
        <v>-512.42999999999995</v>
      </c>
      <c r="W643" s="1">
        <v>43014</v>
      </c>
      <c r="X643" s="1">
        <v>43008</v>
      </c>
      <c r="Y643" s="9">
        <v>2017</v>
      </c>
    </row>
    <row r="644" spans="2:25" hidden="1" x14ac:dyDescent="0.45">
      <c r="B644" s="1">
        <v>43014</v>
      </c>
      <c r="C644" s="141" t="s">
        <v>101</v>
      </c>
      <c r="D644">
        <v>2017</v>
      </c>
      <c r="E644" s="98">
        <v>14856005730720</v>
      </c>
      <c r="F644" s="141" t="s">
        <v>636</v>
      </c>
      <c r="G644" s="141" t="str">
        <f>VLOOKUP(E644,'Tableau Sites'!$A$7:$C$107,3,FALSE)</f>
        <v>RUE COMMANDANT PAUL TESTE</v>
      </c>
      <c r="H644" s="142">
        <v>56100</v>
      </c>
      <c r="I644">
        <v>9</v>
      </c>
      <c r="J644" s="1">
        <v>43008</v>
      </c>
      <c r="K644" s="1">
        <v>43008</v>
      </c>
      <c r="L644" s="142">
        <v>2778</v>
      </c>
      <c r="M644" s="142">
        <v>2778</v>
      </c>
      <c r="N644" s="143">
        <v>394.89</v>
      </c>
      <c r="O644" s="15">
        <v>14856005730720</v>
      </c>
      <c r="P644" t="s">
        <v>46</v>
      </c>
      <c r="Q644" t="s">
        <v>47</v>
      </c>
      <c r="R644" s="104">
        <v>56100</v>
      </c>
      <c r="S644" t="s">
        <v>101</v>
      </c>
      <c r="T644">
        <v>9</v>
      </c>
      <c r="U644" s="104">
        <v>2778</v>
      </c>
      <c r="V644" s="12">
        <v>394.89</v>
      </c>
      <c r="W644" s="1">
        <v>43014</v>
      </c>
      <c r="X644" s="1">
        <v>43008</v>
      </c>
      <c r="Y644" s="9">
        <v>2017</v>
      </c>
    </row>
    <row r="645" spans="2:25" hidden="1" x14ac:dyDescent="0.45">
      <c r="B645" s="1">
        <v>43014</v>
      </c>
      <c r="C645" s="141" t="s">
        <v>101</v>
      </c>
      <c r="D645">
        <v>2017</v>
      </c>
      <c r="E645" s="98">
        <v>14856005730720</v>
      </c>
      <c r="F645" s="141" t="s">
        <v>636</v>
      </c>
      <c r="G645" s="141" t="str">
        <f>VLOOKUP(E645,'Tableau Sites'!$A$7:$C$107,3,FALSE)</f>
        <v>RUE COMMANDANT PAUL TESTE</v>
      </c>
      <c r="H645" s="142">
        <v>56100</v>
      </c>
      <c r="I645">
        <v>9</v>
      </c>
      <c r="J645" s="1">
        <v>43008</v>
      </c>
      <c r="K645" s="1">
        <v>43008</v>
      </c>
      <c r="L645" s="142">
        <v>1266</v>
      </c>
      <c r="M645" s="142">
        <v>1266</v>
      </c>
      <c r="N645" s="143">
        <v>188.2</v>
      </c>
      <c r="O645" s="15">
        <v>14856005730720</v>
      </c>
      <c r="P645" t="s">
        <v>46</v>
      </c>
      <c r="Q645" t="s">
        <v>47</v>
      </c>
      <c r="R645" s="104">
        <v>56100</v>
      </c>
      <c r="S645" t="s">
        <v>101</v>
      </c>
      <c r="T645">
        <v>9</v>
      </c>
      <c r="U645" s="104">
        <v>1266</v>
      </c>
      <c r="V645" s="12">
        <v>188.2</v>
      </c>
      <c r="W645" s="1">
        <v>43014</v>
      </c>
      <c r="X645" s="1">
        <v>43008</v>
      </c>
      <c r="Y645" s="9">
        <v>2017</v>
      </c>
    </row>
    <row r="646" spans="2:25" hidden="1" x14ac:dyDescent="0.45">
      <c r="B646" s="1">
        <v>43014</v>
      </c>
      <c r="C646" s="141" t="s">
        <v>101</v>
      </c>
      <c r="D646">
        <v>2017</v>
      </c>
      <c r="E646" s="98">
        <v>14856005730720</v>
      </c>
      <c r="F646" s="141" t="s">
        <v>636</v>
      </c>
      <c r="G646" s="141" t="str">
        <f>VLOOKUP(E646,'Tableau Sites'!$A$7:$C$107,3,FALSE)</f>
        <v>RUE COMMANDANT PAUL TESTE</v>
      </c>
      <c r="H646" s="142">
        <v>56100</v>
      </c>
      <c r="I646">
        <v>9</v>
      </c>
      <c r="J646" s="1">
        <v>43008</v>
      </c>
      <c r="K646" s="1">
        <v>43008</v>
      </c>
      <c r="L646" s="142">
        <v>2303</v>
      </c>
      <c r="M646" s="142">
        <v>2303</v>
      </c>
      <c r="N646" s="143">
        <v>337.17</v>
      </c>
      <c r="O646" s="15">
        <v>14856005730720</v>
      </c>
      <c r="P646" t="s">
        <v>46</v>
      </c>
      <c r="Q646" t="s">
        <v>47</v>
      </c>
      <c r="R646" s="104">
        <v>56100</v>
      </c>
      <c r="S646" t="s">
        <v>101</v>
      </c>
      <c r="T646">
        <v>9</v>
      </c>
      <c r="U646" s="104">
        <v>2303</v>
      </c>
      <c r="V646" s="12">
        <v>337.17</v>
      </c>
      <c r="W646" s="1">
        <v>43014</v>
      </c>
      <c r="X646" s="1">
        <v>43008</v>
      </c>
      <c r="Y646" s="9">
        <v>2017</v>
      </c>
    </row>
    <row r="647" spans="2:25" x14ac:dyDescent="0.45">
      <c r="B647" s="1">
        <v>43014</v>
      </c>
      <c r="C647" s="141" t="s">
        <v>101</v>
      </c>
      <c r="D647">
        <v>2017</v>
      </c>
      <c r="E647" s="98">
        <v>14897250260446</v>
      </c>
      <c r="F647" s="182" t="s">
        <v>801</v>
      </c>
      <c r="G647" s="141" t="str">
        <f>VLOOKUP(E647,'Tableau Sites'!$A$7:$C$127,3,FALSE)</f>
        <v>QUAI DE ROHAN</v>
      </c>
      <c r="H647" s="142">
        <v>56100</v>
      </c>
      <c r="I647">
        <v>6</v>
      </c>
      <c r="J647" s="1">
        <v>43008</v>
      </c>
      <c r="K647" s="1">
        <v>43008</v>
      </c>
      <c r="L647" s="142">
        <v>200</v>
      </c>
      <c r="M647" s="142">
        <v>200</v>
      </c>
      <c r="N647" s="143">
        <v>41.5</v>
      </c>
      <c r="O647" s="15">
        <v>14897250260446</v>
      </c>
      <c r="P647" t="s">
        <v>110</v>
      </c>
      <c r="Q647" t="s">
        <v>191</v>
      </c>
      <c r="R647" s="104">
        <v>56100</v>
      </c>
      <c r="S647" t="s">
        <v>101</v>
      </c>
      <c r="T647">
        <v>6</v>
      </c>
      <c r="U647" s="104">
        <v>200</v>
      </c>
      <c r="V647" s="12">
        <v>41.5</v>
      </c>
      <c r="W647" s="1">
        <v>43014</v>
      </c>
      <c r="X647" s="1">
        <v>43008</v>
      </c>
      <c r="Y647" s="9">
        <v>2017</v>
      </c>
    </row>
    <row r="648" spans="2:25" hidden="1" x14ac:dyDescent="0.45">
      <c r="B648" s="1">
        <v>43014</v>
      </c>
      <c r="C648" s="141" t="s">
        <v>101</v>
      </c>
      <c r="D648">
        <v>2017</v>
      </c>
      <c r="E648" s="98">
        <v>14856005730720</v>
      </c>
      <c r="F648" s="141" t="s">
        <v>636</v>
      </c>
      <c r="G648" s="141" t="str">
        <f>VLOOKUP(E648,'Tableau Sites'!$A$7:$C$107,3,FALSE)</f>
        <v>RUE COMMANDANT PAUL TESTE</v>
      </c>
      <c r="H648" s="142">
        <v>56100</v>
      </c>
      <c r="I648">
        <v>9</v>
      </c>
      <c r="J648" s="1">
        <v>43008</v>
      </c>
      <c r="K648" s="1">
        <v>43008</v>
      </c>
      <c r="L648" s="142">
        <v>2296</v>
      </c>
      <c r="M648" s="142">
        <v>2296</v>
      </c>
      <c r="N648" s="143">
        <v>327.92</v>
      </c>
      <c r="O648" s="15">
        <v>14856005730720</v>
      </c>
      <c r="P648" t="s">
        <v>46</v>
      </c>
      <c r="Q648" t="s">
        <v>47</v>
      </c>
      <c r="R648" s="104">
        <v>56100</v>
      </c>
      <c r="S648" t="s">
        <v>101</v>
      </c>
      <c r="T648">
        <v>9</v>
      </c>
      <c r="U648" s="104">
        <v>2296</v>
      </c>
      <c r="V648" s="12">
        <v>327.92</v>
      </c>
      <c r="W648" s="1">
        <v>43014</v>
      </c>
      <c r="X648" s="1">
        <v>43008</v>
      </c>
      <c r="Y648" s="9">
        <v>2017</v>
      </c>
    </row>
    <row r="649" spans="2:25" hidden="1" x14ac:dyDescent="0.45">
      <c r="B649" s="1">
        <v>43014</v>
      </c>
      <c r="C649" s="141" t="s">
        <v>101</v>
      </c>
      <c r="D649">
        <v>2017</v>
      </c>
      <c r="E649" s="98">
        <v>14856005730720</v>
      </c>
      <c r="F649" s="141" t="s">
        <v>636</v>
      </c>
      <c r="G649" s="141" t="str">
        <f>VLOOKUP(E649,'Tableau Sites'!$A$7:$C$107,3,FALSE)</f>
        <v>RUE COMMANDANT PAUL TESTE</v>
      </c>
      <c r="H649" s="142">
        <v>56100</v>
      </c>
      <c r="I649">
        <v>9</v>
      </c>
      <c r="J649" s="1">
        <v>43008</v>
      </c>
      <c r="K649" s="1">
        <v>43008</v>
      </c>
      <c r="L649" s="142">
        <v>1697</v>
      </c>
      <c r="M649" s="142">
        <v>1697</v>
      </c>
      <c r="N649" s="143">
        <v>240.34</v>
      </c>
      <c r="O649" s="15">
        <v>14856005730720</v>
      </c>
      <c r="P649" t="s">
        <v>46</v>
      </c>
      <c r="Q649" t="s">
        <v>47</v>
      </c>
      <c r="R649" s="104">
        <v>56100</v>
      </c>
      <c r="S649" t="s">
        <v>101</v>
      </c>
      <c r="T649">
        <v>9</v>
      </c>
      <c r="U649" s="104">
        <v>1697</v>
      </c>
      <c r="V649" s="12">
        <v>240.34</v>
      </c>
      <c r="W649" s="1">
        <v>43014</v>
      </c>
      <c r="X649" s="1">
        <v>43008</v>
      </c>
      <c r="Y649" s="9">
        <v>2017</v>
      </c>
    </row>
    <row r="650" spans="2:25" x14ac:dyDescent="0.45">
      <c r="B650" s="1">
        <v>43014</v>
      </c>
      <c r="C650" s="141" t="s">
        <v>101</v>
      </c>
      <c r="D650">
        <v>2017</v>
      </c>
      <c r="E650" s="98">
        <v>14897829230103</v>
      </c>
      <c r="F650" s="141" t="s">
        <v>115</v>
      </c>
      <c r="G650" s="141" t="str">
        <f>VLOOKUP(E650,'Tableau Sites'!$A$7:$C$127,3,FALSE)</f>
        <v>LA CITADELLE</v>
      </c>
      <c r="H650" s="142">
        <v>56290</v>
      </c>
      <c r="I650">
        <v>24</v>
      </c>
      <c r="J650" s="1">
        <v>43008</v>
      </c>
      <c r="K650" s="1">
        <v>43008</v>
      </c>
      <c r="L650" s="142">
        <v>7519</v>
      </c>
      <c r="M650" s="142">
        <v>7519</v>
      </c>
      <c r="N650" s="143">
        <v>1115.25</v>
      </c>
      <c r="O650" s="15">
        <v>14897829230103</v>
      </c>
      <c r="P650" t="s">
        <v>115</v>
      </c>
      <c r="Q650" t="s">
        <v>193</v>
      </c>
      <c r="R650" s="104">
        <v>56290</v>
      </c>
      <c r="S650" t="s">
        <v>101</v>
      </c>
      <c r="T650">
        <v>24</v>
      </c>
      <c r="U650" s="104">
        <v>7519</v>
      </c>
      <c r="V650" s="12">
        <v>1115.25</v>
      </c>
      <c r="W650" s="1">
        <v>43014</v>
      </c>
      <c r="X650" s="1">
        <v>43008</v>
      </c>
      <c r="Y650" s="9">
        <v>2017</v>
      </c>
    </row>
    <row r="651" spans="2:25" x14ac:dyDescent="0.45">
      <c r="B651" s="1">
        <v>43014</v>
      </c>
      <c r="C651" s="141" t="s">
        <v>101</v>
      </c>
      <c r="D651">
        <v>2017</v>
      </c>
      <c r="E651" s="98">
        <v>14890014442703</v>
      </c>
      <c r="F651" s="141" t="s">
        <v>718</v>
      </c>
      <c r="G651" s="141" t="str">
        <f>VLOOKUP(E651,'Tableau Sites'!$A$7:$C$127,3,FALSE)</f>
        <v>1 RUE LESAGE</v>
      </c>
      <c r="H651" s="142">
        <v>56100</v>
      </c>
      <c r="I651">
        <v>6</v>
      </c>
      <c r="J651" s="1">
        <v>43008</v>
      </c>
      <c r="K651" s="1">
        <v>43008</v>
      </c>
      <c r="L651" s="142">
        <v>1347</v>
      </c>
      <c r="M651" s="142">
        <v>1347</v>
      </c>
      <c r="N651" s="143">
        <v>220.03</v>
      </c>
      <c r="O651" s="15">
        <v>14890014442703</v>
      </c>
      <c r="P651" t="s">
        <v>128</v>
      </c>
      <c r="Q651" t="s">
        <v>128</v>
      </c>
      <c r="R651" s="104">
        <v>56100</v>
      </c>
      <c r="S651" t="s">
        <v>101</v>
      </c>
      <c r="T651">
        <v>6</v>
      </c>
      <c r="U651" s="104">
        <v>1347</v>
      </c>
      <c r="V651" s="12">
        <v>220.03</v>
      </c>
      <c r="W651" s="1">
        <v>43014</v>
      </c>
      <c r="X651" s="1">
        <v>43008</v>
      </c>
      <c r="Y651" s="9">
        <v>2017</v>
      </c>
    </row>
    <row r="652" spans="2:25" hidden="1" x14ac:dyDescent="0.45">
      <c r="B652" s="1">
        <v>43014</v>
      </c>
      <c r="C652" s="141" t="s">
        <v>101</v>
      </c>
      <c r="D652">
        <v>2017</v>
      </c>
      <c r="E652" s="98">
        <v>14857018736288</v>
      </c>
      <c r="F652" s="141" t="s">
        <v>642</v>
      </c>
      <c r="G652" s="141" t="str">
        <f>VLOOKUP(E652,'Tableau Sites'!$A$7:$C$107,3,FALSE)</f>
        <v>3 BOULEVARD COSMAO DUMANOIR</v>
      </c>
      <c r="H652" s="142">
        <v>56100</v>
      </c>
      <c r="I652">
        <v>36</v>
      </c>
      <c r="J652" s="1">
        <v>43008</v>
      </c>
      <c r="K652" s="1">
        <v>43008</v>
      </c>
      <c r="L652" s="142">
        <v>-4423</v>
      </c>
      <c r="M652" s="142">
        <v>-4423</v>
      </c>
      <c r="N652" s="143">
        <v>-474.36</v>
      </c>
      <c r="O652" s="15">
        <v>14857018736288</v>
      </c>
      <c r="P652" t="s">
        <v>94</v>
      </c>
      <c r="Q652" t="s">
        <v>148</v>
      </c>
      <c r="R652" s="104">
        <v>56100</v>
      </c>
      <c r="S652" t="s">
        <v>101</v>
      </c>
      <c r="T652">
        <v>36</v>
      </c>
      <c r="U652" s="104">
        <v>-4423</v>
      </c>
      <c r="V652" s="12">
        <v>-474.36</v>
      </c>
      <c r="W652" s="1">
        <v>43014</v>
      </c>
      <c r="X652" s="1">
        <v>43008</v>
      </c>
      <c r="Y652" s="9">
        <v>2017</v>
      </c>
    </row>
    <row r="653" spans="2:25" hidden="1" x14ac:dyDescent="0.45">
      <c r="B653" s="1">
        <v>43047</v>
      </c>
      <c r="C653" s="141" t="s">
        <v>101</v>
      </c>
      <c r="D653">
        <v>2017</v>
      </c>
      <c r="E653" s="98">
        <v>14807525267709</v>
      </c>
      <c r="F653" s="141" t="s">
        <v>63</v>
      </c>
      <c r="G653" s="141" t="e">
        <f>VLOOKUP(E653,'Tableau Sites'!$A$7:$C$107,3,FALSE)</f>
        <v>#N/A</v>
      </c>
      <c r="H653" s="142">
        <v>56100</v>
      </c>
      <c r="I653">
        <v>6</v>
      </c>
      <c r="J653" s="1">
        <v>43038</v>
      </c>
      <c r="K653" s="1">
        <v>43038</v>
      </c>
      <c r="L653" s="142">
        <v>52</v>
      </c>
      <c r="M653" s="142">
        <v>52</v>
      </c>
      <c r="N653" s="143">
        <v>18.77</v>
      </c>
      <c r="O653" s="15">
        <v>14807525267709</v>
      </c>
      <c r="P653" t="s">
        <v>63</v>
      </c>
      <c r="Q653" t="s">
        <v>176</v>
      </c>
      <c r="R653" s="104">
        <v>56100</v>
      </c>
      <c r="S653" t="s">
        <v>101</v>
      </c>
      <c r="T653">
        <v>6</v>
      </c>
      <c r="U653" s="114">
        <v>52</v>
      </c>
      <c r="V653" s="13">
        <v>18.77</v>
      </c>
      <c r="W653" s="1">
        <v>43047</v>
      </c>
      <c r="X653" s="7">
        <v>43038</v>
      </c>
      <c r="Y653" s="9">
        <v>2017</v>
      </c>
    </row>
    <row r="654" spans="2:25" hidden="1" x14ac:dyDescent="0.45">
      <c r="B654" s="1">
        <v>43047</v>
      </c>
      <c r="C654" s="141" t="s">
        <v>101</v>
      </c>
      <c r="D654">
        <v>2017</v>
      </c>
      <c r="E654" s="98">
        <v>14807959377717</v>
      </c>
      <c r="F654" s="182" t="s">
        <v>798</v>
      </c>
      <c r="G654" s="141" t="str">
        <f>VLOOKUP(E654,'Tableau Sites'!$A$7:$C$107,3,FALSE)</f>
        <v>PLACE ALSACE LORRAINE</v>
      </c>
      <c r="H654" s="142">
        <v>56100</v>
      </c>
      <c r="I654">
        <v>6</v>
      </c>
      <c r="J654" s="1">
        <v>43038</v>
      </c>
      <c r="K654" s="1">
        <v>43038</v>
      </c>
      <c r="L654" s="142">
        <v>1701</v>
      </c>
      <c r="M654" s="142">
        <v>1701</v>
      </c>
      <c r="N654" s="143">
        <v>252.02</v>
      </c>
      <c r="O654" s="15">
        <v>14807959377717</v>
      </c>
      <c r="P654" t="s">
        <v>33</v>
      </c>
      <c r="Q654" t="s">
        <v>34</v>
      </c>
      <c r="R654" s="104">
        <v>56100</v>
      </c>
      <c r="S654" t="s">
        <v>101</v>
      </c>
      <c r="T654">
        <v>6</v>
      </c>
      <c r="U654" s="114">
        <v>1701</v>
      </c>
      <c r="V654" s="13">
        <v>252.02</v>
      </c>
      <c r="W654" s="1">
        <v>43047</v>
      </c>
      <c r="X654" s="7">
        <v>43038</v>
      </c>
      <c r="Y654" s="9">
        <v>2017</v>
      </c>
    </row>
    <row r="655" spans="2:25" hidden="1" x14ac:dyDescent="0.45">
      <c r="B655" s="1">
        <v>43047</v>
      </c>
      <c r="C655" s="141" t="s">
        <v>101</v>
      </c>
      <c r="D655">
        <v>2017</v>
      </c>
      <c r="E655" s="98">
        <v>14808104095512</v>
      </c>
      <c r="F655" s="141" t="s">
        <v>799</v>
      </c>
      <c r="G655" s="141" t="str">
        <f>VLOOKUP(E655,'Tableau Sites'!$A$7:$C$107,3,FALSE)</f>
        <v>RUE DE PONTCARRE</v>
      </c>
      <c r="H655" s="142">
        <v>56100</v>
      </c>
      <c r="I655">
        <v>6</v>
      </c>
      <c r="J655" s="1">
        <v>43038</v>
      </c>
      <c r="K655" s="1">
        <v>43038</v>
      </c>
      <c r="L655" s="142">
        <v>-874</v>
      </c>
      <c r="M655" s="142">
        <v>-874</v>
      </c>
      <c r="N655" s="143">
        <v>-110.26</v>
      </c>
      <c r="O655" s="15">
        <v>14808104095512</v>
      </c>
      <c r="P655" t="s">
        <v>84</v>
      </c>
      <c r="Q655" t="s">
        <v>85</v>
      </c>
      <c r="R655" s="104">
        <v>56100</v>
      </c>
      <c r="S655" t="s">
        <v>101</v>
      </c>
      <c r="T655">
        <v>6</v>
      </c>
      <c r="U655" s="114">
        <v>-874</v>
      </c>
      <c r="V655" s="13">
        <v>-110.26</v>
      </c>
      <c r="W655" s="1">
        <v>43047</v>
      </c>
      <c r="X655" s="7">
        <v>43038</v>
      </c>
      <c r="Y655" s="9">
        <v>2017</v>
      </c>
    </row>
    <row r="656" spans="2:25" hidden="1" x14ac:dyDescent="0.45">
      <c r="B656" s="1">
        <v>43047</v>
      </c>
      <c r="C656" s="141" t="s">
        <v>101</v>
      </c>
      <c r="D656">
        <v>2017</v>
      </c>
      <c r="E656" s="98">
        <v>14808104138930</v>
      </c>
      <c r="F656" s="141" t="s">
        <v>9</v>
      </c>
      <c r="G656" s="141" t="str">
        <f>VLOOKUP(E656,'Tableau Sites'!$A$7:$C$107,3,FALSE)</f>
        <v>33 RUE DU BOIS DU CHATEAU</v>
      </c>
      <c r="H656" s="142">
        <v>56100</v>
      </c>
      <c r="I656">
        <v>15</v>
      </c>
      <c r="J656" s="1">
        <v>43038</v>
      </c>
      <c r="K656" s="1">
        <v>43038</v>
      </c>
      <c r="L656" s="142">
        <v>1974</v>
      </c>
      <c r="M656" s="142">
        <v>1974</v>
      </c>
      <c r="N656" s="143">
        <v>301.60000000000002</v>
      </c>
      <c r="O656" s="15">
        <v>14808104138930</v>
      </c>
      <c r="P656" t="s">
        <v>9</v>
      </c>
      <c r="Q656" t="s">
        <v>10</v>
      </c>
      <c r="R656" s="104">
        <v>56100</v>
      </c>
      <c r="S656" t="s">
        <v>101</v>
      </c>
      <c r="T656">
        <v>15</v>
      </c>
      <c r="U656" s="114">
        <v>1974</v>
      </c>
      <c r="V656" s="13">
        <v>301.60000000000002</v>
      </c>
      <c r="W656" s="1">
        <v>43047</v>
      </c>
      <c r="X656" s="7">
        <v>43038</v>
      </c>
      <c r="Y656" s="9">
        <v>2017</v>
      </c>
    </row>
    <row r="657" spans="2:25" hidden="1" x14ac:dyDescent="0.45">
      <c r="B657" s="1">
        <v>43047</v>
      </c>
      <c r="C657" s="141" t="s">
        <v>101</v>
      </c>
      <c r="D657">
        <v>2017</v>
      </c>
      <c r="E657" s="98">
        <v>14808393522019</v>
      </c>
      <c r="F657" s="141" t="s">
        <v>92</v>
      </c>
      <c r="G657" s="141" t="str">
        <f>VLOOKUP(E657,'Tableau Sites'!$A$7:$C$107,3,FALSE)</f>
        <v>RUE AUGUSTE RODIN</v>
      </c>
      <c r="H657" s="142">
        <v>56100</v>
      </c>
      <c r="I657">
        <v>3</v>
      </c>
      <c r="J657" s="1">
        <v>43038</v>
      </c>
      <c r="K657" s="1">
        <v>43038</v>
      </c>
      <c r="L657" s="142">
        <v>26</v>
      </c>
      <c r="M657" s="142">
        <v>26</v>
      </c>
      <c r="N657" s="143">
        <v>12.69</v>
      </c>
      <c r="O657" s="15">
        <v>14808393522019</v>
      </c>
      <c r="P657" t="s">
        <v>92</v>
      </c>
      <c r="Q657" t="s">
        <v>93</v>
      </c>
      <c r="R657" s="104">
        <v>56100</v>
      </c>
      <c r="S657" t="s">
        <v>101</v>
      </c>
      <c r="T657">
        <v>3</v>
      </c>
      <c r="U657" s="114">
        <v>26</v>
      </c>
      <c r="V657" s="13">
        <v>12.69</v>
      </c>
      <c r="W657" s="1">
        <v>43047</v>
      </c>
      <c r="X657" s="7">
        <v>43038</v>
      </c>
      <c r="Y657" s="9">
        <v>2017</v>
      </c>
    </row>
    <row r="658" spans="2:25" hidden="1" x14ac:dyDescent="0.45">
      <c r="B658" s="1">
        <v>43047</v>
      </c>
      <c r="C658" s="141" t="s">
        <v>101</v>
      </c>
      <c r="D658">
        <v>2017</v>
      </c>
      <c r="E658" s="98">
        <v>14808827665559</v>
      </c>
      <c r="F658" s="141" t="s">
        <v>1054</v>
      </c>
      <c r="G658" s="141" t="str">
        <f>VLOOKUP(E658,'Tableau Sites'!$A$7:$C$107,3,FALSE)</f>
        <v>1 RUE DES DEUX FRERES LE LAY</v>
      </c>
      <c r="H658" s="142">
        <v>56100</v>
      </c>
      <c r="I658">
        <v>6</v>
      </c>
      <c r="J658" s="1">
        <v>43038</v>
      </c>
      <c r="K658" s="1">
        <v>43038</v>
      </c>
      <c r="L658" s="142">
        <v>264</v>
      </c>
      <c r="M658" s="142">
        <v>264</v>
      </c>
      <c r="N658" s="143">
        <v>47.87</v>
      </c>
      <c r="O658" s="15">
        <v>14808827665559</v>
      </c>
      <c r="P658" t="s">
        <v>141</v>
      </c>
      <c r="Q658" t="s">
        <v>153</v>
      </c>
      <c r="R658" s="104">
        <v>56100</v>
      </c>
      <c r="S658" t="s">
        <v>101</v>
      </c>
      <c r="T658">
        <v>6</v>
      </c>
      <c r="U658" s="114">
        <v>264</v>
      </c>
      <c r="V658" s="13">
        <v>47.87</v>
      </c>
      <c r="W658" s="1">
        <v>43047</v>
      </c>
      <c r="X658" s="7">
        <v>43038</v>
      </c>
      <c r="Y658" s="9">
        <v>2017</v>
      </c>
    </row>
    <row r="659" spans="2:25" hidden="1" x14ac:dyDescent="0.45">
      <c r="B659" s="1">
        <v>43047</v>
      </c>
      <c r="C659" s="141" t="s">
        <v>101</v>
      </c>
      <c r="D659">
        <v>2017</v>
      </c>
      <c r="E659" s="98">
        <v>14809261881378</v>
      </c>
      <c r="F659" s="141" t="s">
        <v>775</v>
      </c>
      <c r="G659" s="141" t="str">
        <f>VLOOKUP(E659,'Tableau Sites'!$A$7:$C$107,3,FALSE)</f>
        <v>7 RUE JULES MASSENET</v>
      </c>
      <c r="H659" s="142">
        <v>56100</v>
      </c>
      <c r="I659">
        <v>6</v>
      </c>
      <c r="J659" s="1">
        <v>43038</v>
      </c>
      <c r="K659" s="1">
        <v>43038</v>
      </c>
      <c r="L659" s="142">
        <v>144</v>
      </c>
      <c r="M659" s="142">
        <v>144</v>
      </c>
      <c r="N659" s="143">
        <v>31.74</v>
      </c>
      <c r="O659" s="15">
        <v>14809261881378</v>
      </c>
      <c r="P659" t="s">
        <v>35</v>
      </c>
      <c r="Q659" t="s">
        <v>36</v>
      </c>
      <c r="R659" s="104">
        <v>56100</v>
      </c>
      <c r="S659" t="s">
        <v>101</v>
      </c>
      <c r="T659">
        <v>6</v>
      </c>
      <c r="U659" s="114">
        <v>144</v>
      </c>
      <c r="V659" s="13">
        <v>31.74</v>
      </c>
      <c r="W659" s="1">
        <v>43047</v>
      </c>
      <c r="X659" s="7">
        <v>43038</v>
      </c>
      <c r="Y659" s="9">
        <v>2017</v>
      </c>
    </row>
    <row r="660" spans="2:25" hidden="1" x14ac:dyDescent="0.45">
      <c r="B660" s="1">
        <v>43047</v>
      </c>
      <c r="C660" s="141" t="s">
        <v>101</v>
      </c>
      <c r="D660">
        <v>2017</v>
      </c>
      <c r="E660" s="98">
        <v>14809551292790</v>
      </c>
      <c r="F660" s="182" t="s">
        <v>666</v>
      </c>
      <c r="G660" s="141" t="str">
        <f>VLOOKUP(E660,'Tableau Sites'!$A$7:$C$107,3,FALSE)</f>
        <v>5 PLACE LOUIS BONNEAUD</v>
      </c>
      <c r="H660" s="142">
        <v>56100</v>
      </c>
      <c r="I660">
        <v>24</v>
      </c>
      <c r="J660" s="1">
        <v>43038</v>
      </c>
      <c r="K660" s="1">
        <v>43038</v>
      </c>
      <c r="L660" s="142">
        <v>786</v>
      </c>
      <c r="M660" s="142">
        <v>786</v>
      </c>
      <c r="N660" s="143">
        <v>139.11000000000001</v>
      </c>
      <c r="O660" s="15">
        <v>14809551292790</v>
      </c>
      <c r="P660" t="s">
        <v>65</v>
      </c>
      <c r="Q660" t="s">
        <v>66</v>
      </c>
      <c r="R660" s="104">
        <v>56100</v>
      </c>
      <c r="S660" t="s">
        <v>101</v>
      </c>
      <c r="T660">
        <v>24</v>
      </c>
      <c r="U660" s="114">
        <v>786</v>
      </c>
      <c r="V660" s="13">
        <v>139.11000000000001</v>
      </c>
      <c r="W660" s="1">
        <v>43047</v>
      </c>
      <c r="X660" s="7">
        <v>43038</v>
      </c>
      <c r="Y660" s="9">
        <v>2017</v>
      </c>
    </row>
    <row r="661" spans="2:25" hidden="1" x14ac:dyDescent="0.45">
      <c r="B661" s="1">
        <v>43047</v>
      </c>
      <c r="C661" s="141" t="s">
        <v>101</v>
      </c>
      <c r="D661">
        <v>2017</v>
      </c>
      <c r="E661" s="98">
        <v>14811143239267</v>
      </c>
      <c r="F661" s="204" t="s">
        <v>739</v>
      </c>
      <c r="G661" s="141" t="str">
        <f>VLOOKUP(E661,'Tableau Sites'!$A$7:$C$107,3,FALSE)</f>
        <v>4 RUE PROFESSEUR MAZE</v>
      </c>
      <c r="H661" s="142">
        <v>56100</v>
      </c>
      <c r="I661">
        <v>6</v>
      </c>
      <c r="J661" s="1">
        <v>43038</v>
      </c>
      <c r="K661" s="1">
        <v>43038</v>
      </c>
      <c r="L661" s="142">
        <v>404</v>
      </c>
      <c r="M661" s="142">
        <v>404</v>
      </c>
      <c r="N661" s="143">
        <v>67.540000000000006</v>
      </c>
      <c r="O661" s="15">
        <v>14811143239267</v>
      </c>
      <c r="P661" t="s">
        <v>137</v>
      </c>
      <c r="Q661" t="s">
        <v>154</v>
      </c>
      <c r="R661" s="104">
        <v>56100</v>
      </c>
      <c r="S661" t="s">
        <v>101</v>
      </c>
      <c r="T661">
        <v>6</v>
      </c>
      <c r="U661" s="114">
        <v>404</v>
      </c>
      <c r="V661" s="13">
        <v>67.540000000000006</v>
      </c>
      <c r="W661" s="1">
        <v>43047</v>
      </c>
      <c r="X661" s="7">
        <v>43038</v>
      </c>
      <c r="Y661" s="9">
        <v>2017</v>
      </c>
    </row>
    <row r="662" spans="2:25" hidden="1" x14ac:dyDescent="0.45">
      <c r="B662" s="1">
        <v>43047</v>
      </c>
      <c r="C662" s="141" t="s">
        <v>101</v>
      </c>
      <c r="D662">
        <v>2017</v>
      </c>
      <c r="E662" s="98">
        <v>14811432674857</v>
      </c>
      <c r="F662" s="204" t="s">
        <v>743</v>
      </c>
      <c r="G662" s="141" t="e">
        <f>VLOOKUP(E662,'Tableau Sites'!$A$7:$C$107,3,FALSE)</f>
        <v>#N/A</v>
      </c>
      <c r="H662" s="142">
        <v>56100</v>
      </c>
      <c r="I662">
        <v>6</v>
      </c>
      <c r="J662" s="1">
        <v>43038</v>
      </c>
      <c r="K662" s="1">
        <v>43038</v>
      </c>
      <c r="L662" s="142">
        <v>505</v>
      </c>
      <c r="M662" s="142">
        <v>505</v>
      </c>
      <c r="N662" s="143">
        <v>103.03</v>
      </c>
      <c r="O662" s="15">
        <v>14811432674857</v>
      </c>
      <c r="P662" s="6" t="s">
        <v>177</v>
      </c>
      <c r="Q662" t="s">
        <v>168</v>
      </c>
      <c r="R662" s="104">
        <v>56100</v>
      </c>
      <c r="S662" t="s">
        <v>101</v>
      </c>
      <c r="T662">
        <v>6</v>
      </c>
      <c r="U662" s="114">
        <v>505</v>
      </c>
      <c r="V662" s="13">
        <v>103.03</v>
      </c>
      <c r="W662" s="1">
        <v>43047</v>
      </c>
      <c r="X662" s="7">
        <v>43038</v>
      </c>
      <c r="Y662" s="9">
        <v>2017</v>
      </c>
    </row>
    <row r="663" spans="2:25" hidden="1" x14ac:dyDescent="0.45">
      <c r="B663" s="1">
        <v>43047</v>
      </c>
      <c r="C663" s="141" t="s">
        <v>101</v>
      </c>
      <c r="D663">
        <v>2017</v>
      </c>
      <c r="E663" s="98">
        <v>14812735108510</v>
      </c>
      <c r="F663" s="141" t="s">
        <v>676</v>
      </c>
      <c r="G663" s="141" t="str">
        <f>VLOOKUP(E663,'Tableau Sites'!$A$7:$C$107,3,FALSE)</f>
        <v>RUE FERDINAND BUISSON</v>
      </c>
      <c r="H663" s="142">
        <v>56100</v>
      </c>
      <c r="I663">
        <v>30</v>
      </c>
      <c r="J663" s="1">
        <v>43038</v>
      </c>
      <c r="K663" s="1">
        <v>43038</v>
      </c>
      <c r="L663" s="142">
        <v>3108</v>
      </c>
      <c r="M663" s="142">
        <v>3108</v>
      </c>
      <c r="N663" s="143">
        <v>472.12</v>
      </c>
      <c r="O663" s="15">
        <v>14812735108510</v>
      </c>
      <c r="P663" t="s">
        <v>67</v>
      </c>
      <c r="Q663" t="s">
        <v>68</v>
      </c>
      <c r="R663" s="104">
        <v>56100</v>
      </c>
      <c r="S663" t="s">
        <v>101</v>
      </c>
      <c r="T663">
        <v>30</v>
      </c>
      <c r="U663" s="114">
        <v>3108</v>
      </c>
      <c r="V663" s="13">
        <v>472.12</v>
      </c>
      <c r="W663" s="1">
        <v>43047</v>
      </c>
      <c r="X663" s="7">
        <v>43038</v>
      </c>
      <c r="Y663" s="9">
        <v>2017</v>
      </c>
    </row>
    <row r="664" spans="2:25" hidden="1" x14ac:dyDescent="0.45">
      <c r="B664" s="1">
        <v>43047</v>
      </c>
      <c r="C664" s="141" t="s">
        <v>101</v>
      </c>
      <c r="D664">
        <v>2017</v>
      </c>
      <c r="E664" s="98">
        <v>14813892850933</v>
      </c>
      <c r="F664" s="141" t="s">
        <v>700</v>
      </c>
      <c r="G664" s="141" t="str">
        <f>VLOOKUP(E664,'Tableau Sites'!$A$7:$C$107,3,FALSE)</f>
        <v>4 F RUE ROGER SALENGRO</v>
      </c>
      <c r="H664" s="142">
        <v>56100</v>
      </c>
      <c r="I664">
        <v>36</v>
      </c>
      <c r="J664" s="1">
        <v>43038</v>
      </c>
      <c r="K664" s="1">
        <v>43038</v>
      </c>
      <c r="L664" s="142">
        <v>2443</v>
      </c>
      <c r="M664" s="142">
        <v>2443</v>
      </c>
      <c r="N664" s="143">
        <v>383.97</v>
      </c>
      <c r="O664" s="15">
        <v>14813892850933</v>
      </c>
      <c r="P664" t="s">
        <v>69</v>
      </c>
      <c r="Q664" t="s">
        <v>155</v>
      </c>
      <c r="R664" s="104">
        <v>56100</v>
      </c>
      <c r="S664" t="s">
        <v>101</v>
      </c>
      <c r="T664">
        <v>36</v>
      </c>
      <c r="U664" s="114">
        <v>2443</v>
      </c>
      <c r="V664" s="13">
        <v>383.97</v>
      </c>
      <c r="W664" s="1">
        <v>43047</v>
      </c>
      <c r="X664" s="7">
        <v>43038</v>
      </c>
      <c r="Y664" s="9">
        <v>2017</v>
      </c>
    </row>
    <row r="665" spans="2:25" hidden="1" x14ac:dyDescent="0.45">
      <c r="B665" s="1">
        <v>43047</v>
      </c>
      <c r="C665" s="141" t="s">
        <v>101</v>
      </c>
      <c r="D665">
        <v>2017</v>
      </c>
      <c r="E665" s="98">
        <v>14814616439917</v>
      </c>
      <c r="F665" s="141" t="s">
        <v>109</v>
      </c>
      <c r="G665" s="141" t="str">
        <f>VLOOKUP(E665,'Tableau Sites'!$A$7:$C$107,3,FALSE)</f>
        <v>24 RUE DE KERSABIEC</v>
      </c>
      <c r="H665" s="142">
        <v>56100</v>
      </c>
      <c r="I665">
        <v>12</v>
      </c>
      <c r="J665" s="1">
        <v>43038</v>
      </c>
      <c r="K665" s="1">
        <v>43038</v>
      </c>
      <c r="L665" s="142">
        <v>1665</v>
      </c>
      <c r="M665" s="142">
        <v>1665</v>
      </c>
      <c r="N665" s="143">
        <v>251.82</v>
      </c>
      <c r="O665" s="15">
        <v>14814616439917</v>
      </c>
      <c r="P665" t="s">
        <v>109</v>
      </c>
      <c r="Q665" t="s">
        <v>156</v>
      </c>
      <c r="R665" s="104">
        <v>56100</v>
      </c>
      <c r="S665" t="s">
        <v>101</v>
      </c>
      <c r="T665">
        <v>12</v>
      </c>
      <c r="U665" s="114">
        <v>1665</v>
      </c>
      <c r="V665" s="13">
        <v>251.82</v>
      </c>
      <c r="W665" s="1">
        <v>43047</v>
      </c>
      <c r="X665" s="7">
        <v>43038</v>
      </c>
      <c r="Y665" s="9">
        <v>2017</v>
      </c>
    </row>
    <row r="666" spans="2:25" hidden="1" x14ac:dyDescent="0.45">
      <c r="B666" s="1">
        <v>43047</v>
      </c>
      <c r="C666" s="141" t="s">
        <v>101</v>
      </c>
      <c r="D666">
        <v>2017</v>
      </c>
      <c r="E666" s="98">
        <v>14815629464508</v>
      </c>
      <c r="F666" s="141" t="s">
        <v>79</v>
      </c>
      <c r="G666" s="141" t="e">
        <f>VLOOKUP(E666,'Tableau Sites'!$A$7:$C$107,3,FALSE)</f>
        <v>#N/A</v>
      </c>
      <c r="H666" s="142">
        <v>56100</v>
      </c>
      <c r="I666">
        <v>18</v>
      </c>
      <c r="J666" s="1">
        <v>43038</v>
      </c>
      <c r="K666" s="1">
        <v>43038</v>
      </c>
      <c r="L666" s="142">
        <v>93</v>
      </c>
      <c r="M666" s="142">
        <v>93</v>
      </c>
      <c r="N666" s="143">
        <v>45.26</v>
      </c>
      <c r="O666" s="15">
        <v>14815629464508</v>
      </c>
      <c r="P666" t="s">
        <v>79</v>
      </c>
      <c r="Q666" t="s">
        <v>80</v>
      </c>
      <c r="R666" s="104">
        <v>56100</v>
      </c>
      <c r="S666" t="s">
        <v>101</v>
      </c>
      <c r="T666">
        <v>18</v>
      </c>
      <c r="U666" s="114">
        <v>93</v>
      </c>
      <c r="V666" s="13">
        <v>45.26</v>
      </c>
      <c r="W666" s="1">
        <v>43047</v>
      </c>
      <c r="X666" s="7">
        <v>43038</v>
      </c>
      <c r="Y666" s="9">
        <v>2017</v>
      </c>
    </row>
    <row r="667" spans="2:25" hidden="1" x14ac:dyDescent="0.45">
      <c r="B667" s="1">
        <v>43047</v>
      </c>
      <c r="C667" s="141" t="s">
        <v>101</v>
      </c>
      <c r="D667">
        <v>2017</v>
      </c>
      <c r="E667" s="98">
        <v>14815774127254</v>
      </c>
      <c r="F667" s="141" t="s">
        <v>753</v>
      </c>
      <c r="G667" s="141" t="str">
        <f>VLOOKUP(E667,'Tableau Sites'!$A$7:$C$107,3,FALSE)</f>
        <v>8 RUE DE KERLERO</v>
      </c>
      <c r="H667" s="142">
        <v>56100</v>
      </c>
      <c r="I667">
        <v>6</v>
      </c>
      <c r="J667" s="1">
        <v>43038</v>
      </c>
      <c r="K667" s="1">
        <v>43038</v>
      </c>
      <c r="L667" s="142">
        <v>353</v>
      </c>
      <c r="M667" s="142">
        <v>353</v>
      </c>
      <c r="N667" s="143">
        <v>60.5</v>
      </c>
      <c r="O667" s="15">
        <v>14815774127254</v>
      </c>
      <c r="P667" t="s">
        <v>139</v>
      </c>
      <c r="Q667" t="s">
        <v>169</v>
      </c>
      <c r="R667" s="104">
        <v>56100</v>
      </c>
      <c r="S667" t="s">
        <v>101</v>
      </c>
      <c r="T667">
        <v>6</v>
      </c>
      <c r="U667" s="114">
        <v>353</v>
      </c>
      <c r="V667" s="13">
        <v>60.5</v>
      </c>
      <c r="W667" s="1">
        <v>43047</v>
      </c>
      <c r="X667" s="7">
        <v>43038</v>
      </c>
      <c r="Y667" s="9">
        <v>2017</v>
      </c>
    </row>
    <row r="668" spans="2:25" hidden="1" x14ac:dyDescent="0.45">
      <c r="B668" s="1">
        <v>43047</v>
      </c>
      <c r="C668" s="141" t="s">
        <v>101</v>
      </c>
      <c r="D668">
        <v>2017</v>
      </c>
      <c r="E668" s="98">
        <v>14819392140869</v>
      </c>
      <c r="F668" s="141" t="s">
        <v>745</v>
      </c>
      <c r="G668" s="141" t="str">
        <f>VLOOKUP(E668,'Tableau Sites'!$A$7:$C$107,3,FALSE)</f>
        <v>60 RUE DE CARNEL</v>
      </c>
      <c r="H668" s="142">
        <v>56100</v>
      </c>
      <c r="I668">
        <v>6</v>
      </c>
      <c r="J668" s="1">
        <v>43038</v>
      </c>
      <c r="K668" s="1">
        <v>43038</v>
      </c>
      <c r="L668" s="142">
        <v>1213</v>
      </c>
      <c r="M668" s="142">
        <v>1213</v>
      </c>
      <c r="N668" s="143">
        <v>201.44</v>
      </c>
      <c r="O668" s="15">
        <v>14819392140869</v>
      </c>
      <c r="P668" t="s">
        <v>133</v>
      </c>
      <c r="Q668" t="s">
        <v>133</v>
      </c>
      <c r="R668" s="104">
        <v>56100</v>
      </c>
      <c r="S668" t="s">
        <v>101</v>
      </c>
      <c r="T668">
        <v>6</v>
      </c>
      <c r="U668" s="114">
        <v>1213</v>
      </c>
      <c r="V668" s="13">
        <v>201.44</v>
      </c>
      <c r="W668" s="1">
        <v>43047</v>
      </c>
      <c r="X668" s="7">
        <v>43038</v>
      </c>
      <c r="Y668" s="9">
        <v>2017</v>
      </c>
    </row>
    <row r="669" spans="2:25" hidden="1" x14ac:dyDescent="0.45">
      <c r="B669" s="1">
        <v>43047</v>
      </c>
      <c r="C669" s="141" t="s">
        <v>101</v>
      </c>
      <c r="D669">
        <v>2017</v>
      </c>
      <c r="E669" s="98">
        <v>14819536845189</v>
      </c>
      <c r="F669" s="141" t="s">
        <v>761</v>
      </c>
      <c r="G669" s="141" t="str">
        <f>VLOOKUP(E669,'Tableau Sites'!$A$7:$C$107,3,FALSE)</f>
        <v>PLACE DE LA LIBERTE</v>
      </c>
      <c r="H669" s="142">
        <v>56100</v>
      </c>
      <c r="I669">
        <v>12</v>
      </c>
      <c r="J669" s="1">
        <v>43038</v>
      </c>
      <c r="K669" s="1">
        <v>43038</v>
      </c>
      <c r="L669" s="142">
        <v>214</v>
      </c>
      <c r="M669" s="142">
        <v>214</v>
      </c>
      <c r="N669" s="143">
        <v>47.22</v>
      </c>
      <c r="O669" s="15">
        <v>14819536845189</v>
      </c>
      <c r="P669" t="s">
        <v>23</v>
      </c>
      <c r="Q669" t="s">
        <v>60</v>
      </c>
      <c r="R669" s="104">
        <v>56100</v>
      </c>
      <c r="S669" t="s">
        <v>101</v>
      </c>
      <c r="T669">
        <v>12</v>
      </c>
      <c r="U669" s="114">
        <v>214</v>
      </c>
      <c r="V669" s="13">
        <v>47.22</v>
      </c>
      <c r="W669" s="1">
        <v>43047</v>
      </c>
      <c r="X669" s="7">
        <v>43038</v>
      </c>
      <c r="Y669" s="9">
        <v>2017</v>
      </c>
    </row>
    <row r="670" spans="2:25" hidden="1" x14ac:dyDescent="0.45">
      <c r="B670" s="1">
        <v>43047</v>
      </c>
      <c r="C670" s="141" t="s">
        <v>101</v>
      </c>
      <c r="D670">
        <v>2017</v>
      </c>
      <c r="E670" s="98">
        <v>14822865354592</v>
      </c>
      <c r="F670" s="141" t="s">
        <v>28</v>
      </c>
      <c r="G670" s="141" t="str">
        <f>VLOOKUP(E670,'Tableau Sites'!$A$7:$C$107,3,FALSE)</f>
        <v>2 RUE FRANCOIS RENAULT</v>
      </c>
      <c r="H670" s="142">
        <v>56100</v>
      </c>
      <c r="I670">
        <v>30</v>
      </c>
      <c r="J670" s="1">
        <v>43038</v>
      </c>
      <c r="K670" s="1">
        <v>43038</v>
      </c>
      <c r="L670" s="142">
        <v>214</v>
      </c>
      <c r="M670" s="142">
        <v>214</v>
      </c>
      <c r="N670" s="143">
        <v>65.17</v>
      </c>
      <c r="O670" s="15">
        <v>14822865354592</v>
      </c>
      <c r="P670" t="s">
        <v>28</v>
      </c>
      <c r="Q670" t="s">
        <v>29</v>
      </c>
      <c r="R670" s="104">
        <v>56100</v>
      </c>
      <c r="S670" t="s">
        <v>101</v>
      </c>
      <c r="T670">
        <v>30</v>
      </c>
      <c r="U670" s="114">
        <v>214</v>
      </c>
      <c r="V670" s="13">
        <v>65.17</v>
      </c>
      <c r="W670" s="1">
        <v>43047</v>
      </c>
      <c r="X670" s="7">
        <v>43038</v>
      </c>
      <c r="Y670" s="9">
        <v>2017</v>
      </c>
    </row>
    <row r="671" spans="2:25" hidden="1" x14ac:dyDescent="0.45">
      <c r="B671" s="1">
        <v>43047</v>
      </c>
      <c r="C671" s="141" t="s">
        <v>101</v>
      </c>
      <c r="D671">
        <v>2017</v>
      </c>
      <c r="E671" s="98">
        <v>14823588943559</v>
      </c>
      <c r="F671" s="141" t="s">
        <v>95</v>
      </c>
      <c r="G671" s="141" t="str">
        <f>VLOOKUP(E671,'Tableau Sites'!$A$7:$C$107,3,FALSE)</f>
        <v>2 RUE MAURICE THOREZ</v>
      </c>
      <c r="H671" s="142">
        <v>56100</v>
      </c>
      <c r="I671">
        <v>30</v>
      </c>
      <c r="J671" s="1">
        <v>43038</v>
      </c>
      <c r="K671" s="1">
        <v>43038</v>
      </c>
      <c r="L671" s="142">
        <v>5255</v>
      </c>
      <c r="M671" s="142">
        <v>5255</v>
      </c>
      <c r="N671" s="143">
        <v>779.02</v>
      </c>
      <c r="O671" s="15">
        <v>14823588943559</v>
      </c>
      <c r="P671" t="s">
        <v>95</v>
      </c>
      <c r="Q671" t="s">
        <v>96</v>
      </c>
      <c r="R671" s="104">
        <v>56100</v>
      </c>
      <c r="S671" t="s">
        <v>101</v>
      </c>
      <c r="T671">
        <v>30</v>
      </c>
      <c r="U671" s="114">
        <v>5255</v>
      </c>
      <c r="V671" s="13">
        <v>779.02</v>
      </c>
      <c r="W671" s="1">
        <v>43047</v>
      </c>
      <c r="X671" s="7">
        <v>43038</v>
      </c>
      <c r="Y671" s="9">
        <v>2017</v>
      </c>
    </row>
    <row r="672" spans="2:25" hidden="1" x14ac:dyDescent="0.45">
      <c r="B672" s="1">
        <v>43047</v>
      </c>
      <c r="C672" s="141" t="s">
        <v>101</v>
      </c>
      <c r="D672">
        <v>2017</v>
      </c>
      <c r="E672" s="98">
        <v>14826628017348</v>
      </c>
      <c r="F672" s="141" t="s">
        <v>30</v>
      </c>
      <c r="G672" s="141" t="str">
        <f>VLOOKUP(E672,'Tableau Sites'!$A$7:$C$107,3,FALSE)</f>
        <v>N1 RUE VICTOR SCHOELCHER</v>
      </c>
      <c r="H672" s="142">
        <v>56100</v>
      </c>
      <c r="I672">
        <v>36</v>
      </c>
      <c r="J672" s="1">
        <v>43038</v>
      </c>
      <c r="K672" s="1">
        <v>43038</v>
      </c>
      <c r="L672" s="142">
        <v>918</v>
      </c>
      <c r="M672" s="142">
        <v>918</v>
      </c>
      <c r="N672" s="143">
        <v>170.24</v>
      </c>
      <c r="O672" s="15">
        <v>14826628017348</v>
      </c>
      <c r="P672" t="s">
        <v>30</v>
      </c>
      <c r="Q672" t="s">
        <v>179</v>
      </c>
      <c r="R672" s="104">
        <v>56100</v>
      </c>
      <c r="S672" t="s">
        <v>101</v>
      </c>
      <c r="T672">
        <v>36</v>
      </c>
      <c r="U672" s="114">
        <v>918</v>
      </c>
      <c r="V672" s="13">
        <v>170.24</v>
      </c>
      <c r="W672" s="1">
        <v>43047</v>
      </c>
      <c r="X672" s="7">
        <v>43038</v>
      </c>
      <c r="Y672" s="9">
        <v>2017</v>
      </c>
    </row>
    <row r="673" spans="2:25" hidden="1" x14ac:dyDescent="0.45">
      <c r="B673" s="1">
        <v>43047</v>
      </c>
      <c r="C673" s="141" t="s">
        <v>101</v>
      </c>
      <c r="D673">
        <v>2017</v>
      </c>
      <c r="E673" s="98">
        <v>14827062170710</v>
      </c>
      <c r="F673" s="141" t="s">
        <v>61</v>
      </c>
      <c r="G673" s="141" t="str">
        <f>VLOOKUP(E673,'Tableau Sites'!$A$7:$C$107,3,FALSE)</f>
        <v>38 RUE MONISTROL</v>
      </c>
      <c r="H673" s="142">
        <v>56100</v>
      </c>
      <c r="I673">
        <v>18</v>
      </c>
      <c r="J673" s="1">
        <v>43038</v>
      </c>
      <c r="K673" s="1">
        <v>43038</v>
      </c>
      <c r="L673" s="142">
        <v>2292</v>
      </c>
      <c r="M673" s="142">
        <v>2292</v>
      </c>
      <c r="N673" s="143">
        <v>335.46</v>
      </c>
      <c r="O673" s="15">
        <v>14827062170710</v>
      </c>
      <c r="P673" t="s">
        <v>61</v>
      </c>
      <c r="Q673" t="s">
        <v>62</v>
      </c>
      <c r="R673" s="104">
        <v>56100</v>
      </c>
      <c r="S673" t="s">
        <v>101</v>
      </c>
      <c r="T673">
        <v>18</v>
      </c>
      <c r="U673" s="114">
        <v>2292</v>
      </c>
      <c r="V673" s="13">
        <v>335.46</v>
      </c>
      <c r="W673" s="1">
        <v>43047</v>
      </c>
      <c r="X673" s="7">
        <v>43038</v>
      </c>
      <c r="Y673" s="9">
        <v>2017</v>
      </c>
    </row>
    <row r="674" spans="2:25" hidden="1" x14ac:dyDescent="0.45">
      <c r="B674" s="1">
        <v>43047</v>
      </c>
      <c r="C674" s="141" t="s">
        <v>101</v>
      </c>
      <c r="D674">
        <v>2017</v>
      </c>
      <c r="E674" s="98">
        <v>14829522373357</v>
      </c>
      <c r="F674" s="141" t="s">
        <v>7</v>
      </c>
      <c r="G674" s="141" t="str">
        <f>VLOOKUP(E674,'Tableau Sites'!$A$7:$C$107,3,FALSE)</f>
        <v>1 RUE NICOLAS APPERT</v>
      </c>
      <c r="H674" s="142">
        <v>56100</v>
      </c>
      <c r="I674">
        <v>6</v>
      </c>
      <c r="J674" s="1">
        <v>43038</v>
      </c>
      <c r="K674" s="1">
        <v>43038</v>
      </c>
      <c r="L674" s="142">
        <v>192</v>
      </c>
      <c r="M674" s="142">
        <v>192</v>
      </c>
      <c r="N674" s="143">
        <v>42.67</v>
      </c>
      <c r="O674" s="15">
        <v>14829522373357</v>
      </c>
      <c r="P674" t="s">
        <v>7</v>
      </c>
      <c r="Q674" t="s">
        <v>8</v>
      </c>
      <c r="R674" s="104">
        <v>56100</v>
      </c>
      <c r="S674" t="s">
        <v>101</v>
      </c>
      <c r="T674">
        <v>6</v>
      </c>
      <c r="U674" s="114">
        <v>192</v>
      </c>
      <c r="V674" s="13">
        <v>42.67</v>
      </c>
      <c r="W674" s="1">
        <v>43047</v>
      </c>
      <c r="X674" s="7">
        <v>43038</v>
      </c>
      <c r="Y674" s="9">
        <v>2017</v>
      </c>
    </row>
    <row r="675" spans="2:25" hidden="1" x14ac:dyDescent="0.45">
      <c r="B675" s="1">
        <v>43047</v>
      </c>
      <c r="C675" s="141" t="s">
        <v>101</v>
      </c>
      <c r="D675">
        <v>2017</v>
      </c>
      <c r="E675" s="98">
        <v>14829667091101</v>
      </c>
      <c r="F675" s="141" t="s">
        <v>707</v>
      </c>
      <c r="G675" s="141" t="str">
        <f>VLOOKUP(E675,'Tableau Sites'!$A$7:$C$107,3,FALSE)</f>
        <v>3 RUE D ANNABA</v>
      </c>
      <c r="H675" s="142">
        <v>56100</v>
      </c>
      <c r="I675">
        <v>3</v>
      </c>
      <c r="J675" s="1">
        <v>43038</v>
      </c>
      <c r="K675" s="1">
        <v>43038</v>
      </c>
      <c r="L675" s="142">
        <v>566</v>
      </c>
      <c r="M675" s="142">
        <v>566</v>
      </c>
      <c r="N675" s="143">
        <v>88.44</v>
      </c>
      <c r="O675" s="15">
        <v>14829667091101</v>
      </c>
      <c r="P675" t="s">
        <v>116</v>
      </c>
      <c r="Q675" t="s">
        <v>160</v>
      </c>
      <c r="R675" s="104">
        <v>56100</v>
      </c>
      <c r="S675" t="s">
        <v>101</v>
      </c>
      <c r="T675">
        <v>3</v>
      </c>
      <c r="U675" s="114">
        <v>566</v>
      </c>
      <c r="V675" s="13">
        <v>88.44</v>
      </c>
      <c r="W675" s="1">
        <v>43047</v>
      </c>
      <c r="X675" s="7">
        <v>43038</v>
      </c>
      <c r="Y675" s="9">
        <v>2017</v>
      </c>
    </row>
    <row r="676" spans="2:25" hidden="1" x14ac:dyDescent="0.45">
      <c r="B676" s="1">
        <v>43047</v>
      </c>
      <c r="C676" s="141" t="s">
        <v>101</v>
      </c>
      <c r="D676">
        <v>2017</v>
      </c>
      <c r="E676" s="98">
        <v>14829956526793</v>
      </c>
      <c r="F676" s="141" t="s">
        <v>31</v>
      </c>
      <c r="G676" s="141" t="str">
        <f>VLOOKUP(E676,'Tableau Sites'!$A$7:$C$107,3,FALSE)</f>
        <v>82 RUE DE KERVARIC</v>
      </c>
      <c r="H676" s="142">
        <v>56100</v>
      </c>
      <c r="I676">
        <v>12</v>
      </c>
      <c r="J676" s="1">
        <v>43038</v>
      </c>
      <c r="K676" s="1">
        <v>43038</v>
      </c>
      <c r="L676" s="142">
        <v>795</v>
      </c>
      <c r="M676" s="142">
        <v>795</v>
      </c>
      <c r="N676" s="143">
        <v>126.33</v>
      </c>
      <c r="O676" s="15">
        <v>14829956526793</v>
      </c>
      <c r="P676" t="s">
        <v>31</v>
      </c>
      <c r="Q676" t="s">
        <v>32</v>
      </c>
      <c r="R676" s="104">
        <v>56100</v>
      </c>
      <c r="S676" t="s">
        <v>101</v>
      </c>
      <c r="T676">
        <v>12</v>
      </c>
      <c r="U676" s="114">
        <v>795</v>
      </c>
      <c r="V676" s="13">
        <v>126.33</v>
      </c>
      <c r="W676" s="1">
        <v>43047</v>
      </c>
      <c r="X676" s="7">
        <v>43038</v>
      </c>
      <c r="Y676" s="9">
        <v>2017</v>
      </c>
    </row>
    <row r="677" spans="2:25" hidden="1" x14ac:dyDescent="0.45">
      <c r="B677" s="1">
        <v>43047</v>
      </c>
      <c r="C677" s="141" t="s">
        <v>101</v>
      </c>
      <c r="D677">
        <v>2017</v>
      </c>
      <c r="E677" s="98">
        <v>14830680111778</v>
      </c>
      <c r="F677" s="141" t="s">
        <v>125</v>
      </c>
      <c r="G677" s="141" t="str">
        <f>VLOOKUP(E677,'Tableau Sites'!$A$7:$C$107,3,FALSE)</f>
        <v>PLACE BATAILLE DE QUIBERON</v>
      </c>
      <c r="H677" s="142">
        <v>56100</v>
      </c>
      <c r="I677">
        <v>6</v>
      </c>
      <c r="J677" s="1">
        <v>43038</v>
      </c>
      <c r="K677" s="1">
        <v>43038</v>
      </c>
      <c r="L677" s="142">
        <v>287</v>
      </c>
      <c r="M677" s="142">
        <v>287</v>
      </c>
      <c r="N677" s="143">
        <v>73.3</v>
      </c>
      <c r="O677" s="15">
        <v>14830680111778</v>
      </c>
      <c r="P677" t="s">
        <v>125</v>
      </c>
      <c r="Q677" t="s">
        <v>180</v>
      </c>
      <c r="R677" s="104">
        <v>56100</v>
      </c>
      <c r="S677" t="s">
        <v>101</v>
      </c>
      <c r="T677">
        <v>6</v>
      </c>
      <c r="U677" s="114">
        <v>287</v>
      </c>
      <c r="V677" s="13">
        <v>73.3</v>
      </c>
      <c r="W677" s="1">
        <v>43047</v>
      </c>
      <c r="X677" s="7">
        <v>43038</v>
      </c>
      <c r="Y677" s="9">
        <v>2017</v>
      </c>
    </row>
    <row r="678" spans="2:25" hidden="1" x14ac:dyDescent="0.45">
      <c r="B678" s="1">
        <v>43047</v>
      </c>
      <c r="C678" s="141" t="s">
        <v>101</v>
      </c>
      <c r="D678">
        <v>2017</v>
      </c>
      <c r="E678" s="98">
        <v>14831548422869</v>
      </c>
      <c r="F678" s="141" t="s">
        <v>747</v>
      </c>
      <c r="G678" s="141" t="str">
        <f>VLOOKUP(E678,'Tableau Sites'!$A$7:$C$107,3,FALSE)</f>
        <v>2A RUE COMMANDANT MARCHAND</v>
      </c>
      <c r="H678" s="142">
        <v>56100</v>
      </c>
      <c r="I678">
        <v>3</v>
      </c>
      <c r="J678" s="1">
        <v>43038</v>
      </c>
      <c r="K678" s="1">
        <v>43038</v>
      </c>
      <c r="L678" s="142">
        <v>7</v>
      </c>
      <c r="M678" s="142">
        <v>7</v>
      </c>
      <c r="N678" s="143">
        <v>4.66</v>
      </c>
      <c r="O678" s="15">
        <v>14831548422869</v>
      </c>
      <c r="P678" t="s">
        <v>51</v>
      </c>
      <c r="Q678" t="s">
        <v>52</v>
      </c>
      <c r="R678" s="104">
        <v>56100</v>
      </c>
      <c r="S678" t="s">
        <v>101</v>
      </c>
      <c r="T678">
        <v>3</v>
      </c>
      <c r="U678" s="114">
        <v>7</v>
      </c>
      <c r="V678" s="13">
        <v>4.66</v>
      </c>
      <c r="W678" s="1">
        <v>43047</v>
      </c>
      <c r="X678" s="7">
        <v>43038</v>
      </c>
      <c r="Y678" s="9">
        <v>2017</v>
      </c>
    </row>
    <row r="679" spans="2:25" hidden="1" x14ac:dyDescent="0.45">
      <c r="B679" s="1">
        <v>43047</v>
      </c>
      <c r="C679" s="141" t="s">
        <v>101</v>
      </c>
      <c r="D679">
        <v>2017</v>
      </c>
      <c r="E679" s="98">
        <v>14832561447120</v>
      </c>
      <c r="F679" s="141" t="s">
        <v>653</v>
      </c>
      <c r="G679" s="141" t="str">
        <f>VLOOKUP(E679,'Tableau Sites'!$A$7:$C$107,3,FALSE)</f>
        <v>42 RUE LOUIS BRAILLE</v>
      </c>
      <c r="H679" s="142">
        <v>56100</v>
      </c>
      <c r="I679">
        <v>18</v>
      </c>
      <c r="J679" s="1">
        <v>43038</v>
      </c>
      <c r="K679" s="1">
        <v>43038</v>
      </c>
      <c r="L679" s="142">
        <v>1944</v>
      </c>
      <c r="M679" s="142">
        <v>1944</v>
      </c>
      <c r="N679" s="143">
        <v>296.75</v>
      </c>
      <c r="O679" s="15">
        <v>14832561447120</v>
      </c>
      <c r="P679" t="s">
        <v>53</v>
      </c>
      <c r="Q679" t="s">
        <v>54</v>
      </c>
      <c r="R679" s="104">
        <v>56100</v>
      </c>
      <c r="S679" t="s">
        <v>101</v>
      </c>
      <c r="T679">
        <v>18</v>
      </c>
      <c r="U679" s="114">
        <v>1944</v>
      </c>
      <c r="V679" s="13">
        <v>296.75</v>
      </c>
      <c r="W679" s="1">
        <v>43047</v>
      </c>
      <c r="X679" s="7">
        <v>43038</v>
      </c>
      <c r="Y679" s="9">
        <v>2017</v>
      </c>
    </row>
    <row r="680" spans="2:25" hidden="1" x14ac:dyDescent="0.45">
      <c r="B680" s="1">
        <v>43047</v>
      </c>
      <c r="C680" s="141" t="s">
        <v>101</v>
      </c>
      <c r="D680">
        <v>2017</v>
      </c>
      <c r="E680" s="98">
        <v>14832706164973</v>
      </c>
      <c r="F680" s="193" t="s">
        <v>662</v>
      </c>
      <c r="G680" s="141" t="str">
        <f>VLOOKUP(E680,'Tableau Sites'!$A$7:$C$107,3,FALSE)</f>
        <v>81 BOULEVARD COSMAO DUMANOIR</v>
      </c>
      <c r="H680" s="142">
        <v>56100</v>
      </c>
      <c r="I680">
        <v>3</v>
      </c>
      <c r="J680" s="1">
        <v>43038</v>
      </c>
      <c r="K680" s="1">
        <v>43038</v>
      </c>
      <c r="L680" s="142">
        <v>118</v>
      </c>
      <c r="M680" s="142">
        <v>118</v>
      </c>
      <c r="N680" s="143">
        <v>25.25</v>
      </c>
      <c r="O680" s="15">
        <v>14832706164973</v>
      </c>
      <c r="P680" t="s">
        <v>83</v>
      </c>
      <c r="Q680" t="s">
        <v>161</v>
      </c>
      <c r="R680" s="104">
        <v>56100</v>
      </c>
      <c r="S680" t="s">
        <v>101</v>
      </c>
      <c r="T680">
        <v>3</v>
      </c>
      <c r="U680" s="114">
        <v>118</v>
      </c>
      <c r="V680" s="13">
        <v>25.25</v>
      </c>
      <c r="W680" s="1">
        <v>43047</v>
      </c>
      <c r="X680" s="7">
        <v>43038</v>
      </c>
      <c r="Y680" s="9">
        <v>2017</v>
      </c>
    </row>
    <row r="681" spans="2:25" hidden="1" x14ac:dyDescent="0.45">
      <c r="B681" s="1">
        <v>43047</v>
      </c>
      <c r="C681" s="141" t="s">
        <v>101</v>
      </c>
      <c r="D681">
        <v>2017</v>
      </c>
      <c r="E681" s="98">
        <v>14835311085392</v>
      </c>
      <c r="F681" s="141" t="s">
        <v>714</v>
      </c>
      <c r="G681" s="141" t="str">
        <f>VLOOKUP(E681,'Tableau Sites'!$A$7:$C$107,3,FALSE)</f>
        <v>39 RUE FRANCOIS LE LEVE</v>
      </c>
      <c r="H681" s="142">
        <v>56100</v>
      </c>
      <c r="I681">
        <v>12</v>
      </c>
      <c r="J681" s="1">
        <v>43038</v>
      </c>
      <c r="K681" s="1">
        <v>43038</v>
      </c>
      <c r="L681" s="142">
        <v>940</v>
      </c>
      <c r="M681" s="142">
        <v>940</v>
      </c>
      <c r="N681" s="143">
        <v>149.58000000000001</v>
      </c>
      <c r="O681" s="15">
        <v>14835311085392</v>
      </c>
      <c r="P681" t="s">
        <v>55</v>
      </c>
      <c r="Q681" t="s">
        <v>56</v>
      </c>
      <c r="R681" s="104">
        <v>56100</v>
      </c>
      <c r="S681" t="s">
        <v>101</v>
      </c>
      <c r="T681">
        <v>12</v>
      </c>
      <c r="U681" s="114">
        <v>940</v>
      </c>
      <c r="V681" s="13">
        <v>149.58000000000001</v>
      </c>
      <c r="W681" s="1">
        <v>43047</v>
      </c>
      <c r="X681" s="7">
        <v>43038</v>
      </c>
      <c r="Y681" s="9">
        <v>2017</v>
      </c>
    </row>
    <row r="682" spans="2:25" hidden="1" x14ac:dyDescent="0.45">
      <c r="B682" s="1">
        <v>43047</v>
      </c>
      <c r="C682" s="141" t="s">
        <v>101</v>
      </c>
      <c r="D682">
        <v>2017</v>
      </c>
      <c r="E682" s="98">
        <v>14836179395569</v>
      </c>
      <c r="F682" s="141" t="s">
        <v>138</v>
      </c>
      <c r="G682" s="141" t="str">
        <f>VLOOKUP(E682,'Tableau Sites'!$A$7:$C$107,3,FALSE)</f>
        <v>2 RUE MOZART</v>
      </c>
      <c r="H682" s="142">
        <v>56100</v>
      </c>
      <c r="I682">
        <v>6</v>
      </c>
      <c r="J682" s="1">
        <v>43038</v>
      </c>
      <c r="K682" s="1">
        <v>43038</v>
      </c>
      <c r="L682" s="142">
        <v>359</v>
      </c>
      <c r="M682" s="142">
        <v>359</v>
      </c>
      <c r="N682" s="143">
        <v>61.52</v>
      </c>
      <c r="O682" s="15">
        <v>14836179395569</v>
      </c>
      <c r="P682" t="s">
        <v>138</v>
      </c>
      <c r="Q682" t="s">
        <v>163</v>
      </c>
      <c r="R682" s="104">
        <v>56100</v>
      </c>
      <c r="S682" t="s">
        <v>101</v>
      </c>
      <c r="T682">
        <v>6</v>
      </c>
      <c r="U682" s="114">
        <v>359</v>
      </c>
      <c r="V682" s="13">
        <v>61.52</v>
      </c>
      <c r="W682" s="1">
        <v>43047</v>
      </c>
      <c r="X682" s="7">
        <v>43038</v>
      </c>
      <c r="Y682" s="9">
        <v>2017</v>
      </c>
    </row>
    <row r="683" spans="2:25" hidden="1" x14ac:dyDescent="0.45">
      <c r="B683" s="1">
        <v>43047</v>
      </c>
      <c r="C683" s="141" t="s">
        <v>101</v>
      </c>
      <c r="D683">
        <v>2017</v>
      </c>
      <c r="E683" s="98">
        <v>14838639594716</v>
      </c>
      <c r="F683" s="141" t="s">
        <v>763</v>
      </c>
      <c r="G683" s="141" t="str">
        <f>VLOOKUP(E683,'Tableau Sites'!$A$7:$C$107,3,FALSE)</f>
        <v>RUE JEAN DE MERVILLE</v>
      </c>
      <c r="H683" s="142">
        <v>56100</v>
      </c>
      <c r="I683">
        <v>36</v>
      </c>
      <c r="J683" s="1">
        <v>43038</v>
      </c>
      <c r="K683" s="1">
        <v>43038</v>
      </c>
      <c r="L683" s="142">
        <v>891</v>
      </c>
      <c r="M683" s="142">
        <v>891</v>
      </c>
      <c r="N683" s="143">
        <v>165.14</v>
      </c>
      <c r="O683" s="15">
        <v>14838639594716</v>
      </c>
      <c r="P683" t="s">
        <v>23</v>
      </c>
      <c r="Q683" t="s">
        <v>214</v>
      </c>
      <c r="R683" s="104">
        <v>56100</v>
      </c>
      <c r="S683" t="s">
        <v>101</v>
      </c>
      <c r="T683">
        <v>36</v>
      </c>
      <c r="U683" s="114">
        <v>891</v>
      </c>
      <c r="V683" s="13">
        <v>165.14</v>
      </c>
      <c r="W683" s="1">
        <v>43047</v>
      </c>
      <c r="X683" s="7">
        <v>43038</v>
      </c>
      <c r="Y683" s="9">
        <v>2017</v>
      </c>
    </row>
    <row r="684" spans="2:25" hidden="1" x14ac:dyDescent="0.45">
      <c r="B684" s="1">
        <v>43047</v>
      </c>
      <c r="C684" s="141" t="s">
        <v>101</v>
      </c>
      <c r="D684">
        <v>2017</v>
      </c>
      <c r="E684" s="98">
        <v>14838784312598</v>
      </c>
      <c r="F684" s="141" t="s">
        <v>97</v>
      </c>
      <c r="G684" s="141" t="str">
        <f>VLOOKUP(E684,'Tableau Sites'!$A$7:$C$107,3,FALSE)</f>
        <v>HALLES CHANZY</v>
      </c>
      <c r="H684" s="142">
        <v>56100</v>
      </c>
      <c r="I684">
        <v>36</v>
      </c>
      <c r="J684" s="1">
        <v>43038</v>
      </c>
      <c r="K684" s="1">
        <v>43038</v>
      </c>
      <c r="L684" s="142">
        <v>6333</v>
      </c>
      <c r="M684" s="142">
        <v>6333</v>
      </c>
      <c r="N684" s="143">
        <v>903.67</v>
      </c>
      <c r="O684" s="15">
        <v>14838784312598</v>
      </c>
      <c r="P684" t="s">
        <v>97</v>
      </c>
      <c r="Q684" t="s">
        <v>181</v>
      </c>
      <c r="R684" s="104">
        <v>56100</v>
      </c>
      <c r="S684" t="s">
        <v>101</v>
      </c>
      <c r="T684">
        <v>36</v>
      </c>
      <c r="U684" s="114">
        <v>6333</v>
      </c>
      <c r="V684" s="13">
        <v>903.67</v>
      </c>
      <c r="W684" s="1">
        <v>43047</v>
      </c>
      <c r="X684" s="7">
        <v>43038</v>
      </c>
      <c r="Y684" s="9">
        <v>2017</v>
      </c>
    </row>
    <row r="685" spans="2:25" hidden="1" x14ac:dyDescent="0.45">
      <c r="B685" s="1">
        <v>43047</v>
      </c>
      <c r="C685" s="141" t="s">
        <v>101</v>
      </c>
      <c r="D685">
        <v>2017</v>
      </c>
      <c r="E685" s="98">
        <v>14840955079522</v>
      </c>
      <c r="F685" s="204" t="s">
        <v>632</v>
      </c>
      <c r="G685" s="141" t="str">
        <f>VLOOKUP(E685,'Tableau Sites'!$A$7:$C$107,3,FALSE)</f>
        <v>29 RUE DE KEROMAN</v>
      </c>
      <c r="H685" s="142">
        <v>56100</v>
      </c>
      <c r="I685">
        <v>3</v>
      </c>
      <c r="J685" s="1">
        <v>43038</v>
      </c>
      <c r="K685" s="1">
        <v>43038</v>
      </c>
      <c r="L685" s="142">
        <v>153</v>
      </c>
      <c r="M685" s="142">
        <v>153</v>
      </c>
      <c r="N685" s="143">
        <v>30.21</v>
      </c>
      <c r="O685" s="15">
        <v>14840955079522</v>
      </c>
      <c r="P685" t="s">
        <v>113</v>
      </c>
      <c r="Q685" t="s">
        <v>182</v>
      </c>
      <c r="R685" s="104">
        <v>56100</v>
      </c>
      <c r="S685" t="s">
        <v>101</v>
      </c>
      <c r="T685">
        <v>3</v>
      </c>
      <c r="U685" s="114">
        <v>153</v>
      </c>
      <c r="V685" s="13">
        <v>30.21</v>
      </c>
      <c r="W685" s="1">
        <v>43047</v>
      </c>
      <c r="X685" s="7">
        <v>43038</v>
      </c>
      <c r="Y685" s="9">
        <v>2017</v>
      </c>
    </row>
    <row r="686" spans="2:25" hidden="1" x14ac:dyDescent="0.45">
      <c r="B686" s="1">
        <v>43047</v>
      </c>
      <c r="C686" s="141" t="s">
        <v>101</v>
      </c>
      <c r="D686">
        <v>2017</v>
      </c>
      <c r="E686" s="98">
        <v>14842981128703</v>
      </c>
      <c r="F686" s="141" t="s">
        <v>24</v>
      </c>
      <c r="G686" s="141" t="str">
        <f>VLOOKUP(E686,'Tableau Sites'!$A$7:$C$107,3,FALSE)</f>
        <v>8 RUE DE L INDUSTRIE</v>
      </c>
      <c r="H686" s="142">
        <v>56100</v>
      </c>
      <c r="I686">
        <v>9</v>
      </c>
      <c r="J686" s="1">
        <v>43038</v>
      </c>
      <c r="K686" s="1">
        <v>43038</v>
      </c>
      <c r="L686" s="142">
        <v>-133</v>
      </c>
      <c r="M686" s="142">
        <v>-133</v>
      </c>
      <c r="N686" s="143">
        <v>-5.25</v>
      </c>
      <c r="O686" s="15">
        <v>14842981128703</v>
      </c>
      <c r="P686" t="s">
        <v>24</v>
      </c>
      <c r="Q686" t="s">
        <v>25</v>
      </c>
      <c r="R686" s="104">
        <v>56100</v>
      </c>
      <c r="S686" t="s">
        <v>101</v>
      </c>
      <c r="T686">
        <v>9</v>
      </c>
      <c r="U686" s="114">
        <v>-133</v>
      </c>
      <c r="V686" s="13">
        <v>-5.25</v>
      </c>
      <c r="W686" s="1">
        <v>43047</v>
      </c>
      <c r="X686" s="7">
        <v>43038</v>
      </c>
      <c r="Y686" s="9">
        <v>2017</v>
      </c>
    </row>
    <row r="687" spans="2:25" hidden="1" x14ac:dyDescent="0.45">
      <c r="B687" s="1">
        <v>43047</v>
      </c>
      <c r="C687" s="141" t="s">
        <v>101</v>
      </c>
      <c r="D687">
        <v>2017</v>
      </c>
      <c r="E687" s="98">
        <v>14843270564333</v>
      </c>
      <c r="F687" s="141" t="s">
        <v>112</v>
      </c>
      <c r="G687" s="141" t="str">
        <f>VLOOKUP(E687,'Tableau Sites'!$A$7:$C$107,3,FALSE)</f>
        <v>5 AVENUE DE KERGROISE</v>
      </c>
      <c r="H687" s="142">
        <v>56100</v>
      </c>
      <c r="I687">
        <v>9</v>
      </c>
      <c r="J687" s="1">
        <v>43038</v>
      </c>
      <c r="K687" s="1">
        <v>43038</v>
      </c>
      <c r="L687" s="142">
        <v>640</v>
      </c>
      <c r="M687" s="142">
        <v>640</v>
      </c>
      <c r="N687" s="143">
        <v>104.47</v>
      </c>
      <c r="O687" s="15">
        <v>14843270564333</v>
      </c>
      <c r="P687" t="s">
        <v>112</v>
      </c>
      <c r="Q687" t="s">
        <v>159</v>
      </c>
      <c r="R687" s="104">
        <v>56100</v>
      </c>
      <c r="S687" t="s">
        <v>101</v>
      </c>
      <c r="T687">
        <v>9</v>
      </c>
      <c r="U687" s="114">
        <v>640</v>
      </c>
      <c r="V687" s="13">
        <v>104.47</v>
      </c>
      <c r="W687" s="1">
        <v>43047</v>
      </c>
      <c r="X687" s="7">
        <v>43038</v>
      </c>
      <c r="Y687" s="9">
        <v>2017</v>
      </c>
    </row>
    <row r="688" spans="2:25" hidden="1" x14ac:dyDescent="0.45">
      <c r="B688" s="1">
        <v>43047</v>
      </c>
      <c r="C688" s="141" t="s">
        <v>101</v>
      </c>
      <c r="D688">
        <v>2017</v>
      </c>
      <c r="E688" s="98">
        <v>14845296633070</v>
      </c>
      <c r="F688" s="141" t="s">
        <v>680</v>
      </c>
      <c r="G688" s="141" t="str">
        <f>VLOOKUP(E688,'Tableau Sites'!$A$7:$C$107,3,FALSE)</f>
        <v>6 RUE DE L ECOLE</v>
      </c>
      <c r="H688" s="142">
        <v>56100</v>
      </c>
      <c r="I688">
        <v>3</v>
      </c>
      <c r="J688" s="1">
        <v>43038</v>
      </c>
      <c r="K688" s="1">
        <v>43038</v>
      </c>
      <c r="L688" s="142">
        <v>49</v>
      </c>
      <c r="M688" s="142">
        <v>49</v>
      </c>
      <c r="N688" s="143">
        <v>15.53</v>
      </c>
      <c r="O688" s="15">
        <v>14845296633070</v>
      </c>
      <c r="P688" t="s">
        <v>57</v>
      </c>
      <c r="Q688" t="s">
        <v>20</v>
      </c>
      <c r="R688" s="104">
        <v>56100</v>
      </c>
      <c r="S688" t="s">
        <v>101</v>
      </c>
      <c r="T688">
        <v>3</v>
      </c>
      <c r="U688" s="114">
        <v>49</v>
      </c>
      <c r="V688" s="13">
        <v>15.53</v>
      </c>
      <c r="W688" s="1">
        <v>43047</v>
      </c>
      <c r="X688" s="7">
        <v>43038</v>
      </c>
      <c r="Y688" s="9">
        <v>2017</v>
      </c>
    </row>
    <row r="689" spans="2:25" hidden="1" x14ac:dyDescent="0.45">
      <c r="B689" s="1">
        <v>43047</v>
      </c>
      <c r="C689" s="141" t="s">
        <v>101</v>
      </c>
      <c r="D689">
        <v>2017</v>
      </c>
      <c r="E689" s="98">
        <v>14846888509393</v>
      </c>
      <c r="F689" s="141" t="s">
        <v>5</v>
      </c>
      <c r="G689" s="141" t="str">
        <f>VLOOKUP(E689,'Tableau Sites'!$A$7:$C$107,3,FALSE)</f>
        <v>22A RUE DOCTEUR BENOIT VILLERS</v>
      </c>
      <c r="H689" s="142">
        <v>56100</v>
      </c>
      <c r="I689">
        <v>24</v>
      </c>
      <c r="J689" s="1">
        <v>43038</v>
      </c>
      <c r="K689" s="1">
        <v>43038</v>
      </c>
      <c r="L689" s="142">
        <v>7451</v>
      </c>
      <c r="M689" s="142">
        <v>7451</v>
      </c>
      <c r="N689" s="143">
        <v>1100.8900000000001</v>
      </c>
      <c r="O689" s="15">
        <v>14846888509393</v>
      </c>
      <c r="P689" t="s">
        <v>5</v>
      </c>
      <c r="Q689" t="s">
        <v>6</v>
      </c>
      <c r="R689" s="104">
        <v>56100</v>
      </c>
      <c r="S689" t="s">
        <v>101</v>
      </c>
      <c r="T689">
        <v>24</v>
      </c>
      <c r="U689" s="114">
        <v>7451</v>
      </c>
      <c r="V689" s="13">
        <v>1100.8900000000001</v>
      </c>
      <c r="W689" s="1">
        <v>43047</v>
      </c>
      <c r="X689" s="7">
        <v>43038</v>
      </c>
      <c r="Y689" s="9">
        <v>2017</v>
      </c>
    </row>
    <row r="690" spans="2:25" hidden="1" x14ac:dyDescent="0.45">
      <c r="B690" s="1">
        <v>43047</v>
      </c>
      <c r="C690" s="141" t="s">
        <v>101</v>
      </c>
      <c r="D690">
        <v>2017</v>
      </c>
      <c r="E690" s="98">
        <v>14847033269250</v>
      </c>
      <c r="F690" s="141" t="s">
        <v>709</v>
      </c>
      <c r="G690" s="141" t="str">
        <f>VLOOKUP(E690,'Tableau Sites'!$A$7:$C$107,3,FALSE)</f>
        <v>83 BOULEVARD COSMAO DUMANOIR</v>
      </c>
      <c r="H690" s="142">
        <v>56100</v>
      </c>
      <c r="I690">
        <v>18</v>
      </c>
      <c r="J690" s="1">
        <v>43038</v>
      </c>
      <c r="K690" s="1">
        <v>43038</v>
      </c>
      <c r="L690" s="142">
        <v>372</v>
      </c>
      <c r="M690" s="142">
        <v>372</v>
      </c>
      <c r="N690" s="143">
        <v>110.07</v>
      </c>
      <c r="O690" s="15">
        <v>14847033269250</v>
      </c>
      <c r="P690" t="s">
        <v>131</v>
      </c>
      <c r="Q690" t="s">
        <v>171</v>
      </c>
      <c r="R690" s="104">
        <v>56100</v>
      </c>
      <c r="S690" t="s">
        <v>101</v>
      </c>
      <c r="T690">
        <v>18</v>
      </c>
      <c r="U690" s="114">
        <v>372</v>
      </c>
      <c r="V690" s="13">
        <v>110.07</v>
      </c>
      <c r="W690" s="1">
        <v>43047</v>
      </c>
      <c r="X690" s="7">
        <v>43038</v>
      </c>
      <c r="Y690" s="9">
        <v>2017</v>
      </c>
    </row>
    <row r="691" spans="2:25" hidden="1" x14ac:dyDescent="0.45">
      <c r="B691" s="1">
        <v>43047</v>
      </c>
      <c r="C691" s="141" t="s">
        <v>101</v>
      </c>
      <c r="D691">
        <v>2017</v>
      </c>
      <c r="E691" s="98">
        <v>14847756790250</v>
      </c>
      <c r="F691" s="141" t="s">
        <v>58</v>
      </c>
      <c r="G691" s="141" t="e">
        <f>VLOOKUP(E691,'Tableau Sites'!$A$7:$C$107,3,FALSE)</f>
        <v>#N/A</v>
      </c>
      <c r="H691" s="142">
        <v>56100</v>
      </c>
      <c r="I691">
        <v>36</v>
      </c>
      <c r="J691" s="1">
        <v>43038</v>
      </c>
      <c r="K691" s="1">
        <v>43038</v>
      </c>
      <c r="L691" s="142">
        <v>59</v>
      </c>
      <c r="M691" s="142">
        <v>59</v>
      </c>
      <c r="N691" s="143">
        <v>47.85</v>
      </c>
      <c r="O691" s="15">
        <v>14847756790250</v>
      </c>
      <c r="P691" t="s">
        <v>58</v>
      </c>
      <c r="Q691" t="s">
        <v>59</v>
      </c>
      <c r="R691" s="104">
        <v>56100</v>
      </c>
      <c r="S691" t="s">
        <v>101</v>
      </c>
      <c r="T691">
        <v>36</v>
      </c>
      <c r="U691" s="114">
        <v>59</v>
      </c>
      <c r="V691" s="13">
        <v>47.85</v>
      </c>
      <c r="W691" s="1">
        <v>43047</v>
      </c>
      <c r="X691" s="7">
        <v>43038</v>
      </c>
      <c r="Y691" s="9">
        <v>2017</v>
      </c>
    </row>
    <row r="692" spans="2:25" hidden="1" x14ac:dyDescent="0.45">
      <c r="B692" s="1">
        <v>43047</v>
      </c>
      <c r="C692" s="141" t="s">
        <v>101</v>
      </c>
      <c r="D692">
        <v>2017</v>
      </c>
      <c r="E692" s="98">
        <v>14848190969595</v>
      </c>
      <c r="F692" s="141" t="s">
        <v>77</v>
      </c>
      <c r="G692" s="141" t="str">
        <f>VLOOKUP(E692,'Tableau Sites'!$A$7:$C$107,3,FALSE)</f>
        <v>2 RUE FRANCOIS LE BRISE</v>
      </c>
      <c r="H692" s="142">
        <v>56100</v>
      </c>
      <c r="I692">
        <v>36</v>
      </c>
      <c r="J692" s="1">
        <v>43038</v>
      </c>
      <c r="K692" s="1">
        <v>43038</v>
      </c>
      <c r="L692" s="142">
        <v>3382</v>
      </c>
      <c r="M692" s="142">
        <v>3382</v>
      </c>
      <c r="N692" s="143">
        <v>576.30999999999995</v>
      </c>
      <c r="O692" s="15">
        <v>14848190969595</v>
      </c>
      <c r="P692" t="s">
        <v>77</v>
      </c>
      <c r="Q692" t="s">
        <v>78</v>
      </c>
      <c r="R692" s="104">
        <v>56100</v>
      </c>
      <c r="S692" t="s">
        <v>101</v>
      </c>
      <c r="T692">
        <v>36</v>
      </c>
      <c r="U692" s="114">
        <v>3382</v>
      </c>
      <c r="V692" s="13">
        <v>576.30999999999995</v>
      </c>
      <c r="W692" s="1">
        <v>43047</v>
      </c>
      <c r="X692" s="7">
        <v>43038</v>
      </c>
      <c r="Y692" s="9">
        <v>2017</v>
      </c>
    </row>
    <row r="693" spans="2:25" hidden="1" x14ac:dyDescent="0.45">
      <c r="B693" s="1">
        <v>43047</v>
      </c>
      <c r="C693" s="141" t="s">
        <v>101</v>
      </c>
      <c r="D693">
        <v>2017</v>
      </c>
      <c r="E693" s="98">
        <v>14848335687353</v>
      </c>
      <c r="F693" s="141" t="s">
        <v>17</v>
      </c>
      <c r="G693" s="141" t="e">
        <f>VLOOKUP(E693,'Tableau Sites'!$A$7:$C$107,3,FALSE)</f>
        <v>#N/A</v>
      </c>
      <c r="H693" s="142">
        <v>56100</v>
      </c>
      <c r="I693">
        <v>18</v>
      </c>
      <c r="J693" s="1">
        <v>43038</v>
      </c>
      <c r="K693" s="1">
        <v>43038</v>
      </c>
      <c r="L693" s="142">
        <v>849</v>
      </c>
      <c r="M693" s="142">
        <v>849</v>
      </c>
      <c r="N693" s="143">
        <v>142.37</v>
      </c>
      <c r="O693" s="15">
        <v>14848335687353</v>
      </c>
      <c r="P693" t="s">
        <v>17</v>
      </c>
      <c r="Q693" t="s">
        <v>18</v>
      </c>
      <c r="R693" s="104">
        <v>56100</v>
      </c>
      <c r="S693" t="s">
        <v>101</v>
      </c>
      <c r="T693">
        <v>18</v>
      </c>
      <c r="U693" s="114">
        <v>849</v>
      </c>
      <c r="V693" s="13">
        <v>142.37</v>
      </c>
      <c r="W693" s="1">
        <v>43047</v>
      </c>
      <c r="X693" s="7">
        <v>43038</v>
      </c>
      <c r="Y693" s="9">
        <v>2017</v>
      </c>
    </row>
    <row r="694" spans="2:25" hidden="1" x14ac:dyDescent="0.45">
      <c r="B694" s="1">
        <v>43047</v>
      </c>
      <c r="C694" s="141" t="s">
        <v>101</v>
      </c>
      <c r="D694">
        <v>2017</v>
      </c>
      <c r="E694" s="98">
        <v>14849204036299</v>
      </c>
      <c r="F694" s="141" t="s">
        <v>82</v>
      </c>
      <c r="G694" s="141" t="e">
        <f>VLOOKUP(E694,'Tableau Sites'!$A$7:$C$107,3,FALSE)</f>
        <v>#N/A</v>
      </c>
      <c r="H694" s="142">
        <v>56100</v>
      </c>
      <c r="I694">
        <v>6</v>
      </c>
      <c r="J694" s="1">
        <v>43038</v>
      </c>
      <c r="K694" s="1">
        <v>43038</v>
      </c>
      <c r="L694" s="142">
        <v>341</v>
      </c>
      <c r="M694" s="142">
        <v>341</v>
      </c>
      <c r="N694" s="143">
        <v>59.51</v>
      </c>
      <c r="O694" s="15">
        <v>14849204036299</v>
      </c>
      <c r="P694" t="s">
        <v>82</v>
      </c>
      <c r="Q694" t="s">
        <v>158</v>
      </c>
      <c r="R694" s="104">
        <v>56100</v>
      </c>
      <c r="S694" t="s">
        <v>101</v>
      </c>
      <c r="T694">
        <v>6</v>
      </c>
      <c r="U694" s="114">
        <v>341</v>
      </c>
      <c r="V694" s="13">
        <v>59.51</v>
      </c>
      <c r="W694" s="1">
        <v>43047</v>
      </c>
      <c r="X694" s="7">
        <v>43038</v>
      </c>
      <c r="Y694" s="9">
        <v>2017</v>
      </c>
    </row>
    <row r="695" spans="2:25" hidden="1" x14ac:dyDescent="0.45">
      <c r="B695" s="1">
        <v>43047</v>
      </c>
      <c r="C695" s="141" t="s">
        <v>101</v>
      </c>
      <c r="D695">
        <v>2017</v>
      </c>
      <c r="E695" s="98">
        <v>14849927625240</v>
      </c>
      <c r="F695" s="141" t="s">
        <v>90</v>
      </c>
      <c r="G695" s="141" t="str">
        <f>VLOOKUP(E695,'Tableau Sites'!$A$7:$C$107,3,FALSE)</f>
        <v>79 BOULEVARD COSMAO DUMANOIR</v>
      </c>
      <c r="H695" s="142">
        <v>56100</v>
      </c>
      <c r="I695">
        <v>6</v>
      </c>
      <c r="J695" s="1">
        <v>43038</v>
      </c>
      <c r="K695" s="1">
        <v>43038</v>
      </c>
      <c r="L695" s="142">
        <v>1157</v>
      </c>
      <c r="M695" s="142">
        <v>1157</v>
      </c>
      <c r="N695" s="143">
        <v>174.57</v>
      </c>
      <c r="O695" s="15">
        <v>14849927625240</v>
      </c>
      <c r="P695" t="s">
        <v>90</v>
      </c>
      <c r="Q695" t="s">
        <v>158</v>
      </c>
      <c r="R695" s="104">
        <v>56100</v>
      </c>
      <c r="S695" t="s">
        <v>101</v>
      </c>
      <c r="T695">
        <v>6</v>
      </c>
      <c r="U695" s="114">
        <v>1157</v>
      </c>
      <c r="V695" s="13">
        <v>174.57</v>
      </c>
      <c r="W695" s="1">
        <v>43047</v>
      </c>
      <c r="X695" s="7">
        <v>43038</v>
      </c>
      <c r="Y695" s="9">
        <v>2017</v>
      </c>
    </row>
    <row r="696" spans="2:25" hidden="1" x14ac:dyDescent="0.45">
      <c r="B696" s="1">
        <v>43047</v>
      </c>
      <c r="C696" s="141" t="s">
        <v>101</v>
      </c>
      <c r="D696">
        <v>2017</v>
      </c>
      <c r="E696" s="98">
        <v>14850361736551</v>
      </c>
      <c r="F696" s="141" t="s">
        <v>13</v>
      </c>
      <c r="G696" s="141" t="e">
        <f>VLOOKUP(E696,'Tableau Sites'!$A$7:$C$107,3,FALSE)</f>
        <v>#N/A</v>
      </c>
      <c r="H696" s="142">
        <v>56100</v>
      </c>
      <c r="I696">
        <v>6</v>
      </c>
      <c r="J696" s="1">
        <v>43038</v>
      </c>
      <c r="K696" s="1">
        <v>43038</v>
      </c>
      <c r="L696" s="142">
        <v>6431</v>
      </c>
      <c r="M696" s="142">
        <v>6431</v>
      </c>
      <c r="N696" s="143">
        <v>918.21</v>
      </c>
      <c r="O696" s="15">
        <v>14850361736551</v>
      </c>
      <c r="P696" t="s">
        <v>13</v>
      </c>
      <c r="Q696" t="s">
        <v>14</v>
      </c>
      <c r="R696" s="104">
        <v>56100</v>
      </c>
      <c r="S696" t="s">
        <v>101</v>
      </c>
      <c r="T696">
        <v>6</v>
      </c>
      <c r="U696" s="114">
        <v>6431</v>
      </c>
      <c r="V696" s="13">
        <v>918.21</v>
      </c>
      <c r="W696" s="1">
        <v>43047</v>
      </c>
      <c r="X696" s="7">
        <v>43038</v>
      </c>
      <c r="Y696" s="9">
        <v>2017</v>
      </c>
    </row>
    <row r="697" spans="2:25" hidden="1" x14ac:dyDescent="0.45">
      <c r="B697" s="1">
        <v>43047</v>
      </c>
      <c r="C697" s="141" t="s">
        <v>101</v>
      </c>
      <c r="D697">
        <v>2017</v>
      </c>
      <c r="E697" s="98">
        <v>14851230043318</v>
      </c>
      <c r="F697" s="141" t="s">
        <v>1043</v>
      </c>
      <c r="G697" s="141" t="str">
        <f>VLOOKUP(E697,'Tableau Sites'!$A$7:$C$107,3,FALSE)</f>
        <v>RUE DE PONT CARRE</v>
      </c>
      <c r="H697" s="142">
        <v>56100</v>
      </c>
      <c r="I697">
        <v>18</v>
      </c>
      <c r="J697" s="1">
        <v>43038</v>
      </c>
      <c r="K697" s="1">
        <v>43038</v>
      </c>
      <c r="L697" s="142">
        <v>1343</v>
      </c>
      <c r="M697" s="142">
        <v>1343</v>
      </c>
      <c r="N697" s="143">
        <v>212.03</v>
      </c>
      <c r="O697" s="15">
        <v>14851230043318</v>
      </c>
      <c r="P697" t="s">
        <v>91</v>
      </c>
      <c r="Q697" t="s">
        <v>184</v>
      </c>
      <c r="R697" s="104">
        <v>56100</v>
      </c>
      <c r="S697" t="s">
        <v>101</v>
      </c>
      <c r="T697">
        <v>18</v>
      </c>
      <c r="U697" s="114">
        <v>1343</v>
      </c>
      <c r="V697" s="13">
        <v>212.03</v>
      </c>
      <c r="W697" s="1">
        <v>43047</v>
      </c>
      <c r="X697" s="7">
        <v>43038</v>
      </c>
      <c r="Y697" s="9">
        <v>2017</v>
      </c>
    </row>
    <row r="698" spans="2:25" hidden="1" x14ac:dyDescent="0.45">
      <c r="B698" s="1">
        <v>43047</v>
      </c>
      <c r="C698" s="141" t="s">
        <v>101</v>
      </c>
      <c r="D698">
        <v>2017</v>
      </c>
      <c r="E698" s="98">
        <v>14851519478970</v>
      </c>
      <c r="F698" s="141" t="s">
        <v>813</v>
      </c>
      <c r="G698" s="141" t="str">
        <f>VLOOKUP(E698,'Tableau Sites'!$A$7:$C$107,3,FALSE)</f>
        <v>16X RUE DE PONT CARRE</v>
      </c>
      <c r="H698" s="142">
        <v>56100</v>
      </c>
      <c r="I698">
        <v>3</v>
      </c>
      <c r="J698" s="1">
        <v>43038</v>
      </c>
      <c r="K698" s="1">
        <v>43038</v>
      </c>
      <c r="L698" s="142">
        <v>26</v>
      </c>
      <c r="M698" s="142">
        <v>26</v>
      </c>
      <c r="N698" s="143">
        <v>12.29</v>
      </c>
      <c r="O698" s="15">
        <v>14851519478970</v>
      </c>
      <c r="P698" t="s">
        <v>89</v>
      </c>
      <c r="Q698" t="s">
        <v>185</v>
      </c>
      <c r="R698" s="104">
        <v>56100</v>
      </c>
      <c r="S698" t="s">
        <v>101</v>
      </c>
      <c r="T698">
        <v>3</v>
      </c>
      <c r="U698" s="114">
        <v>26</v>
      </c>
      <c r="V698" s="13">
        <v>12.29</v>
      </c>
      <c r="W698" s="1">
        <v>43047</v>
      </c>
      <c r="X698" s="7">
        <v>43038</v>
      </c>
      <c r="Y698" s="9">
        <v>2017</v>
      </c>
    </row>
    <row r="699" spans="2:25" hidden="1" x14ac:dyDescent="0.45">
      <c r="B699" s="1">
        <v>43047</v>
      </c>
      <c r="C699" s="141" t="s">
        <v>101</v>
      </c>
      <c r="D699">
        <v>2017</v>
      </c>
      <c r="E699" s="98">
        <v>14851664196736</v>
      </c>
      <c r="F699" s="141" t="s">
        <v>696</v>
      </c>
      <c r="G699" s="141" t="e">
        <f>VLOOKUP(E699,'Tableau Sites'!$A$7:$C$107,3,FALSE)</f>
        <v>#N/A</v>
      </c>
      <c r="H699" s="142">
        <v>56100</v>
      </c>
      <c r="I699">
        <v>24</v>
      </c>
      <c r="J699" s="1">
        <v>43038</v>
      </c>
      <c r="K699" s="1">
        <v>43038</v>
      </c>
      <c r="L699" s="142">
        <v>11366</v>
      </c>
      <c r="M699" s="142">
        <v>11366</v>
      </c>
      <c r="N699" s="143">
        <v>1630.88</v>
      </c>
      <c r="O699" s="15">
        <v>14851664196736</v>
      </c>
      <c r="P699" t="s">
        <v>108</v>
      </c>
      <c r="Q699" t="s">
        <v>186</v>
      </c>
      <c r="R699" s="104">
        <v>56100</v>
      </c>
      <c r="S699" t="s">
        <v>101</v>
      </c>
      <c r="T699">
        <v>24</v>
      </c>
      <c r="U699" s="114">
        <v>11366</v>
      </c>
      <c r="V699" s="13">
        <v>1630.88</v>
      </c>
      <c r="W699" s="1">
        <v>43047</v>
      </c>
      <c r="X699" s="7">
        <v>43038</v>
      </c>
      <c r="Y699" s="9">
        <v>2017</v>
      </c>
    </row>
    <row r="700" spans="2:25" hidden="1" x14ac:dyDescent="0.45">
      <c r="B700" s="1">
        <v>43047</v>
      </c>
      <c r="C700" s="141" t="s">
        <v>101</v>
      </c>
      <c r="D700">
        <v>2017</v>
      </c>
      <c r="E700" s="98">
        <v>14852387785702</v>
      </c>
      <c r="F700" s="141" t="s">
        <v>39</v>
      </c>
      <c r="G700" s="141" t="str">
        <f>VLOOKUP(E700,'Tableau Sites'!$A$7:$C$107,3,FALSE)</f>
        <v>1 PASSAGE DU BLAVET</v>
      </c>
      <c r="H700" s="142">
        <v>56100</v>
      </c>
      <c r="I700">
        <v>12</v>
      </c>
      <c r="J700" s="1">
        <v>43038</v>
      </c>
      <c r="K700" s="1">
        <v>43038</v>
      </c>
      <c r="L700" s="142">
        <v>611</v>
      </c>
      <c r="M700" s="142">
        <v>611</v>
      </c>
      <c r="N700" s="143">
        <v>103.2</v>
      </c>
      <c r="O700" s="15">
        <v>14852387785702</v>
      </c>
      <c r="P700" t="s">
        <v>39</v>
      </c>
      <c r="Q700" t="s">
        <v>40</v>
      </c>
      <c r="R700" s="104">
        <v>56100</v>
      </c>
      <c r="S700" t="s">
        <v>101</v>
      </c>
      <c r="T700">
        <v>12</v>
      </c>
      <c r="U700" s="114">
        <v>611</v>
      </c>
      <c r="V700" s="13">
        <v>103.2</v>
      </c>
      <c r="W700" s="1">
        <v>43047</v>
      </c>
      <c r="X700" s="7">
        <v>43038</v>
      </c>
      <c r="Y700" s="9">
        <v>2017</v>
      </c>
    </row>
    <row r="701" spans="2:25" hidden="1" x14ac:dyDescent="0.45">
      <c r="B701" s="1">
        <v>43047</v>
      </c>
      <c r="C701" s="141" t="s">
        <v>101</v>
      </c>
      <c r="D701">
        <v>2017</v>
      </c>
      <c r="E701" s="98">
        <v>14852821939199</v>
      </c>
      <c r="F701" s="141" t="s">
        <v>649</v>
      </c>
      <c r="G701" s="141" t="e">
        <f>VLOOKUP(E701,'Tableau Sites'!$A$7:$C$107,3,FALSE)</f>
        <v>#N/A</v>
      </c>
      <c r="H701" s="142">
        <v>56100</v>
      </c>
      <c r="I701">
        <v>6</v>
      </c>
      <c r="J701" s="1">
        <v>43038</v>
      </c>
      <c r="K701" s="1">
        <v>43038</v>
      </c>
      <c r="L701" s="142">
        <v>10</v>
      </c>
      <c r="M701" s="142">
        <v>10</v>
      </c>
      <c r="N701" s="143">
        <v>12.84</v>
      </c>
      <c r="O701" s="15">
        <v>14852821939199</v>
      </c>
      <c r="P701" t="s">
        <v>41</v>
      </c>
      <c r="Q701" t="s">
        <v>42</v>
      </c>
      <c r="R701" s="104">
        <v>56100</v>
      </c>
      <c r="S701" t="s">
        <v>101</v>
      </c>
      <c r="T701">
        <v>6</v>
      </c>
      <c r="U701" s="114">
        <v>10</v>
      </c>
      <c r="V701" s="13">
        <v>12.84</v>
      </c>
      <c r="W701" s="1">
        <v>43047</v>
      </c>
      <c r="X701" s="7">
        <v>43038</v>
      </c>
      <c r="Y701" s="9">
        <v>2017</v>
      </c>
    </row>
    <row r="702" spans="2:25" hidden="1" x14ac:dyDescent="0.45">
      <c r="B702" s="1">
        <v>43047</v>
      </c>
      <c r="C702" s="141" t="s">
        <v>101</v>
      </c>
      <c r="D702">
        <v>2017</v>
      </c>
      <c r="E702" s="98">
        <v>14853111374714</v>
      </c>
      <c r="F702" s="141" t="s">
        <v>777</v>
      </c>
      <c r="G702" s="141" t="str">
        <f>VLOOKUP(E702,'Tableau Sites'!$A$7:$C$107,3,FALSE)</f>
        <v>25 RUE MARIE DORVAL</v>
      </c>
      <c r="H702" s="142">
        <v>56100</v>
      </c>
      <c r="I702">
        <v>6</v>
      </c>
      <c r="J702" s="1">
        <v>43038</v>
      </c>
      <c r="K702" s="1">
        <v>43038</v>
      </c>
      <c r="L702" s="142">
        <v>560</v>
      </c>
      <c r="M702" s="142">
        <v>560</v>
      </c>
      <c r="N702" s="143">
        <v>90.4</v>
      </c>
      <c r="O702" s="15">
        <v>14853111374714</v>
      </c>
      <c r="P702" t="s">
        <v>43</v>
      </c>
      <c r="Q702" t="s">
        <v>44</v>
      </c>
      <c r="R702" s="104">
        <v>56100</v>
      </c>
      <c r="S702" t="s">
        <v>101</v>
      </c>
      <c r="T702">
        <v>6</v>
      </c>
      <c r="U702" s="114">
        <v>560</v>
      </c>
      <c r="V702" s="13">
        <v>90.4</v>
      </c>
      <c r="W702" s="1">
        <v>43047</v>
      </c>
      <c r="X702" s="7">
        <v>43038</v>
      </c>
      <c r="Y702" s="9">
        <v>2017</v>
      </c>
    </row>
    <row r="703" spans="2:25" hidden="1" x14ac:dyDescent="0.45">
      <c r="B703" s="1">
        <v>43047</v>
      </c>
      <c r="C703" s="141" t="s">
        <v>101</v>
      </c>
      <c r="D703">
        <v>2017</v>
      </c>
      <c r="E703" s="98">
        <v>14853834963765</v>
      </c>
      <c r="F703" s="141" t="s">
        <v>628</v>
      </c>
      <c r="G703" s="141" t="str">
        <f>VLOOKUP(E703,'Tableau Sites'!$A$7:$C$107,3,FALSE)</f>
        <v>PLACE ALSACE LORRAINE</v>
      </c>
      <c r="H703" s="142">
        <v>56100</v>
      </c>
      <c r="I703">
        <v>12</v>
      </c>
      <c r="J703" s="1">
        <v>43038</v>
      </c>
      <c r="K703" s="1">
        <v>43038</v>
      </c>
      <c r="L703" s="142">
        <v>750</v>
      </c>
      <c r="M703" s="142">
        <v>750</v>
      </c>
      <c r="N703" s="143">
        <v>122.81</v>
      </c>
      <c r="O703" s="15">
        <v>14853834963765</v>
      </c>
      <c r="P703" t="s">
        <v>45</v>
      </c>
      <c r="Q703" t="s">
        <v>34</v>
      </c>
      <c r="R703" s="104">
        <v>56100</v>
      </c>
      <c r="S703" t="s">
        <v>101</v>
      </c>
      <c r="T703">
        <v>12</v>
      </c>
      <c r="U703" s="114">
        <v>750</v>
      </c>
      <c r="V703" s="13">
        <v>122.81</v>
      </c>
      <c r="W703" s="1">
        <v>43047</v>
      </c>
      <c r="X703" s="7">
        <v>43038</v>
      </c>
      <c r="Y703" s="9">
        <v>2017</v>
      </c>
    </row>
    <row r="704" spans="2:25" hidden="1" x14ac:dyDescent="0.45">
      <c r="B704" s="1">
        <v>43047</v>
      </c>
      <c r="C704" s="141" t="s">
        <v>101</v>
      </c>
      <c r="D704">
        <v>2017</v>
      </c>
      <c r="E704" s="98">
        <v>14855426859571</v>
      </c>
      <c r="F704" s="141" t="s">
        <v>759</v>
      </c>
      <c r="G704" s="141" t="e">
        <f>VLOOKUP(E704,'Tableau Sites'!$A$7:$C$107,3,FALSE)</f>
        <v>#N/A</v>
      </c>
      <c r="H704" s="142">
        <v>56100</v>
      </c>
      <c r="I704">
        <v>9</v>
      </c>
      <c r="J704" s="1">
        <v>43038</v>
      </c>
      <c r="K704" s="1">
        <v>43038</v>
      </c>
      <c r="L704" s="142">
        <v>21</v>
      </c>
      <c r="M704" s="142">
        <v>21</v>
      </c>
      <c r="N704" s="143">
        <v>17.18</v>
      </c>
      <c r="O704" s="15">
        <v>14855426859571</v>
      </c>
      <c r="P704" t="s">
        <v>23</v>
      </c>
      <c r="Q704" t="s">
        <v>162</v>
      </c>
      <c r="R704" s="104">
        <v>56100</v>
      </c>
      <c r="S704" t="s">
        <v>101</v>
      </c>
      <c r="T704">
        <v>9</v>
      </c>
      <c r="U704" s="114">
        <v>21</v>
      </c>
      <c r="V704" s="13">
        <v>17.18</v>
      </c>
      <c r="W704" s="1">
        <v>43047</v>
      </c>
      <c r="X704" s="7">
        <v>43038</v>
      </c>
      <c r="Y704" s="9">
        <v>2017</v>
      </c>
    </row>
    <row r="705" spans="2:25" hidden="1" x14ac:dyDescent="0.45">
      <c r="B705" s="1">
        <v>43047</v>
      </c>
      <c r="C705" s="141" t="s">
        <v>101</v>
      </c>
      <c r="D705">
        <v>2017</v>
      </c>
      <c r="E705" s="98">
        <v>14855716295106</v>
      </c>
      <c r="F705" s="141" t="s">
        <v>98</v>
      </c>
      <c r="G705" s="141" t="e">
        <f>VLOOKUP(E705,'Tableau Sites'!$A$7:$C$107,3,FALSE)</f>
        <v>#N/A</v>
      </c>
      <c r="H705" s="142">
        <v>56100</v>
      </c>
      <c r="I705">
        <v>6</v>
      </c>
      <c r="J705" s="1">
        <v>43038</v>
      </c>
      <c r="K705" s="1">
        <v>43038</v>
      </c>
      <c r="L705" s="142">
        <v>341</v>
      </c>
      <c r="M705" s="142">
        <v>341</v>
      </c>
      <c r="N705" s="143">
        <v>59.51</v>
      </c>
      <c r="O705" s="15">
        <v>14855716295106</v>
      </c>
      <c r="P705" t="s">
        <v>98</v>
      </c>
      <c r="Q705" t="s">
        <v>187</v>
      </c>
      <c r="R705" s="104">
        <v>56100</v>
      </c>
      <c r="S705" t="s">
        <v>101</v>
      </c>
      <c r="T705">
        <v>6</v>
      </c>
      <c r="U705" s="114">
        <v>341</v>
      </c>
      <c r="V705" s="13">
        <v>59.51</v>
      </c>
      <c r="W705" s="1">
        <v>43047</v>
      </c>
      <c r="X705" s="7">
        <v>43038</v>
      </c>
      <c r="Y705" s="9">
        <v>2017</v>
      </c>
    </row>
    <row r="706" spans="2:25" hidden="1" x14ac:dyDescent="0.45">
      <c r="B706" s="1">
        <v>43047</v>
      </c>
      <c r="C706" s="141" t="s">
        <v>101</v>
      </c>
      <c r="D706">
        <v>2017</v>
      </c>
      <c r="E706" s="98">
        <v>14856005730720</v>
      </c>
      <c r="F706" s="141" t="s">
        <v>636</v>
      </c>
      <c r="G706" s="141" t="str">
        <f>VLOOKUP(E706,'Tableau Sites'!$A$7:$C$107,3,FALSE)</f>
        <v>RUE COMMANDANT PAUL TESTE</v>
      </c>
      <c r="H706" s="142">
        <v>56100</v>
      </c>
      <c r="I706">
        <v>9</v>
      </c>
      <c r="J706" s="1">
        <v>43038</v>
      </c>
      <c r="K706" s="1">
        <v>43038</v>
      </c>
      <c r="L706" s="142">
        <v>1757</v>
      </c>
      <c r="M706" s="142">
        <v>1757</v>
      </c>
      <c r="N706" s="143">
        <v>261.95999999999998</v>
      </c>
      <c r="O706" s="15">
        <v>14856005730720</v>
      </c>
      <c r="P706" t="s">
        <v>46</v>
      </c>
      <c r="Q706" t="s">
        <v>47</v>
      </c>
      <c r="R706" s="104">
        <v>56100</v>
      </c>
      <c r="S706" t="s">
        <v>101</v>
      </c>
      <c r="T706">
        <v>9</v>
      </c>
      <c r="U706" s="114">
        <v>1757</v>
      </c>
      <c r="V706" s="13">
        <v>261.95999999999998</v>
      </c>
      <c r="W706" s="1">
        <v>43047</v>
      </c>
      <c r="X706" s="7">
        <v>43038</v>
      </c>
      <c r="Y706" s="9">
        <v>2017</v>
      </c>
    </row>
    <row r="707" spans="2:25" hidden="1" x14ac:dyDescent="0.45">
      <c r="B707" s="1">
        <v>43047</v>
      </c>
      <c r="C707" s="141" t="s">
        <v>101</v>
      </c>
      <c r="D707">
        <v>2017</v>
      </c>
      <c r="E707" s="98">
        <v>14858465933343</v>
      </c>
      <c r="F707" s="141" t="s">
        <v>48</v>
      </c>
      <c r="G707" s="141" t="str">
        <f>VLOOKUP(E707,'Tableau Sites'!$A$7:$C$107,3,FALSE)</f>
        <v>5 RUE DE L INDUSTRIE</v>
      </c>
      <c r="H707" s="142">
        <v>56100</v>
      </c>
      <c r="I707">
        <v>36</v>
      </c>
      <c r="J707" s="1">
        <v>43038</v>
      </c>
      <c r="K707" s="1">
        <v>43038</v>
      </c>
      <c r="L707" s="142">
        <v>1702</v>
      </c>
      <c r="M707" s="142">
        <v>1702</v>
      </c>
      <c r="N707" s="143">
        <v>277.47000000000003</v>
      </c>
      <c r="O707" s="15">
        <v>14858465933343</v>
      </c>
      <c r="P707" t="s">
        <v>48</v>
      </c>
      <c r="Q707" t="s">
        <v>49</v>
      </c>
      <c r="R707" s="104">
        <v>56100</v>
      </c>
      <c r="S707" t="s">
        <v>101</v>
      </c>
      <c r="T707">
        <v>36</v>
      </c>
      <c r="U707" s="114">
        <v>1702</v>
      </c>
      <c r="V707" s="13">
        <v>277.47000000000003</v>
      </c>
      <c r="W707" s="1">
        <v>43047</v>
      </c>
      <c r="X707" s="7">
        <v>43038</v>
      </c>
      <c r="Y707" s="9">
        <v>2017</v>
      </c>
    </row>
    <row r="708" spans="2:25" hidden="1" x14ac:dyDescent="0.45">
      <c r="B708" s="1">
        <v>43047</v>
      </c>
      <c r="C708" s="141" t="s">
        <v>101</v>
      </c>
      <c r="D708">
        <v>2017</v>
      </c>
      <c r="E708" s="98">
        <v>14860347264787</v>
      </c>
      <c r="F708" s="141" t="s">
        <v>690</v>
      </c>
      <c r="G708" s="141" t="str">
        <f>VLOOKUP(E708,'Tableau Sites'!$A$7:$C$107,3,FALSE)</f>
        <v>11 PLACE DE L YSER</v>
      </c>
      <c r="H708" s="142">
        <v>56100</v>
      </c>
      <c r="I708">
        <v>36</v>
      </c>
      <c r="J708" s="1">
        <v>43038</v>
      </c>
      <c r="K708" s="1">
        <v>43038</v>
      </c>
      <c r="L708" s="142">
        <v>3268</v>
      </c>
      <c r="M708" s="142">
        <v>3268</v>
      </c>
      <c r="N708" s="143">
        <v>500.3</v>
      </c>
      <c r="O708" s="15">
        <v>14860347264787</v>
      </c>
      <c r="P708" t="s">
        <v>19</v>
      </c>
      <c r="Q708" t="s">
        <v>50</v>
      </c>
      <c r="R708" s="104">
        <v>56100</v>
      </c>
      <c r="S708" t="s">
        <v>101</v>
      </c>
      <c r="T708">
        <v>36</v>
      </c>
      <c r="U708" s="114">
        <v>3268</v>
      </c>
      <c r="V708" s="13">
        <v>500.3</v>
      </c>
      <c r="W708" s="1">
        <v>43047</v>
      </c>
      <c r="X708" s="7">
        <v>43038</v>
      </c>
      <c r="Y708" s="9">
        <v>2017</v>
      </c>
    </row>
    <row r="709" spans="2:25" hidden="1" x14ac:dyDescent="0.45">
      <c r="B709" s="1">
        <v>43047</v>
      </c>
      <c r="C709" s="141" t="s">
        <v>101</v>
      </c>
      <c r="D709">
        <v>2017</v>
      </c>
      <c r="E709" s="98">
        <v>14860636700389</v>
      </c>
      <c r="F709" s="141" t="s">
        <v>689</v>
      </c>
      <c r="G709" s="141" t="str">
        <f>VLOOKUP(E709,'Tableau Sites'!$A$7:$C$107,3,FALSE)</f>
        <v>6 RUE DE L ECOLE</v>
      </c>
      <c r="H709" s="142">
        <v>56100</v>
      </c>
      <c r="I709">
        <v>18</v>
      </c>
      <c r="J709" s="1">
        <v>43038</v>
      </c>
      <c r="K709" s="1">
        <v>43038</v>
      </c>
      <c r="L709" s="142">
        <v>2819</v>
      </c>
      <c r="M709" s="142">
        <v>2819</v>
      </c>
      <c r="N709" s="143">
        <v>420.14</v>
      </c>
      <c r="O709" s="15">
        <v>14860636700389</v>
      </c>
      <c r="P709" t="s">
        <v>19</v>
      </c>
      <c r="Q709" t="s">
        <v>20</v>
      </c>
      <c r="R709" s="104">
        <v>56100</v>
      </c>
      <c r="S709" t="s">
        <v>101</v>
      </c>
      <c r="T709">
        <v>18</v>
      </c>
      <c r="U709" s="114">
        <v>2819</v>
      </c>
      <c r="V709" s="13">
        <v>420.14</v>
      </c>
      <c r="W709" s="1">
        <v>43047</v>
      </c>
      <c r="X709" s="7">
        <v>43038</v>
      </c>
      <c r="Y709" s="9">
        <v>2017</v>
      </c>
    </row>
    <row r="710" spans="2:25" hidden="1" x14ac:dyDescent="0.45">
      <c r="B710" s="1">
        <v>43047</v>
      </c>
      <c r="C710" s="141" t="s">
        <v>101</v>
      </c>
      <c r="D710">
        <v>2017</v>
      </c>
      <c r="E710" s="98">
        <v>14860926084261</v>
      </c>
      <c r="F710" s="141" t="s">
        <v>803</v>
      </c>
      <c r="G710" s="141" t="str">
        <f>VLOOKUP(E710,'Tableau Sites'!$A$7:$C$107,3,FALSE)</f>
        <v>81 RUE DE LA BELLE FONTAINE</v>
      </c>
      <c r="H710" s="142">
        <v>56100</v>
      </c>
      <c r="I710">
        <v>6</v>
      </c>
      <c r="J710" s="1">
        <v>43038</v>
      </c>
      <c r="K710" s="1">
        <v>43038</v>
      </c>
      <c r="L710" s="142">
        <v>231</v>
      </c>
      <c r="M710" s="142">
        <v>231</v>
      </c>
      <c r="N710" s="143">
        <v>44.01</v>
      </c>
      <c r="O710" s="15">
        <v>14860926084261</v>
      </c>
      <c r="P710" t="s">
        <v>21</v>
      </c>
      <c r="Q710" t="s">
        <v>22</v>
      </c>
      <c r="R710" s="104">
        <v>56100</v>
      </c>
      <c r="S710" t="s">
        <v>101</v>
      </c>
      <c r="T710">
        <v>6</v>
      </c>
      <c r="U710" s="114">
        <v>231</v>
      </c>
      <c r="V710" s="13">
        <v>44.01</v>
      </c>
      <c r="W710" s="1">
        <v>43047</v>
      </c>
      <c r="X710" s="7">
        <v>43038</v>
      </c>
      <c r="Y710" s="9">
        <v>2017</v>
      </c>
    </row>
    <row r="711" spans="2:25" hidden="1" x14ac:dyDescent="0.45">
      <c r="B711" s="1">
        <v>43047</v>
      </c>
      <c r="C711" s="141" t="s">
        <v>101</v>
      </c>
      <c r="D711">
        <v>2017</v>
      </c>
      <c r="E711" s="98">
        <v>14861070802041</v>
      </c>
      <c r="F711" s="193" t="s">
        <v>651</v>
      </c>
      <c r="G711" s="141" t="str">
        <f>VLOOKUP(E711,'Tableau Sites'!$A$7:$C$107,3,FALSE)</f>
        <v>RUE DE CARNEL</v>
      </c>
      <c r="H711" s="142">
        <v>56100</v>
      </c>
      <c r="I711">
        <v>3</v>
      </c>
      <c r="J711" s="1">
        <v>43038</v>
      </c>
      <c r="K711" s="1">
        <v>43038</v>
      </c>
      <c r="L711" s="142">
        <v>-374</v>
      </c>
      <c r="M711" s="142">
        <v>-374</v>
      </c>
      <c r="N711" s="143">
        <v>-38.75</v>
      </c>
      <c r="O711" s="15">
        <v>14861070802041</v>
      </c>
      <c r="P711" t="s">
        <v>0</v>
      </c>
      <c r="Q711" t="s">
        <v>1</v>
      </c>
      <c r="R711" s="104">
        <v>56100</v>
      </c>
      <c r="S711" t="s">
        <v>101</v>
      </c>
      <c r="T711">
        <v>3</v>
      </c>
      <c r="U711" s="114">
        <v>-374</v>
      </c>
      <c r="V711" s="13">
        <v>-38.75</v>
      </c>
      <c r="W711" s="1">
        <v>43047</v>
      </c>
      <c r="X711" s="7">
        <v>43038</v>
      </c>
      <c r="Y711" s="9">
        <v>2017</v>
      </c>
    </row>
    <row r="712" spans="2:25" hidden="1" x14ac:dyDescent="0.45">
      <c r="B712" s="1">
        <v>43047</v>
      </c>
      <c r="C712" s="141" t="s">
        <v>101</v>
      </c>
      <c r="D712">
        <v>2017</v>
      </c>
      <c r="E712" s="98">
        <v>14861215571523</v>
      </c>
      <c r="F712" s="141" t="s">
        <v>692</v>
      </c>
      <c r="G712" s="141" t="str">
        <f>VLOOKUP(E712,'Tableau Sites'!$A$7:$C$107,3,FALSE)</f>
        <v>29 RUE JULES SIMON</v>
      </c>
      <c r="H712" s="142">
        <v>56100</v>
      </c>
      <c r="I712">
        <v>9</v>
      </c>
      <c r="J712" s="1">
        <v>43038</v>
      </c>
      <c r="K712" s="1">
        <v>43038</v>
      </c>
      <c r="L712" s="142">
        <v>1072</v>
      </c>
      <c r="M712" s="142">
        <v>1072</v>
      </c>
      <c r="N712" s="143">
        <v>165.37</v>
      </c>
      <c r="O712" s="15">
        <v>14861215571523</v>
      </c>
      <c r="P712" t="s">
        <v>37</v>
      </c>
      <c r="Q712" t="s">
        <v>38</v>
      </c>
      <c r="R712" s="104">
        <v>56100</v>
      </c>
      <c r="S712" t="s">
        <v>101</v>
      </c>
      <c r="T712">
        <v>9</v>
      </c>
      <c r="U712" s="114">
        <v>1072</v>
      </c>
      <c r="V712" s="13">
        <v>165.37</v>
      </c>
      <c r="W712" s="1">
        <v>43047</v>
      </c>
      <c r="X712" s="7">
        <v>43038</v>
      </c>
      <c r="Y712" s="9">
        <v>2017</v>
      </c>
    </row>
    <row r="713" spans="2:25" hidden="1" x14ac:dyDescent="0.45">
      <c r="B713" s="1">
        <v>43047</v>
      </c>
      <c r="C713" s="141" t="s">
        <v>101</v>
      </c>
      <c r="D713">
        <v>2017</v>
      </c>
      <c r="E713" s="98">
        <v>14865846549820</v>
      </c>
      <c r="F713" s="141" t="s">
        <v>15</v>
      </c>
      <c r="G713" s="141" t="e">
        <f>VLOOKUP(E713,'Tableau Sites'!$A$7:$C$107,3,FALSE)</f>
        <v>#N/A</v>
      </c>
      <c r="H713" s="142">
        <v>56100</v>
      </c>
      <c r="I713">
        <v>12</v>
      </c>
      <c r="J713" s="1">
        <v>43038</v>
      </c>
      <c r="K713" s="1">
        <v>43038</v>
      </c>
      <c r="L713" s="142">
        <v>0</v>
      </c>
      <c r="M713" s="142">
        <v>0</v>
      </c>
      <c r="N713" s="143">
        <v>-1119.98</v>
      </c>
      <c r="O713" s="15">
        <v>14865846549820</v>
      </c>
      <c r="P713" t="s">
        <v>15</v>
      </c>
      <c r="Q713" t="s">
        <v>16</v>
      </c>
      <c r="R713" s="104">
        <v>56100</v>
      </c>
      <c r="S713" t="s">
        <v>101</v>
      </c>
      <c r="T713">
        <v>12</v>
      </c>
      <c r="U713" s="114"/>
      <c r="V713" s="13">
        <v>-1119.98</v>
      </c>
      <c r="W713" s="1">
        <v>43047</v>
      </c>
      <c r="X713" s="7">
        <v>43038</v>
      </c>
      <c r="Y713" s="9">
        <v>2017</v>
      </c>
    </row>
    <row r="714" spans="2:25" x14ac:dyDescent="0.45">
      <c r="B714" s="1">
        <v>43047</v>
      </c>
      <c r="C714" s="141" t="s">
        <v>101</v>
      </c>
      <c r="D714">
        <v>2017</v>
      </c>
      <c r="E714" s="98">
        <v>14876266172942</v>
      </c>
      <c r="F714" s="141" t="s">
        <v>733</v>
      </c>
      <c r="G714" s="141" t="str">
        <f>VLOOKUP(E714,'Tableau Sites'!$A$7:$C$127,3,FALSE)</f>
        <v>2 RUE DE KERULVE</v>
      </c>
      <c r="H714" s="142">
        <v>56100</v>
      </c>
      <c r="I714">
        <v>6</v>
      </c>
      <c r="J714" s="1">
        <v>43038</v>
      </c>
      <c r="K714" s="1">
        <v>43038</v>
      </c>
      <c r="L714" s="142">
        <v>603</v>
      </c>
      <c r="M714" s="142">
        <v>603</v>
      </c>
      <c r="N714" s="143">
        <v>117.37</v>
      </c>
      <c r="O714" s="15">
        <v>14876266172942</v>
      </c>
      <c r="P714" t="s">
        <v>12</v>
      </c>
      <c r="Q714" t="s">
        <v>157</v>
      </c>
      <c r="R714" s="104">
        <v>56100</v>
      </c>
      <c r="S714" t="s">
        <v>101</v>
      </c>
      <c r="T714">
        <v>6</v>
      </c>
      <c r="U714" s="114">
        <v>603</v>
      </c>
      <c r="V714" s="13">
        <v>117.37</v>
      </c>
      <c r="W714" s="1">
        <v>43047</v>
      </c>
      <c r="X714" s="7">
        <v>43038</v>
      </c>
      <c r="Y714" s="9">
        <v>2017</v>
      </c>
    </row>
    <row r="715" spans="2:25" x14ac:dyDescent="0.45">
      <c r="B715" s="1">
        <v>43047</v>
      </c>
      <c r="C715" s="141" t="s">
        <v>101</v>
      </c>
      <c r="D715">
        <v>2017</v>
      </c>
      <c r="E715" s="98">
        <v>14876410890702</v>
      </c>
      <c r="F715" s="182" t="s">
        <v>725</v>
      </c>
      <c r="G715" s="141" t="str">
        <f>VLOOKUP(E715,'Tableau Sites'!$A$7:$C$127,3,FALSE)</f>
        <v>2 RUE DE KERULVE</v>
      </c>
      <c r="H715" s="142">
        <v>56100</v>
      </c>
      <c r="I715">
        <v>6</v>
      </c>
      <c r="J715" s="1">
        <v>43038</v>
      </c>
      <c r="K715" s="1">
        <v>43038</v>
      </c>
      <c r="L715" s="142">
        <v>164</v>
      </c>
      <c r="M715" s="142">
        <v>164</v>
      </c>
      <c r="N715" s="143">
        <v>36.78</v>
      </c>
      <c r="O715" s="15">
        <v>14876410890702</v>
      </c>
      <c r="P715" t="s">
        <v>107</v>
      </c>
      <c r="Q715" t="s">
        <v>157</v>
      </c>
      <c r="R715" s="104">
        <v>56100</v>
      </c>
      <c r="S715" t="s">
        <v>101</v>
      </c>
      <c r="T715">
        <v>6</v>
      </c>
      <c r="U715" s="114">
        <v>164</v>
      </c>
      <c r="V715" s="13">
        <v>36.78</v>
      </c>
      <c r="W715" s="1">
        <v>43047</v>
      </c>
      <c r="X715" s="7">
        <v>43038</v>
      </c>
      <c r="Y715" s="9">
        <v>2017</v>
      </c>
    </row>
    <row r="716" spans="2:25" x14ac:dyDescent="0.45">
      <c r="B716" s="1">
        <v>43047</v>
      </c>
      <c r="C716" s="141" t="s">
        <v>101</v>
      </c>
      <c r="D716">
        <v>2017</v>
      </c>
      <c r="E716" s="98">
        <v>14881331282858</v>
      </c>
      <c r="F716" s="141" t="s">
        <v>796</v>
      </c>
      <c r="G716" s="141" t="str">
        <f>VLOOKUP(E716,'Tableau Sites'!$A$7:$C$127,3,FALSE)</f>
        <v>BOULEVARD EMILE GUILLEROT</v>
      </c>
      <c r="H716" s="142">
        <v>56100</v>
      </c>
      <c r="I716">
        <v>6</v>
      </c>
      <c r="J716" s="1">
        <v>43038</v>
      </c>
      <c r="K716" s="1">
        <v>43038</v>
      </c>
      <c r="L716" s="142">
        <v>341</v>
      </c>
      <c r="M716" s="142">
        <v>341</v>
      </c>
      <c r="N716" s="143">
        <v>58.49</v>
      </c>
      <c r="O716" s="15">
        <v>14881331282858</v>
      </c>
      <c r="P716" t="s">
        <v>136</v>
      </c>
      <c r="Q716" t="s">
        <v>188</v>
      </c>
      <c r="R716" s="104">
        <v>56100</v>
      </c>
      <c r="S716" t="s">
        <v>101</v>
      </c>
      <c r="T716">
        <v>6</v>
      </c>
      <c r="U716" s="114">
        <v>341</v>
      </c>
      <c r="V716" s="13">
        <v>58.49</v>
      </c>
      <c r="W716" s="1">
        <v>43047</v>
      </c>
      <c r="X716" s="7">
        <v>43038</v>
      </c>
      <c r="Y716" s="9">
        <v>2017</v>
      </c>
    </row>
    <row r="717" spans="2:25" x14ac:dyDescent="0.45">
      <c r="B717" s="1">
        <v>43047</v>
      </c>
      <c r="C717" s="141" t="s">
        <v>101</v>
      </c>
      <c r="D717">
        <v>2017</v>
      </c>
      <c r="E717" s="98">
        <v>14884081026425</v>
      </c>
      <c r="F717" s="204" t="s">
        <v>625</v>
      </c>
      <c r="G717" s="141" t="str">
        <f>VLOOKUP(E717,'Tableau Sites'!$A$7:$C$127,3,FALSE)</f>
        <v>76 BOULEVARD COSMAO DUMANOIR</v>
      </c>
      <c r="H717" s="142">
        <v>56100</v>
      </c>
      <c r="I717">
        <v>6</v>
      </c>
      <c r="J717" s="1">
        <v>43038</v>
      </c>
      <c r="K717" s="1">
        <v>43038</v>
      </c>
      <c r="L717" s="142">
        <v>1326</v>
      </c>
      <c r="M717" s="142">
        <v>1326</v>
      </c>
      <c r="N717" s="143">
        <v>213.91</v>
      </c>
      <c r="O717" s="15">
        <v>14884081026425</v>
      </c>
      <c r="P717" t="s">
        <v>134</v>
      </c>
      <c r="Q717" t="s">
        <v>172</v>
      </c>
      <c r="R717" s="104">
        <v>56100</v>
      </c>
      <c r="S717" t="s">
        <v>101</v>
      </c>
      <c r="T717">
        <v>6</v>
      </c>
      <c r="U717" s="114">
        <v>1326</v>
      </c>
      <c r="V717" s="13">
        <v>213.91</v>
      </c>
      <c r="W717" s="1">
        <v>43047</v>
      </c>
      <c r="X717" s="7">
        <v>43038</v>
      </c>
      <c r="Y717" s="9">
        <v>2017</v>
      </c>
    </row>
    <row r="718" spans="2:25" x14ac:dyDescent="0.45">
      <c r="B718" s="1">
        <v>43047</v>
      </c>
      <c r="C718" s="141" t="s">
        <v>101</v>
      </c>
      <c r="D718">
        <v>2017</v>
      </c>
      <c r="E718" s="98">
        <v>14890593252047</v>
      </c>
      <c r="F718" s="141" t="s">
        <v>105</v>
      </c>
      <c r="G718" s="141" t="str">
        <f>VLOOKUP(E718,'Tableau Sites'!$A$7:$C$127,3,FALSE)</f>
        <v>RUE RAMPE DE L AMIRAL</v>
      </c>
      <c r="H718" s="142">
        <v>56100</v>
      </c>
      <c r="I718">
        <v>12</v>
      </c>
      <c r="J718" s="1">
        <v>43038</v>
      </c>
      <c r="K718" s="1">
        <v>43038</v>
      </c>
      <c r="L718" s="142">
        <v>275</v>
      </c>
      <c r="M718" s="142">
        <v>275</v>
      </c>
      <c r="N718" s="143">
        <v>56.96</v>
      </c>
      <c r="O718" s="15">
        <v>14890593252047</v>
      </c>
      <c r="P718" t="s">
        <v>105</v>
      </c>
      <c r="Q718" t="s">
        <v>189</v>
      </c>
      <c r="R718" s="104">
        <v>56100</v>
      </c>
      <c r="S718" t="s">
        <v>101</v>
      </c>
      <c r="T718">
        <v>12</v>
      </c>
      <c r="U718" s="114">
        <v>275</v>
      </c>
      <c r="V718" s="13">
        <v>56.96</v>
      </c>
      <c r="W718" s="1">
        <v>43047</v>
      </c>
      <c r="X718" s="7">
        <v>43038</v>
      </c>
      <c r="Y718" s="9">
        <v>2017</v>
      </c>
    </row>
    <row r="719" spans="2:25" x14ac:dyDescent="0.45">
      <c r="B719" s="1">
        <v>43047</v>
      </c>
      <c r="C719" s="141" t="s">
        <v>101</v>
      </c>
      <c r="D719">
        <v>2017</v>
      </c>
      <c r="E719" s="98">
        <v>14896960824806</v>
      </c>
      <c r="F719" s="182" t="s">
        <v>805</v>
      </c>
      <c r="G719" s="141" t="str">
        <f>VLOOKUP(E719,'Tableau Sites'!$A$7:$C$127,3,FALSE)</f>
        <v>PLACE DE L YSER</v>
      </c>
      <c r="H719" s="142">
        <v>56100</v>
      </c>
      <c r="I719">
        <v>6</v>
      </c>
      <c r="J719" s="1">
        <v>43038</v>
      </c>
      <c r="K719" s="1">
        <v>43038</v>
      </c>
      <c r="L719" s="142">
        <v>-2152</v>
      </c>
      <c r="M719" s="142">
        <v>-2152</v>
      </c>
      <c r="N719" s="143">
        <v>-294.52999999999997</v>
      </c>
      <c r="O719" s="15">
        <v>14896960824806</v>
      </c>
      <c r="P719" t="s">
        <v>145</v>
      </c>
      <c r="Q719" t="s">
        <v>190</v>
      </c>
      <c r="R719" s="104">
        <v>56100</v>
      </c>
      <c r="S719" t="s">
        <v>101</v>
      </c>
      <c r="T719">
        <v>6</v>
      </c>
      <c r="U719" s="114">
        <v>-2152</v>
      </c>
      <c r="V719" s="13">
        <v>-294.52999999999997</v>
      </c>
      <c r="W719" s="1">
        <v>43047</v>
      </c>
      <c r="X719" s="7">
        <v>43038</v>
      </c>
      <c r="Y719" s="9">
        <v>2017</v>
      </c>
    </row>
    <row r="720" spans="2:25" x14ac:dyDescent="0.45">
      <c r="B720" s="1">
        <v>43047</v>
      </c>
      <c r="C720" s="141" t="s">
        <v>101</v>
      </c>
      <c r="D720">
        <v>2017</v>
      </c>
      <c r="E720" s="98">
        <v>14897394978254</v>
      </c>
      <c r="F720" s="141" t="s">
        <v>106</v>
      </c>
      <c r="G720" s="141" t="str">
        <f>VLOOKUP(E720,'Tableau Sites'!$A$7:$C$127,3,FALSE)</f>
        <v>BOULEVARD MARECHAL JOFFRE</v>
      </c>
      <c r="H720" s="142">
        <v>56100</v>
      </c>
      <c r="I720">
        <v>6</v>
      </c>
      <c r="J720" s="1">
        <v>43038</v>
      </c>
      <c r="K720" s="1">
        <v>43038</v>
      </c>
      <c r="L720" s="142">
        <v>57</v>
      </c>
      <c r="M720" s="142">
        <v>57</v>
      </c>
      <c r="N720" s="143">
        <v>19.989999999999998</v>
      </c>
      <c r="O720" s="15">
        <v>14897394978254</v>
      </c>
      <c r="P720" t="s">
        <v>106</v>
      </c>
      <c r="Q720" t="s">
        <v>192</v>
      </c>
      <c r="R720" s="104">
        <v>56100</v>
      </c>
      <c r="S720" t="s">
        <v>101</v>
      </c>
      <c r="T720">
        <v>6</v>
      </c>
      <c r="U720" s="114">
        <v>57</v>
      </c>
      <c r="V720" s="13">
        <v>19.989999999999998</v>
      </c>
      <c r="W720" s="1">
        <v>43047</v>
      </c>
      <c r="X720" s="7">
        <v>43038</v>
      </c>
      <c r="Y720" s="9">
        <v>2017</v>
      </c>
    </row>
    <row r="721" spans="2:25" x14ac:dyDescent="0.45">
      <c r="B721" s="1">
        <v>43047</v>
      </c>
      <c r="C721" s="141" t="s">
        <v>101</v>
      </c>
      <c r="D721">
        <v>2017</v>
      </c>
      <c r="E721" s="98">
        <v>14899131654739</v>
      </c>
      <c r="F721" s="182" t="s">
        <v>749</v>
      </c>
      <c r="G721" s="141" t="str">
        <f>VLOOKUP(E721,'Tableau Sites'!$A$7:$C$127,3,FALSE)</f>
        <v>32 RUE EDGAR QUINET</v>
      </c>
      <c r="H721" s="142">
        <v>56100</v>
      </c>
      <c r="I721">
        <v>6</v>
      </c>
      <c r="J721" s="1">
        <v>43038</v>
      </c>
      <c r="K721" s="1">
        <v>43038</v>
      </c>
      <c r="L721" s="142">
        <v>161</v>
      </c>
      <c r="M721" s="142">
        <v>161</v>
      </c>
      <c r="N721" s="143">
        <v>33.74</v>
      </c>
      <c r="O721" s="15">
        <v>14899131654739</v>
      </c>
      <c r="P721" t="s">
        <v>104</v>
      </c>
      <c r="Q721" t="s">
        <v>164</v>
      </c>
      <c r="R721" s="104">
        <v>56100</v>
      </c>
      <c r="S721" t="s">
        <v>101</v>
      </c>
      <c r="T721">
        <v>6</v>
      </c>
      <c r="U721" s="114">
        <v>161</v>
      </c>
      <c r="V721" s="13">
        <v>33.74</v>
      </c>
      <c r="W721" s="1">
        <v>43047</v>
      </c>
      <c r="X721" s="7">
        <v>43038</v>
      </c>
      <c r="Y721" s="9">
        <v>2017</v>
      </c>
    </row>
    <row r="722" spans="2:25" hidden="1" x14ac:dyDescent="0.45">
      <c r="B722" s="1">
        <v>43076</v>
      </c>
      <c r="C722" s="141" t="s">
        <v>101</v>
      </c>
      <c r="D722">
        <v>2017</v>
      </c>
      <c r="E722" s="98">
        <v>14826338581711</v>
      </c>
      <c r="F722" s="141" t="s">
        <v>81</v>
      </c>
      <c r="G722" s="141" t="str">
        <f>VLOOKUP(E722,'Tableau Sites'!$A$7:$C$107,3,FALSE)</f>
        <v>45 BD EMILE GUILLEROT</v>
      </c>
      <c r="H722" s="142">
        <v>56100</v>
      </c>
      <c r="I722">
        <v>18</v>
      </c>
      <c r="J722" s="1">
        <v>43069</v>
      </c>
      <c r="K722" s="1">
        <v>43069</v>
      </c>
      <c r="L722" s="142">
        <v>2561</v>
      </c>
      <c r="M722" s="142">
        <v>2561</v>
      </c>
      <c r="N722" s="143">
        <v>390.99</v>
      </c>
      <c r="O722" s="15">
        <v>14826338581711</v>
      </c>
      <c r="P722" t="s">
        <v>81</v>
      </c>
      <c r="Q722" t="s">
        <v>147</v>
      </c>
      <c r="R722" s="104">
        <v>56100</v>
      </c>
      <c r="S722" t="s">
        <v>101</v>
      </c>
      <c r="T722">
        <v>18</v>
      </c>
      <c r="U722" s="114">
        <v>2561</v>
      </c>
      <c r="V722" s="13">
        <v>390.99</v>
      </c>
      <c r="W722" s="1">
        <v>43076</v>
      </c>
      <c r="X722" s="7">
        <v>43069</v>
      </c>
      <c r="Y722" s="9">
        <v>2017</v>
      </c>
    </row>
    <row r="723" spans="2:25" x14ac:dyDescent="0.45">
      <c r="B723" s="1">
        <v>43076</v>
      </c>
      <c r="C723" s="141" t="s">
        <v>101</v>
      </c>
      <c r="D723">
        <v>2017</v>
      </c>
      <c r="E723" s="98">
        <v>14897829230103</v>
      </c>
      <c r="F723" s="141" t="s">
        <v>115</v>
      </c>
      <c r="G723" s="141" t="str">
        <f>VLOOKUP(E723,'Tableau Sites'!$A$7:$C$127,3,FALSE)</f>
        <v>LA CITADELLE</v>
      </c>
      <c r="H723" s="142">
        <v>56290</v>
      </c>
      <c r="I723">
        <v>24</v>
      </c>
      <c r="J723" s="1">
        <v>43069</v>
      </c>
      <c r="K723" s="1">
        <v>43069</v>
      </c>
      <c r="L723" s="142">
        <v>8354</v>
      </c>
      <c r="M723" s="142">
        <v>8354</v>
      </c>
      <c r="N723" s="143">
        <v>1206.6500000000001</v>
      </c>
      <c r="O723" s="15">
        <v>14897829230103</v>
      </c>
      <c r="P723" t="s">
        <v>115</v>
      </c>
      <c r="Q723" t="s">
        <v>193</v>
      </c>
      <c r="R723" s="104">
        <v>56290</v>
      </c>
      <c r="S723" t="s">
        <v>101</v>
      </c>
      <c r="T723">
        <v>24</v>
      </c>
      <c r="U723" s="114">
        <v>8354</v>
      </c>
      <c r="V723" s="13">
        <v>1206.6500000000001</v>
      </c>
      <c r="W723" s="1">
        <v>43076</v>
      </c>
      <c r="X723" s="7">
        <v>43069</v>
      </c>
      <c r="Y723" s="9">
        <v>2017</v>
      </c>
    </row>
    <row r="724" spans="2:25" hidden="1" x14ac:dyDescent="0.45">
      <c r="B724" s="1">
        <v>43076</v>
      </c>
      <c r="C724" s="141" t="s">
        <v>101</v>
      </c>
      <c r="D724">
        <v>2017</v>
      </c>
      <c r="E724" s="98">
        <v>14857018736288</v>
      </c>
      <c r="F724" s="141" t="s">
        <v>642</v>
      </c>
      <c r="G724" s="141" t="str">
        <f>VLOOKUP(E724,'Tableau Sites'!$A$7:$C$107,3,FALSE)</f>
        <v>3 BOULEVARD COSMAO DUMANOIR</v>
      </c>
      <c r="H724" s="142">
        <v>56100</v>
      </c>
      <c r="I724">
        <v>36</v>
      </c>
      <c r="J724" s="1">
        <v>43069</v>
      </c>
      <c r="K724" s="1">
        <v>43069</v>
      </c>
      <c r="L724" s="142">
        <v>4181</v>
      </c>
      <c r="M724" s="142">
        <v>4181</v>
      </c>
      <c r="N724" s="143">
        <v>637.92999999999995</v>
      </c>
      <c r="O724" s="15">
        <v>14857018736288</v>
      </c>
      <c r="P724" t="s">
        <v>94</v>
      </c>
      <c r="Q724" t="s">
        <v>148</v>
      </c>
      <c r="R724" s="104">
        <v>56100</v>
      </c>
      <c r="S724" t="s">
        <v>101</v>
      </c>
      <c r="T724">
        <v>36</v>
      </c>
      <c r="U724" s="114">
        <v>4181</v>
      </c>
      <c r="V724" s="13">
        <v>637.92999999999995</v>
      </c>
      <c r="W724" s="1">
        <v>43076</v>
      </c>
      <c r="X724" s="7">
        <v>43069</v>
      </c>
      <c r="Y724" s="9">
        <v>2017</v>
      </c>
    </row>
    <row r="725" spans="2:25" hidden="1" x14ac:dyDescent="0.45">
      <c r="B725" s="1">
        <v>43076</v>
      </c>
      <c r="C725" s="141" t="s">
        <v>101</v>
      </c>
      <c r="D725">
        <v>2017</v>
      </c>
      <c r="E725" s="98">
        <v>14854124423820</v>
      </c>
      <c r="F725" s="141" t="s">
        <v>140</v>
      </c>
      <c r="G725" s="141" t="str">
        <f>VLOOKUP(E725,'Tableau Sites'!$A$7:$C$107,3,FALSE)</f>
        <v>20 RUE JEAN MOULIN</v>
      </c>
      <c r="H725" s="142">
        <v>56100</v>
      </c>
      <c r="I725">
        <v>6</v>
      </c>
      <c r="J725" s="1">
        <v>43069</v>
      </c>
      <c r="K725" s="1">
        <v>43069</v>
      </c>
      <c r="L725" s="142">
        <v>598</v>
      </c>
      <c r="M725" s="142">
        <v>598</v>
      </c>
      <c r="N725" s="143">
        <v>93.39</v>
      </c>
      <c r="O725" s="15">
        <v>14854124423820</v>
      </c>
      <c r="P725" t="s">
        <v>140</v>
      </c>
      <c r="Q725" t="s">
        <v>149</v>
      </c>
      <c r="R725" s="104">
        <v>56100</v>
      </c>
      <c r="S725" t="s">
        <v>101</v>
      </c>
      <c r="T725">
        <v>6</v>
      </c>
      <c r="U725" s="114">
        <v>598</v>
      </c>
      <c r="V725" s="13">
        <v>93.39</v>
      </c>
      <c r="W725" s="1">
        <v>43076</v>
      </c>
      <c r="X725" s="7">
        <v>43069</v>
      </c>
      <c r="Y725" s="9">
        <v>2017</v>
      </c>
    </row>
    <row r="726" spans="2:25" hidden="1" x14ac:dyDescent="0.45">
      <c r="B726" s="1">
        <v>43076</v>
      </c>
      <c r="C726" s="141" t="s">
        <v>101</v>
      </c>
      <c r="D726">
        <v>2017</v>
      </c>
      <c r="E726" s="98">
        <v>14850361736887</v>
      </c>
      <c r="F726" s="182" t="s">
        <v>716</v>
      </c>
      <c r="G726" s="141" t="str">
        <f>VLOOKUP(E726,'Tableau Sites'!$A$7:$C$107,3,FALSE)</f>
        <v>1 AVENUE DE LA MARNE</v>
      </c>
      <c r="H726" s="142">
        <v>56100</v>
      </c>
      <c r="I726">
        <v>6</v>
      </c>
      <c r="J726" s="1">
        <v>43069</v>
      </c>
      <c r="K726" s="1">
        <v>43069</v>
      </c>
      <c r="L726" s="142">
        <v>599</v>
      </c>
      <c r="M726" s="142">
        <v>599</v>
      </c>
      <c r="N726" s="143">
        <v>109.98</v>
      </c>
      <c r="O726" s="15">
        <v>14850361736887</v>
      </c>
      <c r="P726" t="s">
        <v>122</v>
      </c>
      <c r="Q726" t="s">
        <v>150</v>
      </c>
      <c r="R726" s="104">
        <v>56100</v>
      </c>
      <c r="S726" t="s">
        <v>101</v>
      </c>
      <c r="T726">
        <v>6</v>
      </c>
      <c r="U726" s="114">
        <v>599</v>
      </c>
      <c r="V726" s="13">
        <v>109.98</v>
      </c>
      <c r="W726" s="1">
        <v>43076</v>
      </c>
      <c r="X726" s="7">
        <v>43069</v>
      </c>
      <c r="Y726" s="9">
        <v>2017</v>
      </c>
    </row>
    <row r="727" spans="2:25" hidden="1" x14ac:dyDescent="0.45">
      <c r="B727" s="1">
        <v>43076</v>
      </c>
      <c r="C727" s="141" t="s">
        <v>101</v>
      </c>
      <c r="D727">
        <v>2017</v>
      </c>
      <c r="E727" s="98">
        <v>14801736507971</v>
      </c>
      <c r="F727" s="141" t="s">
        <v>655</v>
      </c>
      <c r="G727" s="141" t="str">
        <f>VLOOKUP(E727,'Tableau Sites'!$A$7:$C$107,3,FALSE)</f>
        <v xml:space="preserve"> QUAI DES INDES</v>
      </c>
      <c r="H727" s="142">
        <v>56100</v>
      </c>
      <c r="I727">
        <v>36</v>
      </c>
      <c r="J727" s="1">
        <v>43069</v>
      </c>
      <c r="K727" s="1">
        <v>43069</v>
      </c>
      <c r="L727" s="142">
        <v>660</v>
      </c>
      <c r="M727" s="142">
        <v>660</v>
      </c>
      <c r="N727" s="143">
        <v>151.61000000000001</v>
      </c>
      <c r="O727" s="15">
        <v>14801736507971</v>
      </c>
      <c r="P727" t="s">
        <v>111</v>
      </c>
      <c r="Q727" t="s">
        <v>175</v>
      </c>
      <c r="R727" s="104">
        <v>56100</v>
      </c>
      <c r="S727" t="s">
        <v>101</v>
      </c>
      <c r="T727">
        <v>36</v>
      </c>
      <c r="U727" s="114">
        <v>660</v>
      </c>
      <c r="V727" s="13">
        <v>151.61000000000001</v>
      </c>
      <c r="W727" s="1">
        <v>43076</v>
      </c>
      <c r="X727" s="7">
        <v>43069</v>
      </c>
      <c r="Y727" s="9">
        <v>2017</v>
      </c>
    </row>
    <row r="728" spans="2:25" hidden="1" x14ac:dyDescent="0.45">
      <c r="B728" s="1">
        <v>43076</v>
      </c>
      <c r="C728" s="141" t="s">
        <v>101</v>
      </c>
      <c r="D728">
        <v>2017</v>
      </c>
      <c r="E728" s="98">
        <v>14807814659972</v>
      </c>
      <c r="F728" s="182" t="s">
        <v>794</v>
      </c>
      <c r="G728" s="141" t="str">
        <f>VLOOKUP(E728,'Tableau Sites'!$A$7:$C$107,3,FALSE)</f>
        <v>PLACE DE LA LIBERTE</v>
      </c>
      <c r="H728" s="142">
        <v>56100</v>
      </c>
      <c r="I728">
        <v>6</v>
      </c>
      <c r="J728" s="1">
        <v>43069</v>
      </c>
      <c r="K728" s="1">
        <v>43069</v>
      </c>
      <c r="L728" s="142">
        <v>73</v>
      </c>
      <c r="M728" s="142">
        <v>73</v>
      </c>
      <c r="N728" s="143">
        <v>23.28</v>
      </c>
      <c r="O728" s="15">
        <v>14807814659972</v>
      </c>
      <c r="P728" t="s">
        <v>64</v>
      </c>
      <c r="Q728" t="s">
        <v>60</v>
      </c>
      <c r="R728" s="104">
        <v>56100</v>
      </c>
      <c r="S728" t="s">
        <v>101</v>
      </c>
      <c r="T728">
        <v>6</v>
      </c>
      <c r="U728" s="114">
        <v>73</v>
      </c>
      <c r="V728" s="13">
        <v>23.28</v>
      </c>
      <c r="W728" s="1">
        <v>43076</v>
      </c>
      <c r="X728" s="7">
        <v>43069</v>
      </c>
      <c r="Y728" s="9">
        <v>2017</v>
      </c>
    </row>
    <row r="729" spans="2:25" hidden="1" x14ac:dyDescent="0.45">
      <c r="B729" s="1">
        <v>43076</v>
      </c>
      <c r="C729" s="141" t="s">
        <v>101</v>
      </c>
      <c r="D729">
        <v>2017</v>
      </c>
      <c r="E729" s="98">
        <v>14831259040485</v>
      </c>
      <c r="F729" s="141" t="s">
        <v>720</v>
      </c>
      <c r="G729" s="141" t="str">
        <f>VLOOKUP(E729,'Tableau Sites'!$A$7:$C$107,3,FALSE)</f>
        <v>10 RUE FRANCOIS RENAULT</v>
      </c>
      <c r="H729" s="142">
        <v>56100</v>
      </c>
      <c r="I729">
        <v>6</v>
      </c>
      <c r="J729" s="1">
        <v>43069</v>
      </c>
      <c r="K729" s="1">
        <v>43069</v>
      </c>
      <c r="L729" s="142">
        <v>911</v>
      </c>
      <c r="M729" s="142">
        <v>911</v>
      </c>
      <c r="N729" s="143">
        <v>160.85</v>
      </c>
      <c r="O729" s="15">
        <v>14831259040485</v>
      </c>
      <c r="P729" t="s">
        <v>126</v>
      </c>
      <c r="Q729" t="s">
        <v>126</v>
      </c>
      <c r="R729" s="104">
        <v>56100</v>
      </c>
      <c r="S729" t="s">
        <v>101</v>
      </c>
      <c r="T729">
        <v>6</v>
      </c>
      <c r="U729" s="114">
        <v>911</v>
      </c>
      <c r="V729" s="13">
        <v>160.85</v>
      </c>
      <c r="W729" s="1">
        <v>43076</v>
      </c>
      <c r="X729" s="7">
        <v>43069</v>
      </c>
      <c r="Y729" s="9">
        <v>2017</v>
      </c>
    </row>
    <row r="730" spans="2:25" hidden="1" x14ac:dyDescent="0.45">
      <c r="B730" s="1">
        <v>43076</v>
      </c>
      <c r="C730" s="141" t="s">
        <v>101</v>
      </c>
      <c r="D730">
        <v>2017</v>
      </c>
      <c r="E730" s="98">
        <v>14825325557145</v>
      </c>
      <c r="F730" s="141" t="s">
        <v>703</v>
      </c>
      <c r="G730" s="141" t="str">
        <f>VLOOKUP(E730,'Tableau Sites'!$A$7:$C$107,3,FALSE)</f>
        <v xml:space="preserve"> N1 ccal KERVENANEC</v>
      </c>
      <c r="H730" s="142">
        <v>56100</v>
      </c>
      <c r="I730">
        <v>18</v>
      </c>
      <c r="J730" s="1">
        <v>43069</v>
      </c>
      <c r="K730" s="1">
        <v>43069</v>
      </c>
      <c r="L730" s="142">
        <v>767</v>
      </c>
      <c r="M730" s="142">
        <v>767</v>
      </c>
      <c r="N730" s="143">
        <v>131.54</v>
      </c>
      <c r="O730" s="15">
        <v>14825325557145</v>
      </c>
      <c r="P730" t="s">
        <v>99</v>
      </c>
      <c r="Q730" t="s">
        <v>144</v>
      </c>
      <c r="R730" s="104">
        <v>56100</v>
      </c>
      <c r="S730" t="s">
        <v>101</v>
      </c>
      <c r="T730">
        <v>18</v>
      </c>
      <c r="U730" s="114">
        <v>767</v>
      </c>
      <c r="V730" s="13">
        <v>131.54</v>
      </c>
      <c r="W730" s="1">
        <v>43076</v>
      </c>
      <c r="X730" s="7">
        <v>43069</v>
      </c>
      <c r="Y730" s="9">
        <v>2017</v>
      </c>
    </row>
    <row r="731" spans="2:25" hidden="1" x14ac:dyDescent="0.45">
      <c r="B731" s="1">
        <v>43076</v>
      </c>
      <c r="C731" s="141" t="s">
        <v>101</v>
      </c>
      <c r="D731">
        <v>2017</v>
      </c>
      <c r="E731" s="98">
        <v>14848190969595</v>
      </c>
      <c r="F731" s="141" t="s">
        <v>77</v>
      </c>
      <c r="G731" s="141" t="str">
        <f>VLOOKUP(E731,'Tableau Sites'!$A$7:$C$107,3,FALSE)</f>
        <v>2 RUE FRANCOIS LE BRISE</v>
      </c>
      <c r="H731" s="142">
        <v>56100</v>
      </c>
      <c r="I731">
        <v>36</v>
      </c>
      <c r="J731" s="1">
        <v>43069</v>
      </c>
      <c r="K731" s="1">
        <v>43069</v>
      </c>
      <c r="L731" s="142">
        <v>4529</v>
      </c>
      <c r="M731" s="142">
        <v>4529</v>
      </c>
      <c r="N731" s="143">
        <v>707.29</v>
      </c>
      <c r="O731" s="15">
        <v>14848190969595</v>
      </c>
      <c r="P731" t="s">
        <v>77</v>
      </c>
      <c r="Q731" t="s">
        <v>78</v>
      </c>
      <c r="R731" s="104">
        <v>56100</v>
      </c>
      <c r="S731" t="s">
        <v>101</v>
      </c>
      <c r="T731">
        <v>36</v>
      </c>
      <c r="U731" s="114">
        <v>4529</v>
      </c>
      <c r="V731" s="13">
        <v>707.29</v>
      </c>
      <c r="W731" s="1">
        <v>43076</v>
      </c>
      <c r="X731" s="7">
        <v>43069</v>
      </c>
      <c r="Y731" s="9">
        <v>2017</v>
      </c>
    </row>
    <row r="732" spans="2:25" hidden="1" x14ac:dyDescent="0.45">
      <c r="B732" s="1">
        <v>43076</v>
      </c>
      <c r="C732" s="141" t="s">
        <v>101</v>
      </c>
      <c r="D732">
        <v>2017</v>
      </c>
      <c r="E732" s="98">
        <v>14831258977776</v>
      </c>
      <c r="F732" s="141" t="s">
        <v>711</v>
      </c>
      <c r="G732" s="141" t="str">
        <f>VLOOKUP(E732,'Tableau Sites'!$A$7:$C$107,3,FALSE)</f>
        <v>SOYE</v>
      </c>
      <c r="H732" s="142">
        <v>56270</v>
      </c>
      <c r="I732">
        <v>36</v>
      </c>
      <c r="J732" s="1">
        <v>43069</v>
      </c>
      <c r="K732" s="1">
        <v>43069</v>
      </c>
      <c r="L732" s="142">
        <v>2867</v>
      </c>
      <c r="M732" s="142">
        <v>2867</v>
      </c>
      <c r="N732" s="143">
        <v>453.65</v>
      </c>
      <c r="O732" s="15">
        <v>14831258977776</v>
      </c>
      <c r="P732" t="s">
        <v>73</v>
      </c>
      <c r="Q732" t="s">
        <v>74</v>
      </c>
      <c r="R732" s="104">
        <v>56270</v>
      </c>
      <c r="S732" t="s">
        <v>101</v>
      </c>
      <c r="T732">
        <v>36</v>
      </c>
      <c r="U732" s="114">
        <v>2867</v>
      </c>
      <c r="V732" s="13">
        <v>453.65</v>
      </c>
      <c r="W732" s="1">
        <v>43076</v>
      </c>
      <c r="X732" s="7">
        <v>43069</v>
      </c>
      <c r="Y732" s="9">
        <v>2017</v>
      </c>
    </row>
    <row r="733" spans="2:25" x14ac:dyDescent="0.45">
      <c r="B733" s="1">
        <v>43076</v>
      </c>
      <c r="C733" s="141" t="s">
        <v>101</v>
      </c>
      <c r="D733">
        <v>2017</v>
      </c>
      <c r="E733" s="98">
        <v>14895658461352</v>
      </c>
      <c r="F733" s="182" t="s">
        <v>727</v>
      </c>
      <c r="G733" s="141" t="str">
        <f>VLOOKUP(E733,'Tableau Sites'!$A$7:$C$127,3,FALSE)</f>
        <v>2 RUE FRANCOIS RENAULT</v>
      </c>
      <c r="H733" s="142">
        <v>56100</v>
      </c>
      <c r="I733">
        <v>3</v>
      </c>
      <c r="J733" s="1">
        <v>43069</v>
      </c>
      <c r="K733" s="1">
        <v>43069</v>
      </c>
      <c r="L733" s="142">
        <v>201</v>
      </c>
      <c r="M733" s="142">
        <v>201</v>
      </c>
      <c r="N733" s="143">
        <v>53.96</v>
      </c>
      <c r="O733" s="15">
        <v>14895658461352</v>
      </c>
      <c r="P733" t="s">
        <v>29</v>
      </c>
      <c r="Q733" t="s">
        <v>29</v>
      </c>
      <c r="R733" s="104">
        <v>56100</v>
      </c>
      <c r="S733" t="s">
        <v>101</v>
      </c>
      <c r="T733">
        <v>3</v>
      </c>
      <c r="U733" s="114">
        <v>201</v>
      </c>
      <c r="V733" s="13">
        <v>53.96</v>
      </c>
      <c r="W733" s="1">
        <v>43076</v>
      </c>
      <c r="X733" s="7">
        <v>43069</v>
      </c>
      <c r="Y733" s="9">
        <v>2017</v>
      </c>
    </row>
    <row r="734" spans="2:25" hidden="1" x14ac:dyDescent="0.45">
      <c r="B734" s="1">
        <v>43076</v>
      </c>
      <c r="C734" s="141" t="s">
        <v>101</v>
      </c>
      <c r="D734">
        <v>2017</v>
      </c>
      <c r="E734" s="98">
        <v>14861070802041</v>
      </c>
      <c r="F734" s="193" t="s">
        <v>651</v>
      </c>
      <c r="G734" s="141" t="str">
        <f>VLOOKUP(E734,'Tableau Sites'!$A$7:$C$107,3,FALSE)</f>
        <v>RUE DE CARNEL</v>
      </c>
      <c r="H734" s="142">
        <v>56100</v>
      </c>
      <c r="I734">
        <v>3</v>
      </c>
      <c r="J734" s="1">
        <v>43069</v>
      </c>
      <c r="K734" s="1">
        <v>43069</v>
      </c>
      <c r="L734" s="142">
        <v>267</v>
      </c>
      <c r="M734" s="142">
        <v>267</v>
      </c>
      <c r="N734" s="143">
        <v>45.51</v>
      </c>
      <c r="O734" s="15">
        <v>14861070802041</v>
      </c>
      <c r="P734" t="s">
        <v>0</v>
      </c>
      <c r="Q734" t="s">
        <v>1</v>
      </c>
      <c r="R734" s="104">
        <v>56100</v>
      </c>
      <c r="S734" t="s">
        <v>101</v>
      </c>
      <c r="T734">
        <v>3</v>
      </c>
      <c r="U734" s="114">
        <v>267</v>
      </c>
      <c r="V734" s="13">
        <v>45.51</v>
      </c>
      <c r="W734" s="1">
        <v>43076</v>
      </c>
      <c r="X734" s="7">
        <v>43069</v>
      </c>
      <c r="Y734" s="9">
        <v>2017</v>
      </c>
    </row>
    <row r="735" spans="2:25" hidden="1" x14ac:dyDescent="0.45">
      <c r="B735" s="1">
        <v>43076</v>
      </c>
      <c r="C735" s="141" t="s">
        <v>101</v>
      </c>
      <c r="D735">
        <v>2017</v>
      </c>
      <c r="E735" s="98">
        <v>14856729330593</v>
      </c>
      <c r="F735" s="141" t="s">
        <v>737</v>
      </c>
      <c r="G735" s="141" t="str">
        <f>VLOOKUP(E735,'Tableau Sites'!$A$7:$C$107,3,FALSE)</f>
        <v>4 AVENUE JEAN JAURES</v>
      </c>
      <c r="H735" s="142">
        <v>56100</v>
      </c>
      <c r="I735">
        <v>6</v>
      </c>
      <c r="J735" s="1">
        <v>43069</v>
      </c>
      <c r="K735" s="1">
        <v>43069</v>
      </c>
      <c r="L735" s="142">
        <v>369</v>
      </c>
      <c r="M735" s="142">
        <v>369</v>
      </c>
      <c r="N735" s="143">
        <v>75.55</v>
      </c>
      <c r="O735" s="15">
        <v>14856729330593</v>
      </c>
      <c r="P735" t="s">
        <v>120</v>
      </c>
      <c r="Q735" t="s">
        <v>151</v>
      </c>
      <c r="R735" s="104">
        <v>56100</v>
      </c>
      <c r="S735" t="s">
        <v>101</v>
      </c>
      <c r="T735">
        <v>6</v>
      </c>
      <c r="U735" s="114">
        <v>369</v>
      </c>
      <c r="V735" s="13">
        <v>75.55</v>
      </c>
      <c r="W735" s="1">
        <v>43076</v>
      </c>
      <c r="X735" s="7">
        <v>43069</v>
      </c>
      <c r="Y735" s="9">
        <v>2017</v>
      </c>
    </row>
    <row r="736" spans="2:25" hidden="1" x14ac:dyDescent="0.45">
      <c r="B736" s="1">
        <v>43076</v>
      </c>
      <c r="C736" s="141" t="s">
        <v>101</v>
      </c>
      <c r="D736">
        <v>2017</v>
      </c>
      <c r="E736" s="98">
        <v>14860926084261</v>
      </c>
      <c r="F736" s="141" t="s">
        <v>803</v>
      </c>
      <c r="G736" s="141" t="str">
        <f>VLOOKUP(E736,'Tableau Sites'!$A$7:$C$107,3,FALSE)</f>
        <v>81 RUE DE LA BELLE FONTAINE</v>
      </c>
      <c r="H736" s="142">
        <v>56100</v>
      </c>
      <c r="I736">
        <v>6</v>
      </c>
      <c r="J736" s="1">
        <v>43069</v>
      </c>
      <c r="K736" s="1">
        <v>43069</v>
      </c>
      <c r="L736" s="142">
        <v>-162</v>
      </c>
      <c r="M736" s="142">
        <v>-162</v>
      </c>
      <c r="N736" s="143">
        <v>-21.89</v>
      </c>
      <c r="O736" s="15">
        <v>14860926084261</v>
      </c>
      <c r="P736" t="s">
        <v>21</v>
      </c>
      <c r="Q736" t="s">
        <v>22</v>
      </c>
      <c r="R736" s="104">
        <v>56100</v>
      </c>
      <c r="S736" t="s">
        <v>101</v>
      </c>
      <c r="T736">
        <v>6</v>
      </c>
      <c r="U736" s="114">
        <v>-162</v>
      </c>
      <c r="V736" s="13">
        <v>-21.89</v>
      </c>
      <c r="W736" s="1">
        <v>43076</v>
      </c>
      <c r="X736" s="7">
        <v>43069</v>
      </c>
      <c r="Y736" s="9">
        <v>2017</v>
      </c>
    </row>
    <row r="737" spans="2:25" x14ac:dyDescent="0.45">
      <c r="B737" s="1">
        <v>43076</v>
      </c>
      <c r="C737" s="141" t="s">
        <v>101</v>
      </c>
      <c r="D737">
        <v>2017</v>
      </c>
      <c r="E737" s="98">
        <v>14897250260446</v>
      </c>
      <c r="F737" s="182" t="s">
        <v>801</v>
      </c>
      <c r="G737" s="141" t="str">
        <f>VLOOKUP(E737,'Tableau Sites'!$A$7:$C$127,3,FALSE)</f>
        <v>QUAI DE ROHAN</v>
      </c>
      <c r="H737" s="142">
        <v>56100</v>
      </c>
      <c r="I737">
        <v>6</v>
      </c>
      <c r="J737" s="1">
        <v>43069</v>
      </c>
      <c r="K737" s="1">
        <v>43069</v>
      </c>
      <c r="L737" s="142">
        <v>-122</v>
      </c>
      <c r="M737" s="142">
        <v>-122</v>
      </c>
      <c r="N737" s="143">
        <v>-5.04</v>
      </c>
      <c r="O737" s="15">
        <v>14897250260446</v>
      </c>
      <c r="P737" t="s">
        <v>110</v>
      </c>
      <c r="Q737" t="s">
        <v>191</v>
      </c>
      <c r="R737" s="104">
        <v>56100</v>
      </c>
      <c r="S737" t="s">
        <v>101</v>
      </c>
      <c r="T737">
        <v>6</v>
      </c>
      <c r="U737" s="114">
        <v>-122</v>
      </c>
      <c r="V737" s="13">
        <v>-5.04</v>
      </c>
      <c r="W737" s="1">
        <v>43076</v>
      </c>
      <c r="X737" s="7">
        <v>43069</v>
      </c>
      <c r="Y737" s="9">
        <v>2017</v>
      </c>
    </row>
    <row r="738" spans="2:25" hidden="1" x14ac:dyDescent="0.45">
      <c r="B738" s="1">
        <v>43076</v>
      </c>
      <c r="C738" s="141" t="s">
        <v>101</v>
      </c>
      <c r="D738">
        <v>2017</v>
      </c>
      <c r="E738" s="98">
        <v>14853545552699</v>
      </c>
      <c r="F738" s="141" t="s">
        <v>731</v>
      </c>
      <c r="G738" s="141" t="str">
        <f>VLOOKUP(E738,'Tableau Sites'!$A$7:$C$107,3,FALSE)</f>
        <v>20 RUE JEAN MOULIN</v>
      </c>
      <c r="H738" s="142">
        <v>56100</v>
      </c>
      <c r="I738">
        <v>6</v>
      </c>
      <c r="J738" s="1">
        <v>43069</v>
      </c>
      <c r="K738" s="1">
        <v>43069</v>
      </c>
      <c r="L738" s="142">
        <v>935</v>
      </c>
      <c r="M738" s="142">
        <v>935</v>
      </c>
      <c r="N738" s="143">
        <v>161.9</v>
      </c>
      <c r="O738" s="15">
        <v>14853545552699</v>
      </c>
      <c r="P738" t="s">
        <v>130</v>
      </c>
      <c r="Q738" t="s">
        <v>149</v>
      </c>
      <c r="R738" s="104">
        <v>56100</v>
      </c>
      <c r="S738" t="s">
        <v>101</v>
      </c>
      <c r="T738">
        <v>6</v>
      </c>
      <c r="U738" s="114">
        <v>935</v>
      </c>
      <c r="V738" s="13">
        <v>161.9</v>
      </c>
      <c r="W738" s="1">
        <v>43076</v>
      </c>
      <c r="X738" s="7">
        <v>43069</v>
      </c>
      <c r="Y738" s="9">
        <v>2017</v>
      </c>
    </row>
    <row r="739" spans="2:25" hidden="1" x14ac:dyDescent="0.45">
      <c r="B739" s="1">
        <v>43076</v>
      </c>
      <c r="C739" s="141" t="s">
        <v>101</v>
      </c>
      <c r="D739">
        <v>2017</v>
      </c>
      <c r="E739" s="98">
        <v>14849059318633</v>
      </c>
      <c r="F739" s="141" t="s">
        <v>773</v>
      </c>
      <c r="G739" s="141" t="str">
        <f>VLOOKUP(E739,'Tableau Sites'!$A$7:$C$107,3,FALSE)</f>
        <v>10 RUE AMIRAL BOUVET</v>
      </c>
      <c r="H739" s="142">
        <v>56100</v>
      </c>
      <c r="I739">
        <v>6</v>
      </c>
      <c r="J739" s="1">
        <v>43069</v>
      </c>
      <c r="K739" s="1">
        <v>43069</v>
      </c>
      <c r="L739" s="142">
        <v>458</v>
      </c>
      <c r="M739" s="142">
        <v>458</v>
      </c>
      <c r="N739" s="143">
        <v>78.900000000000006</v>
      </c>
      <c r="O739" s="15">
        <v>14849059318633</v>
      </c>
      <c r="P739" t="s">
        <v>88</v>
      </c>
      <c r="Q739" t="s">
        <v>152</v>
      </c>
      <c r="R739" s="104">
        <v>56100</v>
      </c>
      <c r="S739" t="s">
        <v>101</v>
      </c>
      <c r="T739">
        <v>6</v>
      </c>
      <c r="U739" s="114">
        <v>458</v>
      </c>
      <c r="V739" s="13">
        <v>78.900000000000006</v>
      </c>
      <c r="W739" s="1">
        <v>43076</v>
      </c>
      <c r="X739" s="7">
        <v>43069</v>
      </c>
      <c r="Y739" s="8">
        <v>2017</v>
      </c>
    </row>
    <row r="740" spans="2:25" hidden="1" x14ac:dyDescent="0.45">
      <c r="B740" s="1">
        <v>43108</v>
      </c>
      <c r="C740" s="141" t="s">
        <v>101</v>
      </c>
      <c r="D740">
        <v>2018</v>
      </c>
      <c r="E740" s="98">
        <v>14803907328999</v>
      </c>
      <c r="F740" s="141" t="s">
        <v>1053</v>
      </c>
      <c r="G740" s="141" t="str">
        <f>VLOOKUP(E740,'Tableau Sites'!$A$7:$C$107,3,FALSE)</f>
        <v xml:space="preserve"> 82 RUE DE KERVARIC</v>
      </c>
      <c r="H740" s="142">
        <v>56100</v>
      </c>
      <c r="I740">
        <v>6</v>
      </c>
      <c r="J740" s="1">
        <v>43099</v>
      </c>
      <c r="K740" s="1">
        <v>43099</v>
      </c>
      <c r="L740" s="142">
        <v>1618</v>
      </c>
      <c r="M740" s="142">
        <v>1618</v>
      </c>
      <c r="N740" s="143">
        <v>250.8</v>
      </c>
      <c r="O740" s="15">
        <v>14803907328999</v>
      </c>
      <c r="P740" t="s">
        <v>135</v>
      </c>
      <c r="Q740" t="s">
        <v>146</v>
      </c>
      <c r="R740" s="104">
        <v>56100</v>
      </c>
      <c r="S740" t="s">
        <v>101</v>
      </c>
      <c r="T740">
        <v>6</v>
      </c>
      <c r="U740" s="114">
        <v>1618</v>
      </c>
      <c r="V740" s="13">
        <v>250.8</v>
      </c>
      <c r="W740" s="1">
        <v>43108</v>
      </c>
      <c r="X740" s="7">
        <v>43099</v>
      </c>
      <c r="Y740" s="8">
        <v>2018</v>
      </c>
    </row>
    <row r="741" spans="2:25" hidden="1" x14ac:dyDescent="0.45">
      <c r="B741" s="1">
        <v>43108</v>
      </c>
      <c r="C741" s="141" t="s">
        <v>101</v>
      </c>
      <c r="D741">
        <v>2018</v>
      </c>
      <c r="E741" s="98">
        <v>14807525267709</v>
      </c>
      <c r="F741" s="141" t="s">
        <v>63</v>
      </c>
      <c r="G741" s="141" t="e">
        <f>VLOOKUP(E741,'Tableau Sites'!$A$7:$C$107,3,FALSE)</f>
        <v>#N/A</v>
      </c>
      <c r="H741" s="142">
        <v>56100</v>
      </c>
      <c r="I741">
        <v>6</v>
      </c>
      <c r="J741" s="1">
        <v>43099</v>
      </c>
      <c r="K741" s="1">
        <v>43099</v>
      </c>
      <c r="L741" s="142">
        <v>-38</v>
      </c>
      <c r="M741" s="142">
        <v>-38</v>
      </c>
      <c r="N741" s="143">
        <v>6.62</v>
      </c>
      <c r="O741" s="15">
        <v>14807525267709</v>
      </c>
      <c r="P741" t="s">
        <v>63</v>
      </c>
      <c r="Q741" t="s">
        <v>176</v>
      </c>
      <c r="R741" s="104">
        <v>56100</v>
      </c>
      <c r="S741" t="s">
        <v>101</v>
      </c>
      <c r="T741">
        <v>6</v>
      </c>
      <c r="U741" s="114">
        <v>-38</v>
      </c>
      <c r="V741" s="13">
        <v>6.62</v>
      </c>
      <c r="W741" s="1">
        <v>43108</v>
      </c>
      <c r="X741" s="7">
        <v>43099</v>
      </c>
      <c r="Y741" s="8">
        <v>2018</v>
      </c>
    </row>
    <row r="742" spans="2:25" hidden="1" x14ac:dyDescent="0.45">
      <c r="B742" s="1">
        <v>43108</v>
      </c>
      <c r="C742" s="141" t="s">
        <v>101</v>
      </c>
      <c r="D742">
        <v>2018</v>
      </c>
      <c r="E742" s="98">
        <v>14807959377717</v>
      </c>
      <c r="F742" s="182" t="s">
        <v>798</v>
      </c>
      <c r="G742" s="141" t="str">
        <f>VLOOKUP(E742,'Tableau Sites'!$A$7:$C$107,3,FALSE)</f>
        <v>PLACE ALSACE LORRAINE</v>
      </c>
      <c r="H742" s="142">
        <v>56100</v>
      </c>
      <c r="I742">
        <v>6</v>
      </c>
      <c r="J742" s="1">
        <v>43099</v>
      </c>
      <c r="K742" s="1">
        <v>43099</v>
      </c>
      <c r="L742" s="142">
        <v>660</v>
      </c>
      <c r="M742" s="142">
        <v>660</v>
      </c>
      <c r="N742" s="143">
        <v>104.27</v>
      </c>
      <c r="O742" s="15">
        <v>14807959377717</v>
      </c>
      <c r="P742" t="s">
        <v>33</v>
      </c>
      <c r="Q742" t="s">
        <v>34</v>
      </c>
      <c r="R742" s="104">
        <v>56100</v>
      </c>
      <c r="S742" t="s">
        <v>101</v>
      </c>
      <c r="T742">
        <v>6</v>
      </c>
      <c r="U742" s="114">
        <v>660</v>
      </c>
      <c r="V742" s="13">
        <v>104.27</v>
      </c>
      <c r="W742" s="1">
        <v>43108</v>
      </c>
      <c r="X742" s="7">
        <v>43099</v>
      </c>
      <c r="Y742" s="8">
        <v>2018</v>
      </c>
    </row>
    <row r="743" spans="2:25" hidden="1" x14ac:dyDescent="0.45">
      <c r="B743" s="1">
        <v>43108</v>
      </c>
      <c r="C743" s="141" t="s">
        <v>101</v>
      </c>
      <c r="D743">
        <v>2018</v>
      </c>
      <c r="E743" s="98">
        <v>14808104095512</v>
      </c>
      <c r="F743" s="141" t="s">
        <v>799</v>
      </c>
      <c r="G743" s="141" t="str">
        <f>VLOOKUP(E743,'Tableau Sites'!$A$7:$C$107,3,FALSE)</f>
        <v>RUE DE PONTCARRE</v>
      </c>
      <c r="H743" s="142">
        <v>56100</v>
      </c>
      <c r="I743">
        <v>6</v>
      </c>
      <c r="J743" s="1">
        <v>43099</v>
      </c>
      <c r="K743" s="1">
        <v>43099</v>
      </c>
      <c r="L743" s="142">
        <v>680</v>
      </c>
      <c r="M743" s="142">
        <v>680</v>
      </c>
      <c r="N743" s="143">
        <v>106.74</v>
      </c>
      <c r="O743" s="15">
        <v>14808104095512</v>
      </c>
      <c r="P743" t="s">
        <v>84</v>
      </c>
      <c r="Q743" t="s">
        <v>85</v>
      </c>
      <c r="R743" s="104">
        <v>56100</v>
      </c>
      <c r="S743" t="s">
        <v>101</v>
      </c>
      <c r="T743">
        <v>6</v>
      </c>
      <c r="U743" s="114">
        <v>680</v>
      </c>
      <c r="V743" s="13">
        <v>106.74</v>
      </c>
      <c r="W743" s="1">
        <v>43108</v>
      </c>
      <c r="X743" s="7">
        <v>43099</v>
      </c>
      <c r="Y743" s="8">
        <v>2018</v>
      </c>
    </row>
    <row r="744" spans="2:25" hidden="1" x14ac:dyDescent="0.45">
      <c r="B744" s="1">
        <v>43108</v>
      </c>
      <c r="C744" s="141" t="s">
        <v>101</v>
      </c>
      <c r="D744">
        <v>2018</v>
      </c>
      <c r="E744" s="98">
        <v>14808104138930</v>
      </c>
      <c r="F744" s="141" t="s">
        <v>9</v>
      </c>
      <c r="G744" s="141" t="str">
        <f>VLOOKUP(E744,'Tableau Sites'!$A$7:$C$107,3,FALSE)</f>
        <v>33 RUE DU BOIS DU CHATEAU</v>
      </c>
      <c r="H744" s="142">
        <v>56100</v>
      </c>
      <c r="I744">
        <v>15</v>
      </c>
      <c r="J744" s="1">
        <v>43099</v>
      </c>
      <c r="K744" s="1">
        <v>43099</v>
      </c>
      <c r="L744" s="142">
        <v>2301</v>
      </c>
      <c r="M744" s="142">
        <v>2301</v>
      </c>
      <c r="N744" s="143">
        <v>348.71</v>
      </c>
      <c r="O744" s="15">
        <v>14808104138930</v>
      </c>
      <c r="P744" t="s">
        <v>9</v>
      </c>
      <c r="Q744" t="s">
        <v>10</v>
      </c>
      <c r="R744" s="104">
        <v>56100</v>
      </c>
      <c r="S744" t="s">
        <v>101</v>
      </c>
      <c r="T744">
        <v>15</v>
      </c>
      <c r="U744" s="114">
        <v>2301</v>
      </c>
      <c r="V744" s="13">
        <v>348.71</v>
      </c>
      <c r="W744" s="1">
        <v>43108</v>
      </c>
      <c r="X744" s="7">
        <v>43099</v>
      </c>
      <c r="Y744" s="8">
        <v>2018</v>
      </c>
    </row>
    <row r="745" spans="2:25" hidden="1" x14ac:dyDescent="0.45">
      <c r="B745" s="1">
        <v>43108</v>
      </c>
      <c r="C745" s="141" t="s">
        <v>101</v>
      </c>
      <c r="D745">
        <v>2018</v>
      </c>
      <c r="E745" s="98">
        <v>14808393522019</v>
      </c>
      <c r="F745" s="141" t="s">
        <v>92</v>
      </c>
      <c r="G745" s="141" t="str">
        <f>VLOOKUP(E745,'Tableau Sites'!$A$7:$C$107,3,FALSE)</f>
        <v>RUE AUGUSTE RODIN</v>
      </c>
      <c r="H745" s="142">
        <v>56100</v>
      </c>
      <c r="I745">
        <v>3</v>
      </c>
      <c r="J745" s="1">
        <v>43099</v>
      </c>
      <c r="K745" s="1">
        <v>43099</v>
      </c>
      <c r="L745" s="142">
        <v>166</v>
      </c>
      <c r="M745" s="142">
        <v>166</v>
      </c>
      <c r="N745" s="143">
        <v>31.72</v>
      </c>
      <c r="O745" s="15">
        <v>14808393522019</v>
      </c>
      <c r="P745" t="s">
        <v>92</v>
      </c>
      <c r="Q745" t="s">
        <v>93</v>
      </c>
      <c r="R745" s="104">
        <v>56100</v>
      </c>
      <c r="S745" t="s">
        <v>101</v>
      </c>
      <c r="T745">
        <v>3</v>
      </c>
      <c r="U745" s="114">
        <v>166</v>
      </c>
      <c r="V745" s="13">
        <v>31.72</v>
      </c>
      <c r="W745" s="1">
        <v>43108</v>
      </c>
      <c r="X745" s="7">
        <v>43099</v>
      </c>
      <c r="Y745" s="8">
        <v>2018</v>
      </c>
    </row>
    <row r="746" spans="2:25" hidden="1" x14ac:dyDescent="0.45">
      <c r="B746" s="1">
        <v>43108</v>
      </c>
      <c r="C746" s="141" t="s">
        <v>101</v>
      </c>
      <c r="D746">
        <v>2018</v>
      </c>
      <c r="E746" s="98">
        <v>14808827665559</v>
      </c>
      <c r="F746" s="141" t="s">
        <v>1054</v>
      </c>
      <c r="G746" s="141" t="str">
        <f>VLOOKUP(E746,'Tableau Sites'!$A$7:$C$107,3,FALSE)</f>
        <v>1 RUE DES DEUX FRERES LE LAY</v>
      </c>
      <c r="H746" s="142">
        <v>56100</v>
      </c>
      <c r="I746">
        <v>6</v>
      </c>
      <c r="J746" s="1">
        <v>43099</v>
      </c>
      <c r="K746" s="1">
        <v>43099</v>
      </c>
      <c r="L746" s="142">
        <v>49</v>
      </c>
      <c r="M746" s="142">
        <v>49</v>
      </c>
      <c r="N746" s="143">
        <v>18.87</v>
      </c>
      <c r="O746" s="15">
        <v>14808827665559</v>
      </c>
      <c r="P746" t="s">
        <v>141</v>
      </c>
      <c r="Q746" t="s">
        <v>153</v>
      </c>
      <c r="R746" s="104">
        <v>56100</v>
      </c>
      <c r="S746" t="s">
        <v>101</v>
      </c>
      <c r="T746">
        <v>6</v>
      </c>
      <c r="U746" s="114">
        <v>49</v>
      </c>
      <c r="V746" s="13">
        <v>18.87</v>
      </c>
      <c r="W746" s="1">
        <v>43108</v>
      </c>
      <c r="X746" s="7">
        <v>43099</v>
      </c>
      <c r="Y746" s="8">
        <v>2018</v>
      </c>
    </row>
    <row r="747" spans="2:25" hidden="1" x14ac:dyDescent="0.45">
      <c r="B747" s="1">
        <v>43108</v>
      </c>
      <c r="C747" s="141" t="s">
        <v>101</v>
      </c>
      <c r="D747">
        <v>2018</v>
      </c>
      <c r="E747" s="98">
        <v>14809261881378</v>
      </c>
      <c r="F747" s="141" t="s">
        <v>775</v>
      </c>
      <c r="G747" s="141" t="str">
        <f>VLOOKUP(E747,'Tableau Sites'!$A$7:$C$107,3,FALSE)</f>
        <v>7 RUE JULES MASSENET</v>
      </c>
      <c r="H747" s="142">
        <v>56100</v>
      </c>
      <c r="I747">
        <v>6</v>
      </c>
      <c r="J747" s="1">
        <v>43099</v>
      </c>
      <c r="K747" s="1">
        <v>43099</v>
      </c>
      <c r="L747" s="142">
        <v>267</v>
      </c>
      <c r="M747" s="142">
        <v>267</v>
      </c>
      <c r="N747" s="143">
        <v>49.62</v>
      </c>
      <c r="O747" s="15">
        <v>14809261881378</v>
      </c>
      <c r="P747" t="s">
        <v>35</v>
      </c>
      <c r="Q747" t="s">
        <v>36</v>
      </c>
      <c r="R747" s="104">
        <v>56100</v>
      </c>
      <c r="S747" t="s">
        <v>101</v>
      </c>
      <c r="T747">
        <v>6</v>
      </c>
      <c r="U747" s="114">
        <v>267</v>
      </c>
      <c r="V747" s="13">
        <v>49.62</v>
      </c>
      <c r="W747" s="1">
        <v>43108</v>
      </c>
      <c r="X747" s="7">
        <v>43099</v>
      </c>
      <c r="Y747" s="8">
        <v>2018</v>
      </c>
    </row>
    <row r="748" spans="2:25" hidden="1" x14ac:dyDescent="0.45">
      <c r="B748" s="1">
        <v>43108</v>
      </c>
      <c r="C748" s="141" t="s">
        <v>101</v>
      </c>
      <c r="D748">
        <v>2018</v>
      </c>
      <c r="E748" s="98">
        <v>14809551292790</v>
      </c>
      <c r="F748" s="182" t="s">
        <v>666</v>
      </c>
      <c r="G748" s="141" t="str">
        <f>VLOOKUP(E748,'Tableau Sites'!$A$7:$C$107,3,FALSE)</f>
        <v>5 PLACE LOUIS BONNEAUD</v>
      </c>
      <c r="H748" s="142">
        <v>56100</v>
      </c>
      <c r="I748">
        <v>24</v>
      </c>
      <c r="J748" s="1">
        <v>43099</v>
      </c>
      <c r="K748" s="1">
        <v>43099</v>
      </c>
      <c r="L748" s="142">
        <v>1229</v>
      </c>
      <c r="M748" s="142">
        <v>1229</v>
      </c>
      <c r="N748" s="143">
        <v>202.95</v>
      </c>
      <c r="O748" s="15">
        <v>14809551292790</v>
      </c>
      <c r="P748" t="s">
        <v>65</v>
      </c>
      <c r="Q748" t="s">
        <v>66</v>
      </c>
      <c r="R748" s="104">
        <v>56100</v>
      </c>
      <c r="S748" t="s">
        <v>101</v>
      </c>
      <c r="T748">
        <v>24</v>
      </c>
      <c r="U748" s="114">
        <v>1229</v>
      </c>
      <c r="V748" s="13">
        <v>202.95</v>
      </c>
      <c r="W748" s="1">
        <v>43108</v>
      </c>
      <c r="X748" s="7">
        <v>43099</v>
      </c>
      <c r="Y748" s="8">
        <v>2018</v>
      </c>
    </row>
    <row r="749" spans="2:25" hidden="1" x14ac:dyDescent="0.45">
      <c r="B749" s="1">
        <v>43108</v>
      </c>
      <c r="C749" s="141" t="s">
        <v>101</v>
      </c>
      <c r="D749">
        <v>2018</v>
      </c>
      <c r="E749" s="98">
        <v>14811143239267</v>
      </c>
      <c r="F749" s="204" t="s">
        <v>739</v>
      </c>
      <c r="G749" s="141" t="str">
        <f>VLOOKUP(E749,'Tableau Sites'!$A$7:$C$107,3,FALSE)</f>
        <v>4 RUE PROFESSEUR MAZE</v>
      </c>
      <c r="H749" s="142">
        <v>56100</v>
      </c>
      <c r="I749">
        <v>6</v>
      </c>
      <c r="J749" s="1">
        <v>43099</v>
      </c>
      <c r="K749" s="1">
        <v>43099</v>
      </c>
      <c r="L749" s="142">
        <v>342</v>
      </c>
      <c r="M749" s="142">
        <v>342</v>
      </c>
      <c r="N749" s="143">
        <v>59.67</v>
      </c>
      <c r="O749" s="15">
        <v>14811143239267</v>
      </c>
      <c r="P749" t="s">
        <v>137</v>
      </c>
      <c r="Q749" t="s">
        <v>154</v>
      </c>
      <c r="R749" s="104">
        <v>56100</v>
      </c>
      <c r="S749" t="s">
        <v>101</v>
      </c>
      <c r="T749">
        <v>6</v>
      </c>
      <c r="U749" s="114">
        <v>342</v>
      </c>
      <c r="V749" s="13">
        <v>59.67</v>
      </c>
      <c r="W749" s="1">
        <v>43108</v>
      </c>
      <c r="X749" s="7">
        <v>43099</v>
      </c>
      <c r="Y749" s="8">
        <v>2018</v>
      </c>
    </row>
    <row r="750" spans="2:25" hidden="1" x14ac:dyDescent="0.45">
      <c r="B750" s="1">
        <v>43108</v>
      </c>
      <c r="C750" s="141" t="s">
        <v>101</v>
      </c>
      <c r="D750">
        <v>2018</v>
      </c>
      <c r="E750" s="98">
        <v>14812735108510</v>
      </c>
      <c r="F750" s="141" t="s">
        <v>676</v>
      </c>
      <c r="G750" s="141" t="str">
        <f>VLOOKUP(E750,'Tableau Sites'!$A$7:$C$107,3,FALSE)</f>
        <v>RUE FERDINAND BUISSON</v>
      </c>
      <c r="H750" s="142">
        <v>56100</v>
      </c>
      <c r="I750">
        <v>30</v>
      </c>
      <c r="J750" s="1">
        <v>43099</v>
      </c>
      <c r="K750" s="1">
        <v>43099</v>
      </c>
      <c r="L750" s="142">
        <v>3702</v>
      </c>
      <c r="M750" s="142">
        <v>3702</v>
      </c>
      <c r="N750" s="143">
        <v>558.16</v>
      </c>
      <c r="O750" s="15">
        <v>14812735108510</v>
      </c>
      <c r="P750" t="s">
        <v>67</v>
      </c>
      <c r="Q750" t="s">
        <v>68</v>
      </c>
      <c r="R750" s="104">
        <v>56100</v>
      </c>
      <c r="S750" t="s">
        <v>101</v>
      </c>
      <c r="T750">
        <v>30</v>
      </c>
      <c r="U750" s="114">
        <v>3702</v>
      </c>
      <c r="V750" s="13">
        <v>558.16</v>
      </c>
      <c r="W750" s="1">
        <v>43108</v>
      </c>
      <c r="X750" s="7">
        <v>43099</v>
      </c>
      <c r="Y750" s="8">
        <v>2018</v>
      </c>
    </row>
    <row r="751" spans="2:25" hidden="1" x14ac:dyDescent="0.45">
      <c r="B751" s="1">
        <v>43108</v>
      </c>
      <c r="C751" s="141" t="s">
        <v>101</v>
      </c>
      <c r="D751">
        <v>2018</v>
      </c>
      <c r="E751" s="98">
        <v>14813892850933</v>
      </c>
      <c r="F751" s="141" t="s">
        <v>700</v>
      </c>
      <c r="G751" s="141" t="str">
        <f>VLOOKUP(E751,'Tableau Sites'!$A$7:$C$107,3,FALSE)</f>
        <v>4 F RUE ROGER SALENGRO</v>
      </c>
      <c r="H751" s="142">
        <v>56100</v>
      </c>
      <c r="I751">
        <v>36</v>
      </c>
      <c r="J751" s="1">
        <v>43099</v>
      </c>
      <c r="K751" s="1">
        <v>43099</v>
      </c>
      <c r="L751" s="142">
        <v>788</v>
      </c>
      <c r="M751" s="142">
        <v>788</v>
      </c>
      <c r="N751" s="143">
        <v>152.58000000000001</v>
      </c>
      <c r="O751" s="15">
        <v>14813892850933</v>
      </c>
      <c r="P751" t="s">
        <v>69</v>
      </c>
      <c r="Q751" t="s">
        <v>155</v>
      </c>
      <c r="R751" s="104">
        <v>56100</v>
      </c>
      <c r="S751" t="s">
        <v>101</v>
      </c>
      <c r="T751">
        <v>36</v>
      </c>
      <c r="U751" s="114">
        <v>788</v>
      </c>
      <c r="V751" s="13">
        <v>152.58000000000001</v>
      </c>
      <c r="W751" s="1">
        <v>43108</v>
      </c>
      <c r="X751" s="7">
        <v>43099</v>
      </c>
      <c r="Y751" s="8">
        <v>2018</v>
      </c>
    </row>
    <row r="752" spans="2:25" hidden="1" x14ac:dyDescent="0.45">
      <c r="B752" s="1">
        <v>43108</v>
      </c>
      <c r="C752" s="141" t="s">
        <v>101</v>
      </c>
      <c r="D752">
        <v>2018</v>
      </c>
      <c r="E752" s="98">
        <v>14814616439917</v>
      </c>
      <c r="F752" s="141" t="s">
        <v>109</v>
      </c>
      <c r="G752" s="141" t="str">
        <f>VLOOKUP(E752,'Tableau Sites'!$A$7:$C$107,3,FALSE)</f>
        <v>24 RUE DE KERSABIEC</v>
      </c>
      <c r="H752" s="142">
        <v>56100</v>
      </c>
      <c r="I752">
        <v>12</v>
      </c>
      <c r="J752" s="1">
        <v>43099</v>
      </c>
      <c r="K752" s="1">
        <v>43099</v>
      </c>
      <c r="L752" s="142">
        <v>1830</v>
      </c>
      <c r="M752" s="142">
        <v>1830</v>
      </c>
      <c r="N752" s="143">
        <v>276.23</v>
      </c>
      <c r="O752" s="15">
        <v>14814616439917</v>
      </c>
      <c r="P752" t="s">
        <v>109</v>
      </c>
      <c r="Q752" t="s">
        <v>156</v>
      </c>
      <c r="R752" s="104">
        <v>56100</v>
      </c>
      <c r="S752" t="s">
        <v>101</v>
      </c>
      <c r="T752">
        <v>12</v>
      </c>
      <c r="U752" s="114">
        <v>1830</v>
      </c>
      <c r="V752" s="13">
        <v>276.23</v>
      </c>
      <c r="W752" s="1">
        <v>43108</v>
      </c>
      <c r="X752" s="7">
        <v>43099</v>
      </c>
      <c r="Y752" s="8">
        <v>2018</v>
      </c>
    </row>
    <row r="753" spans="2:25" hidden="1" x14ac:dyDescent="0.45">
      <c r="B753" s="1">
        <v>43108</v>
      </c>
      <c r="C753" s="141" t="s">
        <v>101</v>
      </c>
      <c r="D753">
        <v>2018</v>
      </c>
      <c r="E753" s="98">
        <v>14815629464508</v>
      </c>
      <c r="F753" s="141" t="s">
        <v>79</v>
      </c>
      <c r="G753" s="141" t="e">
        <f>VLOOKUP(E753,'Tableau Sites'!$A$7:$C$107,3,FALSE)</f>
        <v>#N/A</v>
      </c>
      <c r="H753" s="142">
        <v>56100</v>
      </c>
      <c r="I753">
        <v>18</v>
      </c>
      <c r="J753" s="1">
        <v>43099</v>
      </c>
      <c r="K753" s="1">
        <v>43099</v>
      </c>
      <c r="L753" s="142">
        <v>274</v>
      </c>
      <c r="M753" s="142">
        <v>274</v>
      </c>
      <c r="N753" s="143">
        <v>72.44</v>
      </c>
      <c r="O753" s="15">
        <v>14815629464508</v>
      </c>
      <c r="P753" t="s">
        <v>79</v>
      </c>
      <c r="Q753" t="s">
        <v>80</v>
      </c>
      <c r="R753" s="104">
        <v>56100</v>
      </c>
      <c r="S753" t="s">
        <v>101</v>
      </c>
      <c r="T753">
        <v>18</v>
      </c>
      <c r="U753" s="114">
        <v>274</v>
      </c>
      <c r="V753" s="13">
        <v>72.44</v>
      </c>
      <c r="W753" s="1">
        <v>43108</v>
      </c>
      <c r="X753" s="7">
        <v>43099</v>
      </c>
      <c r="Y753" s="8">
        <v>2018</v>
      </c>
    </row>
    <row r="754" spans="2:25" hidden="1" x14ac:dyDescent="0.45">
      <c r="B754" s="1">
        <v>43108</v>
      </c>
      <c r="C754" s="141" t="s">
        <v>101</v>
      </c>
      <c r="D754">
        <v>2018</v>
      </c>
      <c r="E754" s="98">
        <v>14819536845189</v>
      </c>
      <c r="F754" s="141" t="s">
        <v>761</v>
      </c>
      <c r="G754" s="141" t="str">
        <f>VLOOKUP(E754,'Tableau Sites'!$A$7:$C$107,3,FALSE)</f>
        <v>PLACE DE LA LIBERTE</v>
      </c>
      <c r="H754" s="142">
        <v>56100</v>
      </c>
      <c r="I754">
        <v>12</v>
      </c>
      <c r="J754" s="1">
        <v>43099</v>
      </c>
      <c r="K754" s="1">
        <v>43099</v>
      </c>
      <c r="L754" s="142">
        <v>408</v>
      </c>
      <c r="M754" s="142">
        <v>408</v>
      </c>
      <c r="N754" s="143">
        <v>75.400000000000006</v>
      </c>
      <c r="O754" s="15">
        <v>14819536845189</v>
      </c>
      <c r="P754" t="s">
        <v>23</v>
      </c>
      <c r="Q754" t="s">
        <v>60</v>
      </c>
      <c r="R754" s="104">
        <v>56100</v>
      </c>
      <c r="S754" t="s">
        <v>101</v>
      </c>
      <c r="T754">
        <v>12</v>
      </c>
      <c r="U754" s="114">
        <v>408</v>
      </c>
      <c r="V754" s="13">
        <v>75.400000000000006</v>
      </c>
      <c r="W754" s="1">
        <v>43108</v>
      </c>
      <c r="X754" s="7">
        <v>43099</v>
      </c>
      <c r="Y754" s="8">
        <v>2018</v>
      </c>
    </row>
    <row r="755" spans="2:25" hidden="1" x14ac:dyDescent="0.45">
      <c r="B755" s="1">
        <v>43108</v>
      </c>
      <c r="C755" s="141" t="s">
        <v>101</v>
      </c>
      <c r="D755">
        <v>2018</v>
      </c>
      <c r="E755" s="98">
        <v>14822865354592</v>
      </c>
      <c r="F755" s="141" t="s">
        <v>28</v>
      </c>
      <c r="G755" s="141" t="str">
        <f>VLOOKUP(E755,'Tableau Sites'!$A$7:$C$107,3,FALSE)</f>
        <v>2 RUE FRANCOIS RENAULT</v>
      </c>
      <c r="H755" s="142">
        <v>56100</v>
      </c>
      <c r="I755">
        <v>30</v>
      </c>
      <c r="J755" s="1">
        <v>43099</v>
      </c>
      <c r="K755" s="1">
        <v>43099</v>
      </c>
      <c r="L755" s="142">
        <v>228</v>
      </c>
      <c r="M755" s="142">
        <v>228</v>
      </c>
      <c r="N755" s="143">
        <v>67.14</v>
      </c>
      <c r="O755" s="15">
        <v>14822865354592</v>
      </c>
      <c r="P755" t="s">
        <v>28</v>
      </c>
      <c r="Q755" t="s">
        <v>29</v>
      </c>
      <c r="R755" s="104">
        <v>56100</v>
      </c>
      <c r="S755" t="s">
        <v>101</v>
      </c>
      <c r="T755">
        <v>30</v>
      </c>
      <c r="U755" s="114">
        <v>228</v>
      </c>
      <c r="V755" s="13">
        <v>67.14</v>
      </c>
      <c r="W755" s="1">
        <v>43108</v>
      </c>
      <c r="X755" s="7">
        <v>43099</v>
      </c>
      <c r="Y755" s="8">
        <v>2018</v>
      </c>
    </row>
    <row r="756" spans="2:25" hidden="1" x14ac:dyDescent="0.45">
      <c r="B756" s="1">
        <v>43108</v>
      </c>
      <c r="C756" s="141" t="s">
        <v>101</v>
      </c>
      <c r="D756">
        <v>2018</v>
      </c>
      <c r="E756" s="98">
        <v>14823588943559</v>
      </c>
      <c r="F756" s="141" t="s">
        <v>95</v>
      </c>
      <c r="G756" s="141" t="str">
        <f>VLOOKUP(E756,'Tableau Sites'!$A$7:$C$107,3,FALSE)</f>
        <v>2 RUE MAURICE THOREZ</v>
      </c>
      <c r="H756" s="142">
        <v>56100</v>
      </c>
      <c r="I756">
        <v>30</v>
      </c>
      <c r="J756" s="1">
        <v>43099</v>
      </c>
      <c r="K756" s="1">
        <v>43099</v>
      </c>
      <c r="L756" s="142">
        <v>8241</v>
      </c>
      <c r="M756" s="142">
        <v>8241</v>
      </c>
      <c r="N756" s="143">
        <v>1192.25</v>
      </c>
      <c r="O756" s="15">
        <v>14823588943559</v>
      </c>
      <c r="P756" t="s">
        <v>95</v>
      </c>
      <c r="Q756" t="s">
        <v>96</v>
      </c>
      <c r="R756" s="104">
        <v>56100</v>
      </c>
      <c r="S756" t="s">
        <v>101</v>
      </c>
      <c r="T756">
        <v>30</v>
      </c>
      <c r="U756" s="114">
        <v>8241</v>
      </c>
      <c r="V756" s="13">
        <v>1192.25</v>
      </c>
      <c r="W756" s="1">
        <v>43108</v>
      </c>
      <c r="X756" s="7">
        <v>43099</v>
      </c>
      <c r="Y756" s="8">
        <v>2018</v>
      </c>
    </row>
    <row r="757" spans="2:25" hidden="1" x14ac:dyDescent="0.45">
      <c r="B757" s="1">
        <v>43108</v>
      </c>
      <c r="C757" s="141" t="s">
        <v>101</v>
      </c>
      <c r="D757">
        <v>2018</v>
      </c>
      <c r="E757" s="98">
        <v>14826628017348</v>
      </c>
      <c r="F757" s="141" t="s">
        <v>30</v>
      </c>
      <c r="G757" s="141" t="str">
        <f>VLOOKUP(E757,'Tableau Sites'!$A$7:$C$107,3,FALSE)</f>
        <v>N1 RUE VICTOR SCHOELCHER</v>
      </c>
      <c r="H757" s="142">
        <v>56100</v>
      </c>
      <c r="I757">
        <v>36</v>
      </c>
      <c r="J757" s="1">
        <v>43099</v>
      </c>
      <c r="K757" s="1">
        <v>43099</v>
      </c>
      <c r="L757" s="142">
        <v>1719</v>
      </c>
      <c r="M757" s="142">
        <v>1719</v>
      </c>
      <c r="N757" s="143">
        <v>283.2</v>
      </c>
      <c r="O757" s="15">
        <v>14826628017348</v>
      </c>
      <c r="P757" t="s">
        <v>30</v>
      </c>
      <c r="Q757" t="s">
        <v>179</v>
      </c>
      <c r="R757" s="104">
        <v>56100</v>
      </c>
      <c r="S757" t="s">
        <v>101</v>
      </c>
      <c r="T757">
        <v>36</v>
      </c>
      <c r="U757" s="114">
        <v>1719</v>
      </c>
      <c r="V757" s="13">
        <v>283.2</v>
      </c>
      <c r="W757" s="1">
        <v>43108</v>
      </c>
      <c r="X757" s="7">
        <v>43099</v>
      </c>
      <c r="Y757" s="8">
        <v>2018</v>
      </c>
    </row>
    <row r="758" spans="2:25" hidden="1" x14ac:dyDescent="0.45">
      <c r="B758" s="1">
        <v>43108</v>
      </c>
      <c r="C758" s="141" t="s">
        <v>101</v>
      </c>
      <c r="D758">
        <v>2018</v>
      </c>
      <c r="E758" s="98">
        <v>14829522373357</v>
      </c>
      <c r="F758" s="141" t="s">
        <v>7</v>
      </c>
      <c r="G758" s="141" t="str">
        <f>VLOOKUP(E758,'Tableau Sites'!$A$7:$C$107,3,FALSE)</f>
        <v>1 RUE NICOLAS APPERT</v>
      </c>
      <c r="H758" s="142">
        <v>56100</v>
      </c>
      <c r="I758">
        <v>6</v>
      </c>
      <c r="J758" s="1">
        <v>43099</v>
      </c>
      <c r="K758" s="1">
        <v>43099</v>
      </c>
      <c r="L758" s="142">
        <v>1179</v>
      </c>
      <c r="M758" s="142">
        <v>1179</v>
      </c>
      <c r="N758" s="143">
        <v>182.04</v>
      </c>
      <c r="O758" s="15">
        <v>14829522373357</v>
      </c>
      <c r="P758" t="s">
        <v>7</v>
      </c>
      <c r="Q758" t="s">
        <v>8</v>
      </c>
      <c r="R758" s="104">
        <v>56100</v>
      </c>
      <c r="S758" t="s">
        <v>101</v>
      </c>
      <c r="T758">
        <v>6</v>
      </c>
      <c r="U758" s="114">
        <v>1179</v>
      </c>
      <c r="V758" s="13">
        <v>182.04</v>
      </c>
      <c r="W758" s="1">
        <v>43108</v>
      </c>
      <c r="X758" s="7">
        <v>43099</v>
      </c>
      <c r="Y758" s="8">
        <v>2018</v>
      </c>
    </row>
    <row r="759" spans="2:25" x14ac:dyDescent="0.45">
      <c r="B759" s="1">
        <v>43108</v>
      </c>
      <c r="C759" s="141" t="s">
        <v>101</v>
      </c>
      <c r="D759">
        <v>2018</v>
      </c>
      <c r="E759" s="98">
        <v>14888422540020</v>
      </c>
      <c r="F759" s="141" t="s">
        <v>755</v>
      </c>
      <c r="G759" s="141" t="str">
        <f>VLOOKUP(E759,'Tableau Sites'!$A$7:$C$127,3,FALSE)</f>
        <v>RUE RENE LOTE</v>
      </c>
      <c r="H759" s="142">
        <v>56100</v>
      </c>
      <c r="I759">
        <v>6</v>
      </c>
      <c r="J759" s="1">
        <v>43099</v>
      </c>
      <c r="K759" s="1">
        <v>43099</v>
      </c>
      <c r="L759" s="142">
        <v>1501</v>
      </c>
      <c r="M759" s="142">
        <v>1501</v>
      </c>
      <c r="N759" s="143">
        <v>240.95</v>
      </c>
      <c r="O759" s="15">
        <v>14888422540020</v>
      </c>
      <c r="P759" t="s">
        <v>129</v>
      </c>
      <c r="Q759" t="s">
        <v>129</v>
      </c>
      <c r="R759" s="104">
        <v>56100</v>
      </c>
      <c r="S759" t="s">
        <v>101</v>
      </c>
      <c r="T759">
        <v>6</v>
      </c>
      <c r="U759" s="114">
        <v>1501</v>
      </c>
      <c r="V759" s="13">
        <v>240.95</v>
      </c>
      <c r="W759" s="1">
        <v>43108</v>
      </c>
      <c r="X759" s="7">
        <v>43099</v>
      </c>
      <c r="Y759" s="8">
        <v>2018</v>
      </c>
    </row>
    <row r="760" spans="2:25" hidden="1" x14ac:dyDescent="0.45">
      <c r="B760" s="1">
        <v>43108</v>
      </c>
      <c r="C760" s="141" t="s">
        <v>101</v>
      </c>
      <c r="D760">
        <v>2018</v>
      </c>
      <c r="E760" s="98">
        <v>14851230043318</v>
      </c>
      <c r="F760" s="141" t="s">
        <v>1043</v>
      </c>
      <c r="G760" s="141" t="str">
        <f>VLOOKUP(E760,'Tableau Sites'!$A$7:$C$107,3,FALSE)</f>
        <v>RUE DE PONT CARRE</v>
      </c>
      <c r="H760" s="142">
        <v>56100</v>
      </c>
      <c r="I760">
        <v>18</v>
      </c>
      <c r="J760" s="1">
        <v>43099</v>
      </c>
      <c r="K760" s="1">
        <v>43099</v>
      </c>
      <c r="L760" s="142">
        <v>2095</v>
      </c>
      <c r="M760" s="142">
        <v>2095</v>
      </c>
      <c r="N760" s="143">
        <v>324.61</v>
      </c>
      <c r="O760" s="15">
        <v>14851230043318</v>
      </c>
      <c r="P760" t="s">
        <v>91</v>
      </c>
      <c r="Q760" t="s">
        <v>184</v>
      </c>
      <c r="R760" s="104">
        <v>56100</v>
      </c>
      <c r="S760" t="s">
        <v>101</v>
      </c>
      <c r="T760">
        <v>18</v>
      </c>
      <c r="U760" s="114">
        <v>2095</v>
      </c>
      <c r="V760" s="13">
        <v>324.61</v>
      </c>
      <c r="W760" s="1">
        <v>43108</v>
      </c>
      <c r="X760" s="7">
        <v>43099</v>
      </c>
      <c r="Y760" s="8">
        <v>2018</v>
      </c>
    </row>
    <row r="761" spans="2:25" hidden="1" x14ac:dyDescent="0.45">
      <c r="B761" s="1">
        <v>43108</v>
      </c>
      <c r="C761" s="141" t="s">
        <v>101</v>
      </c>
      <c r="D761">
        <v>2018</v>
      </c>
      <c r="E761" s="98">
        <v>14847756790250</v>
      </c>
      <c r="F761" s="141" t="s">
        <v>58</v>
      </c>
      <c r="G761" s="141" t="e">
        <f>VLOOKUP(E761,'Tableau Sites'!$A$7:$C$107,3,FALSE)</f>
        <v>#N/A</v>
      </c>
      <c r="H761" s="142">
        <v>56100</v>
      </c>
      <c r="I761">
        <v>36</v>
      </c>
      <c r="J761" s="1">
        <v>43099</v>
      </c>
      <c r="K761" s="1">
        <v>43099</v>
      </c>
      <c r="L761" s="142">
        <v>227</v>
      </c>
      <c r="M761" s="142">
        <v>227</v>
      </c>
      <c r="N761" s="143">
        <v>59.45</v>
      </c>
      <c r="O761" s="15">
        <v>14847756790250</v>
      </c>
      <c r="P761" t="s">
        <v>58</v>
      </c>
      <c r="Q761" t="s">
        <v>59</v>
      </c>
      <c r="R761" s="104">
        <v>56100</v>
      </c>
      <c r="S761" t="s">
        <v>101</v>
      </c>
      <c r="T761">
        <v>36</v>
      </c>
      <c r="U761" s="114">
        <v>227</v>
      </c>
      <c r="V761" s="13">
        <v>59.45</v>
      </c>
      <c r="W761" s="1">
        <v>43108</v>
      </c>
      <c r="X761" s="7">
        <v>43099</v>
      </c>
      <c r="Y761" s="8">
        <v>2018</v>
      </c>
    </row>
    <row r="762" spans="2:25" hidden="1" x14ac:dyDescent="0.45">
      <c r="B762" s="1">
        <v>43108</v>
      </c>
      <c r="C762" s="141" t="s">
        <v>101</v>
      </c>
      <c r="D762">
        <v>2018</v>
      </c>
      <c r="E762" s="98">
        <v>14850361736887</v>
      </c>
      <c r="F762" s="182" t="s">
        <v>716</v>
      </c>
      <c r="G762" s="141" t="str">
        <f>VLOOKUP(E762,'Tableau Sites'!$A$7:$C$107,3,FALSE)</f>
        <v>1 AVENUE DE LA MARNE</v>
      </c>
      <c r="H762" s="142">
        <v>56100</v>
      </c>
      <c r="I762">
        <v>6</v>
      </c>
      <c r="J762" s="1">
        <v>43099</v>
      </c>
      <c r="K762" s="1">
        <v>43099</v>
      </c>
      <c r="L762" s="142">
        <v>127</v>
      </c>
      <c r="M762" s="142">
        <v>127</v>
      </c>
      <c r="N762" s="143">
        <v>22.77</v>
      </c>
      <c r="O762" s="15">
        <v>14850361736887</v>
      </c>
      <c r="P762" t="s">
        <v>122</v>
      </c>
      <c r="Q762" t="s">
        <v>150</v>
      </c>
      <c r="R762" s="104">
        <v>56100</v>
      </c>
      <c r="S762" t="s">
        <v>101</v>
      </c>
      <c r="T762">
        <v>6</v>
      </c>
      <c r="U762" s="114">
        <v>127</v>
      </c>
      <c r="V762" s="13">
        <v>22.77</v>
      </c>
      <c r="W762" s="1">
        <v>43108</v>
      </c>
      <c r="X762" s="7">
        <v>43099</v>
      </c>
      <c r="Y762" s="8">
        <v>2018</v>
      </c>
    </row>
    <row r="763" spans="2:25" hidden="1" x14ac:dyDescent="0.45">
      <c r="B763" s="1">
        <v>43108</v>
      </c>
      <c r="C763" s="141" t="s">
        <v>101</v>
      </c>
      <c r="D763">
        <v>2018</v>
      </c>
      <c r="E763" s="98">
        <v>14846888509393</v>
      </c>
      <c r="F763" s="141" t="s">
        <v>5</v>
      </c>
      <c r="G763" s="141" t="str">
        <f>VLOOKUP(E763,'Tableau Sites'!$A$7:$C$107,3,FALSE)</f>
        <v>22A RUE DOCTEUR BENOIT VILLERS</v>
      </c>
      <c r="H763" s="142">
        <v>56100</v>
      </c>
      <c r="I763">
        <v>24</v>
      </c>
      <c r="J763" s="1">
        <v>43099</v>
      </c>
      <c r="K763" s="1">
        <v>43099</v>
      </c>
      <c r="L763" s="142">
        <v>8467</v>
      </c>
      <c r="M763" s="142">
        <v>8467</v>
      </c>
      <c r="N763" s="143">
        <v>1246.6500000000001</v>
      </c>
      <c r="O763" s="15">
        <v>14846888509393</v>
      </c>
      <c r="P763" t="s">
        <v>5</v>
      </c>
      <c r="Q763" t="s">
        <v>6</v>
      </c>
      <c r="R763" s="104">
        <v>56100</v>
      </c>
      <c r="S763" t="s">
        <v>101</v>
      </c>
      <c r="T763">
        <v>24</v>
      </c>
      <c r="U763" s="114">
        <v>8467</v>
      </c>
      <c r="V763" s="13">
        <v>1246.6500000000001</v>
      </c>
      <c r="W763" s="1">
        <v>43108</v>
      </c>
      <c r="X763" s="7">
        <v>43099</v>
      </c>
      <c r="Y763" s="8">
        <v>2018</v>
      </c>
    </row>
    <row r="764" spans="2:25" hidden="1" x14ac:dyDescent="0.45">
      <c r="B764" s="1">
        <v>43108</v>
      </c>
      <c r="C764" s="141" t="s">
        <v>101</v>
      </c>
      <c r="D764">
        <v>2018</v>
      </c>
      <c r="E764" s="98">
        <v>14852821939199</v>
      </c>
      <c r="F764" s="141" t="s">
        <v>649</v>
      </c>
      <c r="G764" s="141" t="e">
        <f>VLOOKUP(E764,'Tableau Sites'!$A$7:$C$107,3,FALSE)</f>
        <v>#N/A</v>
      </c>
      <c r="H764" s="142">
        <v>56100</v>
      </c>
      <c r="I764">
        <v>6</v>
      </c>
      <c r="J764" s="1">
        <v>43099</v>
      </c>
      <c r="K764" s="1">
        <v>43099</v>
      </c>
      <c r="L764" s="142">
        <v>58</v>
      </c>
      <c r="M764" s="142">
        <v>58</v>
      </c>
      <c r="N764" s="143">
        <v>21.51</v>
      </c>
      <c r="O764" s="15">
        <v>14852821939199</v>
      </c>
      <c r="P764" t="s">
        <v>41</v>
      </c>
      <c r="Q764" t="s">
        <v>42</v>
      </c>
      <c r="R764" s="104">
        <v>56100</v>
      </c>
      <c r="S764" t="s">
        <v>101</v>
      </c>
      <c r="T764">
        <v>6</v>
      </c>
      <c r="U764" s="114">
        <v>58</v>
      </c>
      <c r="V764" s="13">
        <v>21.51</v>
      </c>
      <c r="W764" s="1">
        <v>43108</v>
      </c>
      <c r="X764" s="7">
        <v>43099</v>
      </c>
      <c r="Y764" s="8">
        <v>2018</v>
      </c>
    </row>
    <row r="765" spans="2:25" x14ac:dyDescent="0.45">
      <c r="B765" s="1">
        <v>43108</v>
      </c>
      <c r="C765" s="141" t="s">
        <v>101</v>
      </c>
      <c r="D765">
        <v>2018</v>
      </c>
      <c r="E765" s="98">
        <v>14876410890702</v>
      </c>
      <c r="F765" s="182" t="s">
        <v>725</v>
      </c>
      <c r="G765" s="141" t="str">
        <f>VLOOKUP(E765,'Tableau Sites'!$A$7:$C$127,3,FALSE)</f>
        <v>2 RUE DE KERULVE</v>
      </c>
      <c r="H765" s="142">
        <v>56100</v>
      </c>
      <c r="I765">
        <v>6</v>
      </c>
      <c r="J765" s="1">
        <v>43099</v>
      </c>
      <c r="K765" s="1">
        <v>43099</v>
      </c>
      <c r="L765" s="142">
        <v>166</v>
      </c>
      <c r="M765" s="142">
        <v>166</v>
      </c>
      <c r="N765" s="143">
        <v>34.450000000000003</v>
      </c>
      <c r="O765" s="15">
        <v>14876410890702</v>
      </c>
      <c r="P765" t="s">
        <v>107</v>
      </c>
      <c r="Q765" t="s">
        <v>157</v>
      </c>
      <c r="R765" s="104">
        <v>56100</v>
      </c>
      <c r="S765" t="s">
        <v>101</v>
      </c>
      <c r="T765">
        <v>6</v>
      </c>
      <c r="U765" s="114">
        <v>166</v>
      </c>
      <c r="V765" s="13">
        <v>34.450000000000003</v>
      </c>
      <c r="W765" s="1">
        <v>43108</v>
      </c>
      <c r="X765" s="7">
        <v>43099</v>
      </c>
      <c r="Y765" s="8">
        <v>2018</v>
      </c>
    </row>
    <row r="766" spans="2:25" hidden="1" x14ac:dyDescent="0.45">
      <c r="B766" s="1">
        <v>43108</v>
      </c>
      <c r="C766" s="141" t="s">
        <v>101</v>
      </c>
      <c r="D766">
        <v>2018</v>
      </c>
      <c r="E766" s="98">
        <v>14849927625240</v>
      </c>
      <c r="F766" s="141" t="s">
        <v>90</v>
      </c>
      <c r="G766" s="141" t="str">
        <f>VLOOKUP(E766,'Tableau Sites'!$A$7:$C$107,3,FALSE)</f>
        <v>79 BOULEVARD COSMAO DUMANOIR</v>
      </c>
      <c r="H766" s="142">
        <v>56100</v>
      </c>
      <c r="I766">
        <v>6</v>
      </c>
      <c r="J766" s="1">
        <v>43099</v>
      </c>
      <c r="K766" s="1">
        <v>43099</v>
      </c>
      <c r="L766" s="142">
        <v>906</v>
      </c>
      <c r="M766" s="142">
        <v>906</v>
      </c>
      <c r="N766" s="143">
        <v>140.72999999999999</v>
      </c>
      <c r="O766" s="15">
        <v>14849927625240</v>
      </c>
      <c r="P766" t="s">
        <v>90</v>
      </c>
      <c r="Q766" t="s">
        <v>158</v>
      </c>
      <c r="R766" s="104">
        <v>56100</v>
      </c>
      <c r="S766" t="s">
        <v>101</v>
      </c>
      <c r="T766">
        <v>6</v>
      </c>
      <c r="U766" s="114">
        <v>906</v>
      </c>
      <c r="V766" s="13">
        <v>140.72999999999999</v>
      </c>
      <c r="W766" s="1">
        <v>43108</v>
      </c>
      <c r="X766" s="7">
        <v>43099</v>
      </c>
      <c r="Y766" s="8">
        <v>2018</v>
      </c>
    </row>
    <row r="767" spans="2:25" hidden="1" x14ac:dyDescent="0.45">
      <c r="B767" s="1">
        <v>43108</v>
      </c>
      <c r="C767" s="141" t="s">
        <v>101</v>
      </c>
      <c r="D767">
        <v>2018</v>
      </c>
      <c r="E767" s="98">
        <v>14843270564333</v>
      </c>
      <c r="F767" s="141" t="s">
        <v>112</v>
      </c>
      <c r="G767" s="141" t="str">
        <f>VLOOKUP(E767,'Tableau Sites'!$A$7:$C$107,3,FALSE)</f>
        <v>5 AVENUE DE KERGROISE</v>
      </c>
      <c r="H767" s="142">
        <v>56100</v>
      </c>
      <c r="I767">
        <v>9</v>
      </c>
      <c r="J767" s="1">
        <v>43099</v>
      </c>
      <c r="K767" s="1">
        <v>43099</v>
      </c>
      <c r="L767" s="142">
        <v>1259</v>
      </c>
      <c r="M767" s="142">
        <v>1259</v>
      </c>
      <c r="N767" s="143">
        <v>190.33</v>
      </c>
      <c r="O767" s="15">
        <v>14843270564333</v>
      </c>
      <c r="P767" t="s">
        <v>112</v>
      </c>
      <c r="Q767" t="s">
        <v>159</v>
      </c>
      <c r="R767" s="104">
        <v>56100</v>
      </c>
      <c r="S767" t="s">
        <v>101</v>
      </c>
      <c r="T767">
        <v>9</v>
      </c>
      <c r="U767" s="114">
        <v>1259</v>
      </c>
      <c r="V767" s="13">
        <v>190.33</v>
      </c>
      <c r="W767" s="1">
        <v>43108</v>
      </c>
      <c r="X767" s="7">
        <v>43099</v>
      </c>
      <c r="Y767" s="8">
        <v>2018</v>
      </c>
    </row>
    <row r="768" spans="2:25" hidden="1" x14ac:dyDescent="0.45">
      <c r="B768" s="1">
        <v>43108</v>
      </c>
      <c r="C768" s="141" t="s">
        <v>101</v>
      </c>
      <c r="D768">
        <v>2018</v>
      </c>
      <c r="E768" s="98">
        <v>14829667091101</v>
      </c>
      <c r="F768" s="141" t="s">
        <v>707</v>
      </c>
      <c r="G768" s="141" t="str">
        <f>VLOOKUP(E768,'Tableau Sites'!$A$7:$C$107,3,FALSE)</f>
        <v>3 RUE D ANNABA</v>
      </c>
      <c r="H768" s="142">
        <v>56100</v>
      </c>
      <c r="I768">
        <v>3</v>
      </c>
      <c r="J768" s="1">
        <v>43099</v>
      </c>
      <c r="K768" s="1">
        <v>43099</v>
      </c>
      <c r="L768" s="142">
        <v>-468</v>
      </c>
      <c r="M768" s="142">
        <v>-468</v>
      </c>
      <c r="N768" s="143">
        <v>-55.93</v>
      </c>
      <c r="O768" s="15">
        <v>14829667091101</v>
      </c>
      <c r="P768" t="s">
        <v>116</v>
      </c>
      <c r="Q768" t="s">
        <v>160</v>
      </c>
      <c r="R768" s="104">
        <v>56100</v>
      </c>
      <c r="S768" t="s">
        <v>101</v>
      </c>
      <c r="T768">
        <v>3</v>
      </c>
      <c r="U768" s="114">
        <v>-468</v>
      </c>
      <c r="V768" s="13">
        <v>-55.93</v>
      </c>
      <c r="W768" s="1">
        <v>43108</v>
      </c>
      <c r="X768" s="7">
        <v>43099</v>
      </c>
      <c r="Y768" s="8">
        <v>2018</v>
      </c>
    </row>
    <row r="769" spans="2:25" hidden="1" x14ac:dyDescent="0.45">
      <c r="B769" s="1">
        <v>43108</v>
      </c>
      <c r="C769" s="141" t="s">
        <v>101</v>
      </c>
      <c r="D769">
        <v>2018</v>
      </c>
      <c r="E769" s="98">
        <v>14832706164973</v>
      </c>
      <c r="F769" s="193" t="s">
        <v>662</v>
      </c>
      <c r="G769" s="141" t="str">
        <f>VLOOKUP(E769,'Tableau Sites'!$A$7:$C$107,3,FALSE)</f>
        <v>81 BOULEVARD COSMAO DUMANOIR</v>
      </c>
      <c r="H769" s="142">
        <v>56100</v>
      </c>
      <c r="I769">
        <v>3</v>
      </c>
      <c r="J769" s="1">
        <v>43099</v>
      </c>
      <c r="K769" s="1">
        <v>43099</v>
      </c>
      <c r="L769" s="142">
        <v>251</v>
      </c>
      <c r="M769" s="142">
        <v>251</v>
      </c>
      <c r="N769" s="143">
        <v>45.3</v>
      </c>
      <c r="O769" s="15">
        <v>14832706164973</v>
      </c>
      <c r="P769" t="s">
        <v>83</v>
      </c>
      <c r="Q769" t="s">
        <v>161</v>
      </c>
      <c r="R769" s="104">
        <v>56100</v>
      </c>
      <c r="S769" t="s">
        <v>101</v>
      </c>
      <c r="T769">
        <v>3</v>
      </c>
      <c r="U769" s="114">
        <v>251</v>
      </c>
      <c r="V769" s="13">
        <v>45.3</v>
      </c>
      <c r="W769" s="1">
        <v>43108</v>
      </c>
      <c r="X769" s="7">
        <v>43099</v>
      </c>
      <c r="Y769" s="8">
        <v>2018</v>
      </c>
    </row>
    <row r="770" spans="2:25" hidden="1" x14ac:dyDescent="0.45">
      <c r="B770" s="1">
        <v>43108</v>
      </c>
      <c r="C770" s="141" t="s">
        <v>101</v>
      </c>
      <c r="D770">
        <v>2018</v>
      </c>
      <c r="E770" s="98">
        <v>14860926084261</v>
      </c>
      <c r="F770" s="141" t="s">
        <v>803</v>
      </c>
      <c r="G770" s="141" t="str">
        <f>VLOOKUP(E770,'Tableau Sites'!$A$7:$C$107,3,FALSE)</f>
        <v>81 RUE DE LA BELLE FONTAINE</v>
      </c>
      <c r="H770" s="142">
        <v>56100</v>
      </c>
      <c r="I770">
        <v>6</v>
      </c>
      <c r="J770" s="1">
        <v>43099</v>
      </c>
      <c r="K770" s="1">
        <v>43099</v>
      </c>
      <c r="L770" s="142">
        <v>485</v>
      </c>
      <c r="M770" s="142">
        <v>485</v>
      </c>
      <c r="N770" s="143">
        <v>78.23</v>
      </c>
      <c r="O770" s="15">
        <v>14860926084261</v>
      </c>
      <c r="P770" t="s">
        <v>21</v>
      </c>
      <c r="Q770" t="s">
        <v>22</v>
      </c>
      <c r="R770" s="104">
        <v>56100</v>
      </c>
      <c r="S770" t="s">
        <v>101</v>
      </c>
      <c r="T770">
        <v>6</v>
      </c>
      <c r="U770" s="114">
        <v>485</v>
      </c>
      <c r="V770" s="13">
        <v>78.23</v>
      </c>
      <c r="W770" s="1">
        <v>43108</v>
      </c>
      <c r="X770" s="7">
        <v>43099</v>
      </c>
      <c r="Y770" s="8">
        <v>2018</v>
      </c>
    </row>
    <row r="771" spans="2:25" hidden="1" x14ac:dyDescent="0.45">
      <c r="B771" s="1">
        <v>43108</v>
      </c>
      <c r="C771" s="141" t="s">
        <v>101</v>
      </c>
      <c r="D771">
        <v>2018</v>
      </c>
      <c r="E771" s="98">
        <v>14853834963765</v>
      </c>
      <c r="F771" s="141" t="s">
        <v>628</v>
      </c>
      <c r="G771" s="141" t="str">
        <f>VLOOKUP(E771,'Tableau Sites'!$A$7:$C$107,3,FALSE)</f>
        <v>PLACE ALSACE LORRAINE</v>
      </c>
      <c r="H771" s="142">
        <v>56100</v>
      </c>
      <c r="I771">
        <v>12</v>
      </c>
      <c r="J771" s="1">
        <v>43099</v>
      </c>
      <c r="K771" s="1">
        <v>43099</v>
      </c>
      <c r="L771" s="142">
        <v>835</v>
      </c>
      <c r="M771" s="142">
        <v>835</v>
      </c>
      <c r="N771" s="143">
        <v>137.08000000000001</v>
      </c>
      <c r="O771" s="15">
        <v>14853834963765</v>
      </c>
      <c r="P771" t="s">
        <v>45</v>
      </c>
      <c r="Q771" t="s">
        <v>34</v>
      </c>
      <c r="R771" s="104">
        <v>56100</v>
      </c>
      <c r="S771" t="s">
        <v>101</v>
      </c>
      <c r="T771">
        <v>12</v>
      </c>
      <c r="U771" s="114">
        <v>835</v>
      </c>
      <c r="V771" s="13">
        <v>137.08000000000001</v>
      </c>
      <c r="W771" s="1">
        <v>43108</v>
      </c>
      <c r="X771" s="7">
        <v>43099</v>
      </c>
      <c r="Y771" s="8">
        <v>2018</v>
      </c>
    </row>
    <row r="772" spans="2:25" hidden="1" x14ac:dyDescent="0.45">
      <c r="B772" s="1">
        <v>43108</v>
      </c>
      <c r="C772" s="141" t="s">
        <v>101</v>
      </c>
      <c r="D772">
        <v>2018</v>
      </c>
      <c r="E772" s="98">
        <v>14858465933343</v>
      </c>
      <c r="F772" s="141" t="s">
        <v>48</v>
      </c>
      <c r="G772" s="141" t="str">
        <f>VLOOKUP(E772,'Tableau Sites'!$A$7:$C$107,3,FALSE)</f>
        <v>5 RUE DE L INDUSTRIE</v>
      </c>
      <c r="H772" s="142">
        <v>56100</v>
      </c>
      <c r="I772">
        <v>36</v>
      </c>
      <c r="J772" s="1">
        <v>43099</v>
      </c>
      <c r="K772" s="1">
        <v>43099</v>
      </c>
      <c r="L772" s="142">
        <v>2777</v>
      </c>
      <c r="M772" s="142">
        <v>2777</v>
      </c>
      <c r="N772" s="143">
        <v>431.7</v>
      </c>
      <c r="O772" s="15">
        <v>14858465933343</v>
      </c>
      <c r="P772" t="s">
        <v>48</v>
      </c>
      <c r="Q772" t="s">
        <v>49</v>
      </c>
      <c r="R772" s="104">
        <v>56100</v>
      </c>
      <c r="S772" t="s">
        <v>101</v>
      </c>
      <c r="T772">
        <v>36</v>
      </c>
      <c r="U772" s="114">
        <v>2777</v>
      </c>
      <c r="V772" s="13">
        <v>431.7</v>
      </c>
      <c r="W772" s="1">
        <v>43108</v>
      </c>
      <c r="X772" s="7">
        <v>43099</v>
      </c>
      <c r="Y772" s="8">
        <v>2018</v>
      </c>
    </row>
    <row r="773" spans="2:25" hidden="1" x14ac:dyDescent="0.45">
      <c r="B773" s="1">
        <v>43108</v>
      </c>
      <c r="C773" s="141" t="s">
        <v>101</v>
      </c>
      <c r="D773">
        <v>2018</v>
      </c>
      <c r="E773" s="98">
        <v>14849059318633</v>
      </c>
      <c r="F773" s="141" t="s">
        <v>773</v>
      </c>
      <c r="G773" s="141" t="str">
        <f>VLOOKUP(E773,'Tableau Sites'!$A$7:$C$107,3,FALSE)</f>
        <v>10 RUE AMIRAL BOUVET</v>
      </c>
      <c r="H773" s="142">
        <v>56100</v>
      </c>
      <c r="I773">
        <v>6</v>
      </c>
      <c r="J773" s="1">
        <v>43099</v>
      </c>
      <c r="K773" s="1">
        <v>43099</v>
      </c>
      <c r="L773" s="142">
        <v>358</v>
      </c>
      <c r="M773" s="142">
        <v>358</v>
      </c>
      <c r="N773" s="143">
        <v>59.39</v>
      </c>
      <c r="O773" s="15">
        <v>14849059318633</v>
      </c>
      <c r="P773" t="s">
        <v>88</v>
      </c>
      <c r="Q773" t="s">
        <v>152</v>
      </c>
      <c r="R773" s="104">
        <v>56100</v>
      </c>
      <c r="S773" t="s">
        <v>101</v>
      </c>
      <c r="T773">
        <v>6</v>
      </c>
      <c r="U773" s="114">
        <v>358</v>
      </c>
      <c r="V773" s="13">
        <v>59.39</v>
      </c>
      <c r="W773" s="1">
        <v>43108</v>
      </c>
      <c r="X773" s="7">
        <v>43099</v>
      </c>
      <c r="Y773" s="8">
        <v>2018</v>
      </c>
    </row>
    <row r="774" spans="2:25" hidden="1" x14ac:dyDescent="0.45">
      <c r="B774" s="1">
        <v>43108</v>
      </c>
      <c r="C774" s="141" t="s">
        <v>101</v>
      </c>
      <c r="D774">
        <v>2018</v>
      </c>
      <c r="E774" s="98">
        <v>14849204036299</v>
      </c>
      <c r="F774" s="141" t="s">
        <v>82</v>
      </c>
      <c r="G774" s="141" t="e">
        <f>VLOOKUP(E774,'Tableau Sites'!$A$7:$C$107,3,FALSE)</f>
        <v>#N/A</v>
      </c>
      <c r="H774" s="142">
        <v>56100</v>
      </c>
      <c r="I774">
        <v>6</v>
      </c>
      <c r="J774" s="1">
        <v>43099</v>
      </c>
      <c r="K774" s="1">
        <v>43099</v>
      </c>
      <c r="L774" s="142">
        <v>-645</v>
      </c>
      <c r="M774" s="142">
        <v>-645</v>
      </c>
      <c r="N774" s="143">
        <v>-77.959999999999994</v>
      </c>
      <c r="O774" s="15">
        <v>14849204036299</v>
      </c>
      <c r="P774" t="s">
        <v>82</v>
      </c>
      <c r="Q774" t="s">
        <v>158</v>
      </c>
      <c r="R774" s="104">
        <v>56100</v>
      </c>
      <c r="S774" t="s">
        <v>101</v>
      </c>
      <c r="T774">
        <v>6</v>
      </c>
      <c r="U774" s="114">
        <v>-645</v>
      </c>
      <c r="V774" s="13">
        <v>-77.959999999999994</v>
      </c>
      <c r="W774" s="1">
        <v>43108</v>
      </c>
      <c r="X774" s="7">
        <v>43099</v>
      </c>
      <c r="Y774" s="8">
        <v>2018</v>
      </c>
    </row>
    <row r="775" spans="2:25" hidden="1" x14ac:dyDescent="0.45">
      <c r="B775" s="1">
        <v>43108</v>
      </c>
      <c r="C775" s="141" t="s">
        <v>101</v>
      </c>
      <c r="D775">
        <v>2018</v>
      </c>
      <c r="E775" s="98">
        <v>14855716295106</v>
      </c>
      <c r="F775" s="141" t="s">
        <v>98</v>
      </c>
      <c r="G775" s="141" t="e">
        <f>VLOOKUP(E775,'Tableau Sites'!$A$7:$C$107,3,FALSE)</f>
        <v>#N/A</v>
      </c>
      <c r="H775" s="142">
        <v>56100</v>
      </c>
      <c r="I775">
        <v>6</v>
      </c>
      <c r="J775" s="1">
        <v>43099</v>
      </c>
      <c r="K775" s="1">
        <v>43099</v>
      </c>
      <c r="L775" s="142">
        <v>-634</v>
      </c>
      <c r="M775" s="142">
        <v>-634</v>
      </c>
      <c r="N775" s="143">
        <v>-76.42</v>
      </c>
      <c r="O775" s="15">
        <v>14855716295106</v>
      </c>
      <c r="P775" t="s">
        <v>98</v>
      </c>
      <c r="Q775" t="s">
        <v>187</v>
      </c>
      <c r="R775" s="104">
        <v>56100</v>
      </c>
      <c r="S775" t="s">
        <v>101</v>
      </c>
      <c r="T775">
        <v>6</v>
      </c>
      <c r="U775" s="114">
        <v>-634</v>
      </c>
      <c r="V775" s="13">
        <v>-76.42</v>
      </c>
      <c r="W775" s="1">
        <v>43108</v>
      </c>
      <c r="X775" s="7">
        <v>43099</v>
      </c>
      <c r="Y775" s="8">
        <v>2018</v>
      </c>
    </row>
    <row r="776" spans="2:25" hidden="1" x14ac:dyDescent="0.45">
      <c r="B776" s="1">
        <v>43108</v>
      </c>
      <c r="C776" s="141" t="s">
        <v>101</v>
      </c>
      <c r="D776">
        <v>2018</v>
      </c>
      <c r="E776" s="98">
        <v>14832561447120</v>
      </c>
      <c r="F776" s="141" t="s">
        <v>653</v>
      </c>
      <c r="G776" s="141" t="str">
        <f>VLOOKUP(E776,'Tableau Sites'!$A$7:$C$107,3,FALSE)</f>
        <v>42 RUE LOUIS BRAILLE</v>
      </c>
      <c r="H776" s="142">
        <v>56100</v>
      </c>
      <c r="I776">
        <v>18</v>
      </c>
      <c r="J776" s="1">
        <v>43099</v>
      </c>
      <c r="K776" s="1">
        <v>43099</v>
      </c>
      <c r="L776" s="142">
        <v>994</v>
      </c>
      <c r="M776" s="142">
        <v>994</v>
      </c>
      <c r="N776" s="143">
        <v>165.87</v>
      </c>
      <c r="O776" s="15">
        <v>14832561447120</v>
      </c>
      <c r="P776" t="s">
        <v>53</v>
      </c>
      <c r="Q776" t="s">
        <v>54</v>
      </c>
      <c r="R776" s="104">
        <v>56100</v>
      </c>
      <c r="S776" t="s">
        <v>101</v>
      </c>
      <c r="T776">
        <v>18</v>
      </c>
      <c r="U776" s="114">
        <v>994</v>
      </c>
      <c r="V776" s="13">
        <v>165.87</v>
      </c>
      <c r="W776" s="1">
        <v>43108</v>
      </c>
      <c r="X776" s="7">
        <v>43099</v>
      </c>
      <c r="Y776" s="8">
        <v>2018</v>
      </c>
    </row>
    <row r="777" spans="2:25" hidden="1" x14ac:dyDescent="0.45">
      <c r="B777" s="1">
        <v>43108</v>
      </c>
      <c r="C777" s="141" t="s">
        <v>101</v>
      </c>
      <c r="D777">
        <v>2018</v>
      </c>
      <c r="E777" s="98">
        <v>14860347264787</v>
      </c>
      <c r="F777" s="141" t="s">
        <v>690</v>
      </c>
      <c r="G777" s="141" t="str">
        <f>VLOOKUP(E777,'Tableau Sites'!$A$7:$C$107,3,FALSE)</f>
        <v>11 PLACE DE L YSER</v>
      </c>
      <c r="H777" s="142">
        <v>56100</v>
      </c>
      <c r="I777">
        <v>36</v>
      </c>
      <c r="J777" s="1">
        <v>43099</v>
      </c>
      <c r="K777" s="1">
        <v>43099</v>
      </c>
      <c r="L777" s="142">
        <v>4386</v>
      </c>
      <c r="M777" s="142">
        <v>4386</v>
      </c>
      <c r="N777" s="143">
        <v>663.3</v>
      </c>
      <c r="O777" s="15">
        <v>14860347264787</v>
      </c>
      <c r="P777" t="s">
        <v>19</v>
      </c>
      <c r="Q777" t="s">
        <v>50</v>
      </c>
      <c r="R777" s="104">
        <v>56100</v>
      </c>
      <c r="S777" t="s">
        <v>101</v>
      </c>
      <c r="T777">
        <v>36</v>
      </c>
      <c r="U777" s="114">
        <v>4386</v>
      </c>
      <c r="V777" s="13">
        <v>663.3</v>
      </c>
      <c r="W777" s="1">
        <v>43108</v>
      </c>
      <c r="X777" s="7">
        <v>43099</v>
      </c>
      <c r="Y777" s="8">
        <v>2018</v>
      </c>
    </row>
    <row r="778" spans="2:25" hidden="1" x14ac:dyDescent="0.45">
      <c r="B778" s="1">
        <v>43108</v>
      </c>
      <c r="C778" s="141" t="s">
        <v>101</v>
      </c>
      <c r="D778">
        <v>2018</v>
      </c>
      <c r="E778" s="98">
        <v>14861215571523</v>
      </c>
      <c r="F778" s="141" t="s">
        <v>692</v>
      </c>
      <c r="G778" s="141" t="str">
        <f>VLOOKUP(E778,'Tableau Sites'!$A$7:$C$107,3,FALSE)</f>
        <v>29 RUE JULES SIMON</v>
      </c>
      <c r="H778" s="142">
        <v>56100</v>
      </c>
      <c r="I778">
        <v>9</v>
      </c>
      <c r="J778" s="1">
        <v>43099</v>
      </c>
      <c r="K778" s="1">
        <v>43099</v>
      </c>
      <c r="L778" s="142">
        <v>1334</v>
      </c>
      <c r="M778" s="142">
        <v>1334</v>
      </c>
      <c r="N778" s="143">
        <v>204.25</v>
      </c>
      <c r="O778" s="15">
        <v>14861215571523</v>
      </c>
      <c r="P778" t="s">
        <v>37</v>
      </c>
      <c r="Q778" t="s">
        <v>38</v>
      </c>
      <c r="R778" s="104">
        <v>56100</v>
      </c>
      <c r="S778" t="s">
        <v>101</v>
      </c>
      <c r="T778">
        <v>9</v>
      </c>
      <c r="U778" s="114">
        <v>1334</v>
      </c>
      <c r="V778" s="13">
        <v>204.25</v>
      </c>
      <c r="W778" s="1">
        <v>43108</v>
      </c>
      <c r="X778" s="7">
        <v>43099</v>
      </c>
      <c r="Y778" s="8">
        <v>2018</v>
      </c>
    </row>
    <row r="779" spans="2:25" x14ac:dyDescent="0.45">
      <c r="B779" s="1">
        <v>43108</v>
      </c>
      <c r="C779" s="141" t="s">
        <v>101</v>
      </c>
      <c r="D779">
        <v>2018</v>
      </c>
      <c r="E779" s="98">
        <v>14890593252047</v>
      </c>
      <c r="F779" s="141" t="s">
        <v>105</v>
      </c>
      <c r="G779" s="141" t="str">
        <f>VLOOKUP(E779,'Tableau Sites'!$A$7:$C$127,3,FALSE)</f>
        <v>RUE RAMPE DE L AMIRAL</v>
      </c>
      <c r="H779" s="142">
        <v>56100</v>
      </c>
      <c r="I779">
        <v>12</v>
      </c>
      <c r="J779" s="1">
        <v>43099</v>
      </c>
      <c r="K779" s="1">
        <v>43099</v>
      </c>
      <c r="L779" s="142">
        <v>277</v>
      </c>
      <c r="M779" s="142">
        <v>277</v>
      </c>
      <c r="N779" s="143">
        <v>56.37</v>
      </c>
      <c r="O779" s="15">
        <v>14890593252047</v>
      </c>
      <c r="P779" t="s">
        <v>105</v>
      </c>
      <c r="Q779" t="s">
        <v>189</v>
      </c>
      <c r="R779" s="104">
        <v>56100</v>
      </c>
      <c r="S779" t="s">
        <v>101</v>
      </c>
      <c r="T779">
        <v>12</v>
      </c>
      <c r="U779" s="114">
        <v>277</v>
      </c>
      <c r="V779" s="13">
        <v>56.37</v>
      </c>
      <c r="W779" s="1">
        <v>43108</v>
      </c>
      <c r="X779" s="7">
        <v>43099</v>
      </c>
      <c r="Y779" s="8">
        <v>2018</v>
      </c>
    </row>
    <row r="780" spans="2:25" hidden="1" x14ac:dyDescent="0.45">
      <c r="B780" s="1">
        <v>43108</v>
      </c>
      <c r="C780" s="141" t="s">
        <v>101</v>
      </c>
      <c r="D780">
        <v>2018</v>
      </c>
      <c r="E780" s="98">
        <v>14831548422869</v>
      </c>
      <c r="F780" s="141" t="s">
        <v>747</v>
      </c>
      <c r="G780" s="141" t="str">
        <f>VLOOKUP(E780,'Tableau Sites'!$A$7:$C$107,3,FALSE)</f>
        <v>2A RUE COMMANDANT MARCHAND</v>
      </c>
      <c r="H780" s="142">
        <v>56100</v>
      </c>
      <c r="I780">
        <v>3</v>
      </c>
      <c r="J780" s="1">
        <v>43099</v>
      </c>
      <c r="K780" s="1">
        <v>43099</v>
      </c>
      <c r="L780" s="142">
        <v>24</v>
      </c>
      <c r="M780" s="142">
        <v>24</v>
      </c>
      <c r="N780" s="143">
        <v>12.24</v>
      </c>
      <c r="O780" s="15">
        <v>14831548422869</v>
      </c>
      <c r="P780" t="s">
        <v>51</v>
      </c>
      <c r="Q780" t="s">
        <v>52</v>
      </c>
      <c r="R780" s="104">
        <v>56100</v>
      </c>
      <c r="S780" t="s">
        <v>101</v>
      </c>
      <c r="T780">
        <v>3</v>
      </c>
      <c r="U780" s="114">
        <v>24</v>
      </c>
      <c r="V780" s="13">
        <v>12.24</v>
      </c>
      <c r="W780" s="1">
        <v>43108</v>
      </c>
      <c r="X780" s="7">
        <v>43099</v>
      </c>
      <c r="Y780" s="8">
        <v>2018</v>
      </c>
    </row>
    <row r="781" spans="2:25" hidden="1" x14ac:dyDescent="0.45">
      <c r="B781" s="1">
        <v>43108</v>
      </c>
      <c r="C781" s="141" t="s">
        <v>101</v>
      </c>
      <c r="D781">
        <v>2018</v>
      </c>
      <c r="E781" s="98">
        <v>14853111374714</v>
      </c>
      <c r="F781" s="141" t="s">
        <v>777</v>
      </c>
      <c r="G781" s="141" t="str">
        <f>VLOOKUP(E781,'Tableau Sites'!$A$7:$C$107,3,FALSE)</f>
        <v>25 RUE MARIE DORVAL</v>
      </c>
      <c r="H781" s="142">
        <v>56100</v>
      </c>
      <c r="I781">
        <v>6</v>
      </c>
      <c r="J781" s="1">
        <v>43099</v>
      </c>
      <c r="K781" s="1">
        <v>43099</v>
      </c>
      <c r="L781" s="142">
        <v>-246</v>
      </c>
      <c r="M781" s="142">
        <v>-246</v>
      </c>
      <c r="N781" s="143">
        <v>-21.71</v>
      </c>
      <c r="O781" s="15">
        <v>14853111374714</v>
      </c>
      <c r="P781" t="s">
        <v>43</v>
      </c>
      <c r="Q781" t="s">
        <v>44</v>
      </c>
      <c r="R781" s="104">
        <v>56100</v>
      </c>
      <c r="S781" t="s">
        <v>101</v>
      </c>
      <c r="T781">
        <v>6</v>
      </c>
      <c r="U781" s="114">
        <v>-246</v>
      </c>
      <c r="V781" s="13">
        <v>-21.71</v>
      </c>
      <c r="W781" s="1">
        <v>43108</v>
      </c>
      <c r="X781" s="7">
        <v>43099</v>
      </c>
      <c r="Y781" s="8">
        <v>2018</v>
      </c>
    </row>
    <row r="782" spans="2:25" hidden="1" x14ac:dyDescent="0.45">
      <c r="B782" s="1">
        <v>43108</v>
      </c>
      <c r="C782" s="141" t="s">
        <v>101</v>
      </c>
      <c r="D782">
        <v>2018</v>
      </c>
      <c r="E782" s="98">
        <v>14842981128703</v>
      </c>
      <c r="F782" s="141" t="s">
        <v>24</v>
      </c>
      <c r="G782" s="141" t="str">
        <f>VLOOKUP(E782,'Tableau Sites'!$A$7:$C$107,3,FALSE)</f>
        <v>8 RUE DE L INDUSTRIE</v>
      </c>
      <c r="H782" s="142">
        <v>56100</v>
      </c>
      <c r="I782">
        <v>9</v>
      </c>
      <c r="J782" s="1">
        <v>43099</v>
      </c>
      <c r="K782" s="1">
        <v>43099</v>
      </c>
      <c r="L782" s="142">
        <v>152</v>
      </c>
      <c r="M782" s="142">
        <v>152</v>
      </c>
      <c r="N782" s="143">
        <v>35.9</v>
      </c>
      <c r="O782" s="15">
        <v>14842981128703</v>
      </c>
      <c r="P782" t="s">
        <v>24</v>
      </c>
      <c r="Q782" t="s">
        <v>25</v>
      </c>
      <c r="R782" s="104">
        <v>56100</v>
      </c>
      <c r="S782" t="s">
        <v>101</v>
      </c>
      <c r="T782">
        <v>9</v>
      </c>
      <c r="U782" s="114">
        <v>152</v>
      </c>
      <c r="V782" s="13">
        <v>35.9</v>
      </c>
      <c r="W782" s="1">
        <v>43108</v>
      </c>
      <c r="X782" s="7">
        <v>43099</v>
      </c>
      <c r="Y782" s="8">
        <v>2018</v>
      </c>
    </row>
    <row r="783" spans="2:25" hidden="1" x14ac:dyDescent="0.45">
      <c r="B783" s="1">
        <v>43108</v>
      </c>
      <c r="C783" s="141" t="s">
        <v>101</v>
      </c>
      <c r="D783">
        <v>2018</v>
      </c>
      <c r="E783" s="98">
        <v>14835311085392</v>
      </c>
      <c r="F783" s="141" t="s">
        <v>714</v>
      </c>
      <c r="G783" s="141" t="str">
        <f>VLOOKUP(E783,'Tableau Sites'!$A$7:$C$107,3,FALSE)</f>
        <v>39 RUE FRANCOIS LE LEVE</v>
      </c>
      <c r="H783" s="142">
        <v>56100</v>
      </c>
      <c r="I783">
        <v>12</v>
      </c>
      <c r="J783" s="1">
        <v>43099</v>
      </c>
      <c r="K783" s="1">
        <v>43099</v>
      </c>
      <c r="L783" s="142">
        <v>2078</v>
      </c>
      <c r="M783" s="142">
        <v>2078</v>
      </c>
      <c r="N783" s="143">
        <v>312.33999999999997</v>
      </c>
      <c r="O783" s="15">
        <v>14835311085392</v>
      </c>
      <c r="P783" t="s">
        <v>55</v>
      </c>
      <c r="Q783" t="s">
        <v>56</v>
      </c>
      <c r="R783" s="104">
        <v>56100</v>
      </c>
      <c r="S783" t="s">
        <v>101</v>
      </c>
      <c r="T783">
        <v>12</v>
      </c>
      <c r="U783" s="114">
        <v>2078</v>
      </c>
      <c r="V783" s="13">
        <v>312.33999999999997</v>
      </c>
      <c r="W783" s="1">
        <v>43108</v>
      </c>
      <c r="X783" s="7">
        <v>43099</v>
      </c>
      <c r="Y783" s="8">
        <v>2018</v>
      </c>
    </row>
    <row r="784" spans="2:25" hidden="1" x14ac:dyDescent="0.45">
      <c r="B784" s="1">
        <v>43108</v>
      </c>
      <c r="C784" s="141" t="s">
        <v>101</v>
      </c>
      <c r="D784">
        <v>2018</v>
      </c>
      <c r="E784" s="98">
        <v>14860636700389</v>
      </c>
      <c r="F784" s="141" t="s">
        <v>689</v>
      </c>
      <c r="G784" s="141" t="str">
        <f>VLOOKUP(E784,'Tableau Sites'!$A$7:$C$107,3,FALSE)</f>
        <v>6 RUE DE L ECOLE</v>
      </c>
      <c r="H784" s="142">
        <v>56100</v>
      </c>
      <c r="I784">
        <v>18</v>
      </c>
      <c r="J784" s="1">
        <v>43099</v>
      </c>
      <c r="K784" s="1">
        <v>43099</v>
      </c>
      <c r="L784" s="142">
        <v>3081</v>
      </c>
      <c r="M784" s="142">
        <v>3081</v>
      </c>
      <c r="N784" s="143">
        <v>460.12</v>
      </c>
      <c r="O784" s="15">
        <v>14860636700389</v>
      </c>
      <c r="P784" t="s">
        <v>19</v>
      </c>
      <c r="Q784" t="s">
        <v>20</v>
      </c>
      <c r="R784" s="104">
        <v>56100</v>
      </c>
      <c r="S784" t="s">
        <v>101</v>
      </c>
      <c r="T784">
        <v>18</v>
      </c>
      <c r="U784" s="114">
        <v>3081</v>
      </c>
      <c r="V784" s="13">
        <v>460.12</v>
      </c>
      <c r="W784" s="1">
        <v>43108</v>
      </c>
      <c r="X784" s="7">
        <v>43099</v>
      </c>
      <c r="Y784" s="8">
        <v>2018</v>
      </c>
    </row>
    <row r="785" spans="2:25" hidden="1" x14ac:dyDescent="0.45">
      <c r="B785" s="1">
        <v>43108</v>
      </c>
      <c r="C785" s="141" t="s">
        <v>101</v>
      </c>
      <c r="D785">
        <v>2018</v>
      </c>
      <c r="E785" s="98">
        <v>14852387785702</v>
      </c>
      <c r="F785" s="141" t="s">
        <v>39</v>
      </c>
      <c r="G785" s="141" t="str">
        <f>VLOOKUP(E785,'Tableau Sites'!$A$7:$C$107,3,FALSE)</f>
        <v>1 PASSAGE DU BLAVET</v>
      </c>
      <c r="H785" s="142">
        <v>56100</v>
      </c>
      <c r="I785">
        <v>12</v>
      </c>
      <c r="J785" s="1">
        <v>43099</v>
      </c>
      <c r="K785" s="1">
        <v>43099</v>
      </c>
      <c r="L785" s="142">
        <v>1162</v>
      </c>
      <c r="M785" s="142">
        <v>1162</v>
      </c>
      <c r="N785" s="143">
        <v>183.2</v>
      </c>
      <c r="O785" s="15">
        <v>14852387785702</v>
      </c>
      <c r="P785" t="s">
        <v>39</v>
      </c>
      <c r="Q785" t="s">
        <v>40</v>
      </c>
      <c r="R785" s="104">
        <v>56100</v>
      </c>
      <c r="S785" t="s">
        <v>101</v>
      </c>
      <c r="T785">
        <v>12</v>
      </c>
      <c r="U785" s="114">
        <v>1162</v>
      </c>
      <c r="V785" s="13">
        <v>183.2</v>
      </c>
      <c r="W785" s="1">
        <v>43108</v>
      </c>
      <c r="X785" s="7">
        <v>43099</v>
      </c>
      <c r="Y785" s="8">
        <v>2018</v>
      </c>
    </row>
    <row r="786" spans="2:25" hidden="1" x14ac:dyDescent="0.45">
      <c r="B786" s="1">
        <v>43108</v>
      </c>
      <c r="C786" s="141" t="s">
        <v>101</v>
      </c>
      <c r="D786">
        <v>2018</v>
      </c>
      <c r="E786" s="98">
        <v>14848335687353</v>
      </c>
      <c r="F786" s="141" t="s">
        <v>17</v>
      </c>
      <c r="G786" s="141" t="e">
        <f>VLOOKUP(E786,'Tableau Sites'!$A$7:$C$107,3,FALSE)</f>
        <v>#N/A</v>
      </c>
      <c r="H786" s="142">
        <v>56100</v>
      </c>
      <c r="I786">
        <v>18</v>
      </c>
      <c r="J786" s="1">
        <v>43099</v>
      </c>
      <c r="K786" s="1">
        <v>43099</v>
      </c>
      <c r="L786" s="142">
        <v>-895</v>
      </c>
      <c r="M786" s="142">
        <v>-895</v>
      </c>
      <c r="N786" s="143">
        <v>-100.48</v>
      </c>
      <c r="O786" s="15">
        <v>14848335687353</v>
      </c>
      <c r="P786" t="s">
        <v>17</v>
      </c>
      <c r="Q786" t="s">
        <v>18</v>
      </c>
      <c r="R786" s="104">
        <v>56100</v>
      </c>
      <c r="S786" t="s">
        <v>101</v>
      </c>
      <c r="T786">
        <v>18</v>
      </c>
      <c r="U786" s="114">
        <v>-895</v>
      </c>
      <c r="V786" s="13">
        <v>-100.48</v>
      </c>
      <c r="W786" s="1">
        <v>43108</v>
      </c>
      <c r="X786" s="7">
        <v>43099</v>
      </c>
      <c r="Y786" s="8">
        <v>2018</v>
      </c>
    </row>
    <row r="787" spans="2:25" hidden="1" x14ac:dyDescent="0.45">
      <c r="B787" s="1">
        <v>43108</v>
      </c>
      <c r="C787" s="141" t="s">
        <v>101</v>
      </c>
      <c r="D787">
        <v>2018</v>
      </c>
      <c r="E787" s="98">
        <v>14850361736551</v>
      </c>
      <c r="F787" s="141" t="s">
        <v>13</v>
      </c>
      <c r="G787" s="141" t="e">
        <f>VLOOKUP(E787,'Tableau Sites'!$A$7:$C$107,3,FALSE)</f>
        <v>#N/A</v>
      </c>
      <c r="H787" s="142">
        <v>56100</v>
      </c>
      <c r="I787">
        <v>6</v>
      </c>
      <c r="J787" s="1">
        <v>43099</v>
      </c>
      <c r="K787" s="1">
        <v>43099</v>
      </c>
      <c r="L787" s="142">
        <v>10028</v>
      </c>
      <c r="M787" s="142">
        <v>10028</v>
      </c>
      <c r="N787" s="143">
        <v>1428.7</v>
      </c>
      <c r="O787" s="15">
        <v>14850361736551</v>
      </c>
      <c r="P787" t="s">
        <v>13</v>
      </c>
      <c r="Q787" t="s">
        <v>14</v>
      </c>
      <c r="R787" s="104">
        <v>56100</v>
      </c>
      <c r="S787" t="s">
        <v>101</v>
      </c>
      <c r="T787">
        <v>6</v>
      </c>
      <c r="U787" s="114">
        <v>10028</v>
      </c>
      <c r="V787" s="13">
        <v>1428.7</v>
      </c>
      <c r="W787" s="1">
        <v>43108</v>
      </c>
      <c r="X787" s="7">
        <v>43099</v>
      </c>
      <c r="Y787" s="8">
        <v>2018</v>
      </c>
    </row>
    <row r="788" spans="2:25" hidden="1" x14ac:dyDescent="0.45">
      <c r="B788" s="1">
        <v>43108</v>
      </c>
      <c r="C788" s="141" t="s">
        <v>101</v>
      </c>
      <c r="D788">
        <v>2018</v>
      </c>
      <c r="E788" s="98">
        <v>14855426859571</v>
      </c>
      <c r="F788" s="141" t="s">
        <v>759</v>
      </c>
      <c r="G788" s="141" t="e">
        <f>VLOOKUP(E788,'Tableau Sites'!$A$7:$C$107,3,FALSE)</f>
        <v>#N/A</v>
      </c>
      <c r="H788" s="142">
        <v>56100</v>
      </c>
      <c r="I788">
        <v>9</v>
      </c>
      <c r="J788" s="1">
        <v>43099</v>
      </c>
      <c r="K788" s="1">
        <v>43099</v>
      </c>
      <c r="L788" s="142">
        <v>109</v>
      </c>
      <c r="M788" s="142">
        <v>109</v>
      </c>
      <c r="N788" s="143">
        <v>31.52</v>
      </c>
      <c r="O788" s="15">
        <v>14855426859571</v>
      </c>
      <c r="P788" t="s">
        <v>23</v>
      </c>
      <c r="Q788" t="s">
        <v>162</v>
      </c>
      <c r="R788" s="104">
        <v>56100</v>
      </c>
      <c r="S788" t="s">
        <v>101</v>
      </c>
      <c r="T788">
        <v>9</v>
      </c>
      <c r="U788" s="114">
        <v>109</v>
      </c>
      <c r="V788" s="13">
        <v>31.52</v>
      </c>
      <c r="W788" s="1">
        <v>43108</v>
      </c>
      <c r="X788" s="7">
        <v>43099</v>
      </c>
      <c r="Y788" s="8">
        <v>2018</v>
      </c>
    </row>
    <row r="789" spans="2:25" hidden="1" x14ac:dyDescent="0.45">
      <c r="B789" s="1">
        <v>43108</v>
      </c>
      <c r="C789" s="141" t="s">
        <v>101</v>
      </c>
      <c r="D789">
        <v>2018</v>
      </c>
      <c r="E789" s="98">
        <v>14845296633070</v>
      </c>
      <c r="F789" s="141" t="s">
        <v>680</v>
      </c>
      <c r="G789" s="141" t="str">
        <f>VLOOKUP(E789,'Tableau Sites'!$A$7:$C$107,3,FALSE)</f>
        <v>6 RUE DE L ECOLE</v>
      </c>
      <c r="H789" s="142">
        <v>56100</v>
      </c>
      <c r="I789">
        <v>3</v>
      </c>
      <c r="J789" s="1">
        <v>43099</v>
      </c>
      <c r="K789" s="1">
        <v>43099</v>
      </c>
      <c r="L789" s="142">
        <v>6</v>
      </c>
      <c r="M789" s="142">
        <v>6</v>
      </c>
      <c r="N789" s="143">
        <v>10.63</v>
      </c>
      <c r="O789" s="15">
        <v>14845296633070</v>
      </c>
      <c r="P789" t="s">
        <v>57</v>
      </c>
      <c r="Q789" t="s">
        <v>20</v>
      </c>
      <c r="R789" s="104">
        <v>56100</v>
      </c>
      <c r="S789" t="s">
        <v>101</v>
      </c>
      <c r="T789">
        <v>3</v>
      </c>
      <c r="U789" s="114">
        <v>6</v>
      </c>
      <c r="V789" s="13">
        <v>10.63</v>
      </c>
      <c r="W789" s="1">
        <v>43108</v>
      </c>
      <c r="X789" s="7">
        <v>43099</v>
      </c>
      <c r="Y789" s="8">
        <v>2018</v>
      </c>
    </row>
    <row r="790" spans="2:25" hidden="1" x14ac:dyDescent="0.45">
      <c r="B790" s="1">
        <v>43108</v>
      </c>
      <c r="C790" s="141" t="s">
        <v>101</v>
      </c>
      <c r="D790">
        <v>2018</v>
      </c>
      <c r="E790" s="98">
        <v>14836179395569</v>
      </c>
      <c r="F790" s="141" t="s">
        <v>138</v>
      </c>
      <c r="G790" s="141" t="str">
        <f>VLOOKUP(E790,'Tableau Sites'!$A$7:$C$107,3,FALSE)</f>
        <v>2 RUE MOZART</v>
      </c>
      <c r="H790" s="142">
        <v>56100</v>
      </c>
      <c r="I790">
        <v>6</v>
      </c>
      <c r="J790" s="1">
        <v>43099</v>
      </c>
      <c r="K790" s="1">
        <v>43099</v>
      </c>
      <c r="L790" s="142">
        <v>3016</v>
      </c>
      <c r="M790" s="142">
        <v>3016</v>
      </c>
      <c r="N790" s="143">
        <v>428.65</v>
      </c>
      <c r="O790" s="15">
        <v>14836179395569</v>
      </c>
      <c r="P790" t="s">
        <v>138</v>
      </c>
      <c r="Q790" t="s">
        <v>163</v>
      </c>
      <c r="R790" s="104">
        <v>56100</v>
      </c>
      <c r="S790" t="s">
        <v>101</v>
      </c>
      <c r="T790">
        <v>6</v>
      </c>
      <c r="U790" s="114">
        <v>3016</v>
      </c>
      <c r="V790" s="13">
        <v>428.65</v>
      </c>
      <c r="W790" s="1">
        <v>43108</v>
      </c>
      <c r="X790" s="7">
        <v>43099</v>
      </c>
      <c r="Y790" s="8">
        <v>2018</v>
      </c>
    </row>
    <row r="791" spans="2:25" x14ac:dyDescent="0.45">
      <c r="B791" s="1">
        <v>43108</v>
      </c>
      <c r="C791" s="141" t="s">
        <v>101</v>
      </c>
      <c r="D791">
        <v>2018</v>
      </c>
      <c r="E791" s="98">
        <v>14881331282858</v>
      </c>
      <c r="F791" s="141" t="s">
        <v>796</v>
      </c>
      <c r="G791" s="141" t="str">
        <f>VLOOKUP(E791,'Tableau Sites'!$A$7:$C$127,3,FALSE)</f>
        <v>BOULEVARD EMILE GUILLEROT</v>
      </c>
      <c r="H791" s="142">
        <v>56100</v>
      </c>
      <c r="I791">
        <v>6</v>
      </c>
      <c r="J791" s="1">
        <v>43099</v>
      </c>
      <c r="K791" s="1">
        <v>43099</v>
      </c>
      <c r="L791" s="142">
        <v>116</v>
      </c>
      <c r="M791" s="142">
        <v>116</v>
      </c>
      <c r="N791" s="143">
        <v>28.56</v>
      </c>
      <c r="O791" s="15">
        <v>14881331282858</v>
      </c>
      <c r="P791" t="s">
        <v>136</v>
      </c>
      <c r="Q791" t="s">
        <v>188</v>
      </c>
      <c r="R791" s="104">
        <v>56100</v>
      </c>
      <c r="S791" t="s">
        <v>101</v>
      </c>
      <c r="T791">
        <v>6</v>
      </c>
      <c r="U791" s="114">
        <v>116</v>
      </c>
      <c r="V791" s="13">
        <v>28.56</v>
      </c>
      <c r="W791" s="1">
        <v>43108</v>
      </c>
      <c r="X791" s="7">
        <v>43099</v>
      </c>
      <c r="Y791" s="8">
        <v>2018</v>
      </c>
    </row>
    <row r="792" spans="2:25" x14ac:dyDescent="0.45">
      <c r="B792" s="1">
        <v>43108</v>
      </c>
      <c r="C792" s="141" t="s">
        <v>101</v>
      </c>
      <c r="D792">
        <v>2018</v>
      </c>
      <c r="E792" s="98">
        <v>14899131654739</v>
      </c>
      <c r="F792" s="182" t="s">
        <v>749</v>
      </c>
      <c r="G792" s="141" t="str">
        <f>VLOOKUP(E792,'Tableau Sites'!$A$7:$C$127,3,FALSE)</f>
        <v>32 RUE EDGAR QUINET</v>
      </c>
      <c r="H792" s="142">
        <v>56100</v>
      </c>
      <c r="I792">
        <v>6</v>
      </c>
      <c r="J792" s="1">
        <v>43099</v>
      </c>
      <c r="K792" s="1">
        <v>43099</v>
      </c>
      <c r="L792" s="142">
        <v>204</v>
      </c>
      <c r="M792" s="142">
        <v>204</v>
      </c>
      <c r="N792" s="143">
        <v>40.200000000000003</v>
      </c>
      <c r="O792" s="15">
        <v>14899131654739</v>
      </c>
      <c r="P792" t="s">
        <v>104</v>
      </c>
      <c r="Q792" t="s">
        <v>164</v>
      </c>
      <c r="R792" s="104">
        <v>56100</v>
      </c>
      <c r="S792" t="s">
        <v>101</v>
      </c>
      <c r="T792">
        <v>6</v>
      </c>
      <c r="U792" s="114">
        <v>204</v>
      </c>
      <c r="V792" s="13">
        <v>40.200000000000003</v>
      </c>
      <c r="W792" s="1">
        <v>43108</v>
      </c>
      <c r="X792" s="7">
        <v>43099</v>
      </c>
      <c r="Y792" s="8">
        <v>2018</v>
      </c>
    </row>
    <row r="793" spans="2:25" hidden="1" x14ac:dyDescent="0.45">
      <c r="B793" s="1">
        <v>43118</v>
      </c>
      <c r="C793" s="141" t="s">
        <v>101</v>
      </c>
      <c r="D793">
        <v>2018</v>
      </c>
      <c r="E793" s="98">
        <v>14822865354592</v>
      </c>
      <c r="F793" s="141" t="s">
        <v>28</v>
      </c>
      <c r="G793" s="141" t="str">
        <f>VLOOKUP(E793,'Tableau Sites'!$A$7:$C$107,3,FALSE)</f>
        <v>2 RUE FRANCOIS RENAULT</v>
      </c>
      <c r="H793" s="142">
        <v>56100</v>
      </c>
      <c r="I793">
        <v>30</v>
      </c>
      <c r="J793" s="1">
        <v>43099</v>
      </c>
      <c r="K793" s="1">
        <v>43099</v>
      </c>
      <c r="L793" s="142">
        <v>61</v>
      </c>
      <c r="M793" s="142">
        <v>61</v>
      </c>
      <c r="N793" s="143">
        <v>17.809999999999999</v>
      </c>
      <c r="O793" s="15">
        <v>14822865354592</v>
      </c>
      <c r="P793" t="s">
        <v>28</v>
      </c>
      <c r="Q793" t="s">
        <v>29</v>
      </c>
      <c r="R793" s="104">
        <v>56100</v>
      </c>
      <c r="S793" t="s">
        <v>101</v>
      </c>
      <c r="T793">
        <v>30</v>
      </c>
      <c r="U793" s="114">
        <v>61</v>
      </c>
      <c r="V793" s="13">
        <v>17.809999999999999</v>
      </c>
      <c r="W793" s="1">
        <v>43118</v>
      </c>
      <c r="X793" s="7">
        <v>43099</v>
      </c>
      <c r="Y793" s="10">
        <v>2018</v>
      </c>
    </row>
    <row r="794" spans="2:25" hidden="1" x14ac:dyDescent="0.45">
      <c r="B794" s="1">
        <v>43118</v>
      </c>
      <c r="C794" s="141" t="s">
        <v>101</v>
      </c>
      <c r="D794">
        <v>2018</v>
      </c>
      <c r="E794" s="98">
        <v>14823588943559</v>
      </c>
      <c r="F794" s="141" t="s">
        <v>95</v>
      </c>
      <c r="G794" s="141" t="str">
        <f>VLOOKUP(E794,'Tableau Sites'!$A$7:$C$107,3,FALSE)</f>
        <v>2 RUE MAURICE THOREZ</v>
      </c>
      <c r="H794" s="142">
        <v>56100</v>
      </c>
      <c r="I794">
        <v>30</v>
      </c>
      <c r="J794" s="1">
        <v>43099</v>
      </c>
      <c r="K794" s="1">
        <v>43099</v>
      </c>
      <c r="L794" s="142">
        <v>1602</v>
      </c>
      <c r="M794" s="142">
        <v>1602</v>
      </c>
      <c r="N794" s="143">
        <v>233.45</v>
      </c>
      <c r="O794" s="15">
        <v>14823588943559</v>
      </c>
      <c r="P794" t="s">
        <v>95</v>
      </c>
      <c r="Q794" t="s">
        <v>96</v>
      </c>
      <c r="R794" s="104">
        <v>56100</v>
      </c>
      <c r="S794" t="s">
        <v>101</v>
      </c>
      <c r="T794">
        <v>30</v>
      </c>
      <c r="U794" s="114">
        <v>1602</v>
      </c>
      <c r="V794" s="13">
        <v>233.45</v>
      </c>
      <c r="W794" s="1">
        <v>43118</v>
      </c>
      <c r="X794" s="7">
        <v>43099</v>
      </c>
      <c r="Y794" s="10">
        <v>2018</v>
      </c>
    </row>
    <row r="795" spans="2:25" hidden="1" x14ac:dyDescent="0.45">
      <c r="B795" s="1">
        <v>43118</v>
      </c>
      <c r="C795" s="141" t="s">
        <v>101</v>
      </c>
      <c r="D795">
        <v>2018</v>
      </c>
      <c r="E795" s="98">
        <v>14826338581711</v>
      </c>
      <c r="F795" s="141" t="s">
        <v>81</v>
      </c>
      <c r="G795" s="141" t="str">
        <f>VLOOKUP(E795,'Tableau Sites'!$A$7:$C$107,3,FALSE)</f>
        <v>45 BD EMILE GUILLEROT</v>
      </c>
      <c r="H795" s="142">
        <v>56100</v>
      </c>
      <c r="I795">
        <v>18</v>
      </c>
      <c r="J795" s="1">
        <v>43099</v>
      </c>
      <c r="K795" s="1">
        <v>43099</v>
      </c>
      <c r="L795" s="142">
        <v>2578</v>
      </c>
      <c r="M795" s="142">
        <v>2578</v>
      </c>
      <c r="N795" s="143">
        <v>384.86</v>
      </c>
      <c r="O795" s="15">
        <v>14826338581711</v>
      </c>
      <c r="P795" t="s">
        <v>81</v>
      </c>
      <c r="Q795" t="s">
        <v>147</v>
      </c>
      <c r="R795" s="104">
        <v>56100</v>
      </c>
      <c r="S795" t="s">
        <v>101</v>
      </c>
      <c r="T795">
        <v>18</v>
      </c>
      <c r="U795" s="114">
        <v>2578</v>
      </c>
      <c r="V795" s="13">
        <v>384.86</v>
      </c>
      <c r="W795" s="1">
        <v>43118</v>
      </c>
      <c r="X795" s="7">
        <v>43099</v>
      </c>
      <c r="Y795" s="10">
        <v>2018</v>
      </c>
    </row>
    <row r="796" spans="2:25" hidden="1" x14ac:dyDescent="0.45">
      <c r="B796" s="1">
        <v>43118</v>
      </c>
      <c r="C796" s="141" t="s">
        <v>101</v>
      </c>
      <c r="D796">
        <v>2018</v>
      </c>
      <c r="E796" s="98">
        <v>14826628017348</v>
      </c>
      <c r="F796" s="141" t="s">
        <v>30</v>
      </c>
      <c r="G796" s="141" t="str">
        <f>VLOOKUP(E796,'Tableau Sites'!$A$7:$C$107,3,FALSE)</f>
        <v>N1 RUE VICTOR SCHOELCHER</v>
      </c>
      <c r="H796" s="142">
        <v>56100</v>
      </c>
      <c r="I796">
        <v>36</v>
      </c>
      <c r="J796" s="1">
        <v>43099</v>
      </c>
      <c r="K796" s="1">
        <v>43099</v>
      </c>
      <c r="L796" s="142">
        <v>389</v>
      </c>
      <c r="M796" s="142">
        <v>389</v>
      </c>
      <c r="N796" s="143">
        <v>64.260000000000005</v>
      </c>
      <c r="O796" s="15">
        <v>14826628017348</v>
      </c>
      <c r="P796" t="s">
        <v>30</v>
      </c>
      <c r="Q796" t="s">
        <v>179</v>
      </c>
      <c r="R796" s="104">
        <v>56100</v>
      </c>
      <c r="S796" t="s">
        <v>101</v>
      </c>
      <c r="T796">
        <v>36</v>
      </c>
      <c r="U796" s="114">
        <v>389</v>
      </c>
      <c r="V796" s="13">
        <v>64.260000000000005</v>
      </c>
      <c r="W796" s="1">
        <v>43118</v>
      </c>
      <c r="X796" s="7">
        <v>43099</v>
      </c>
      <c r="Y796" s="10">
        <v>2018</v>
      </c>
    </row>
    <row r="797" spans="2:25" hidden="1" x14ac:dyDescent="0.45">
      <c r="B797" s="1">
        <v>43118</v>
      </c>
      <c r="C797" s="141" t="s">
        <v>101</v>
      </c>
      <c r="D797">
        <v>2018</v>
      </c>
      <c r="E797" s="98">
        <v>14829522373357</v>
      </c>
      <c r="F797" s="141" t="s">
        <v>7</v>
      </c>
      <c r="G797" s="141" t="str">
        <f>VLOOKUP(E797,'Tableau Sites'!$A$7:$C$107,3,FALSE)</f>
        <v>1 RUE NICOLAS APPERT</v>
      </c>
      <c r="H797" s="142">
        <v>56100</v>
      </c>
      <c r="I797">
        <v>6</v>
      </c>
      <c r="J797" s="1">
        <v>43099</v>
      </c>
      <c r="K797" s="1">
        <v>43099</v>
      </c>
      <c r="L797" s="142">
        <v>470</v>
      </c>
      <c r="M797" s="142">
        <v>470</v>
      </c>
      <c r="N797" s="143">
        <v>70.31</v>
      </c>
      <c r="O797" s="15">
        <v>14829522373357</v>
      </c>
      <c r="P797" t="s">
        <v>7</v>
      </c>
      <c r="Q797" t="s">
        <v>8</v>
      </c>
      <c r="R797" s="104">
        <v>56100</v>
      </c>
      <c r="S797" t="s">
        <v>101</v>
      </c>
      <c r="T797">
        <v>6</v>
      </c>
      <c r="U797" s="114">
        <v>470</v>
      </c>
      <c r="V797" s="13">
        <v>70.31</v>
      </c>
      <c r="W797" s="1">
        <v>43118</v>
      </c>
      <c r="X797" s="7">
        <v>43099</v>
      </c>
      <c r="Y797" s="10">
        <v>2018</v>
      </c>
    </row>
    <row r="798" spans="2:25" hidden="1" x14ac:dyDescent="0.45">
      <c r="B798" s="1">
        <v>43118</v>
      </c>
      <c r="C798" s="141" t="s">
        <v>101</v>
      </c>
      <c r="D798">
        <v>2018</v>
      </c>
      <c r="E798" s="98">
        <v>14846888509393</v>
      </c>
      <c r="F798" s="141" t="s">
        <v>5</v>
      </c>
      <c r="G798" s="141" t="str">
        <f>VLOOKUP(E798,'Tableau Sites'!$A$7:$C$107,3,FALSE)</f>
        <v>22A RUE DOCTEUR BENOIT VILLERS</v>
      </c>
      <c r="H798" s="142">
        <v>56100</v>
      </c>
      <c r="I798">
        <v>24</v>
      </c>
      <c r="J798" s="1">
        <v>43099</v>
      </c>
      <c r="K798" s="1">
        <v>43099</v>
      </c>
      <c r="L798" s="142">
        <v>1388</v>
      </c>
      <c r="M798" s="142">
        <v>1388</v>
      </c>
      <c r="N798" s="143">
        <v>207.45</v>
      </c>
      <c r="O798" s="15">
        <v>14846888509393</v>
      </c>
      <c r="P798" t="s">
        <v>5</v>
      </c>
      <c r="Q798" t="s">
        <v>6</v>
      </c>
      <c r="R798" s="104">
        <v>56100</v>
      </c>
      <c r="S798" t="s">
        <v>101</v>
      </c>
      <c r="T798">
        <v>24</v>
      </c>
      <c r="U798" s="114">
        <v>1388</v>
      </c>
      <c r="V798" s="13">
        <v>207.45</v>
      </c>
      <c r="W798" s="1">
        <v>43118</v>
      </c>
      <c r="X798" s="7">
        <v>43099</v>
      </c>
      <c r="Y798" s="10">
        <v>2018</v>
      </c>
    </row>
    <row r="799" spans="2:25" hidden="1" x14ac:dyDescent="0.45">
      <c r="B799" s="1">
        <v>43118</v>
      </c>
      <c r="C799" s="141" t="s">
        <v>101</v>
      </c>
      <c r="D799">
        <v>2018</v>
      </c>
      <c r="E799" s="98">
        <v>14858465933343</v>
      </c>
      <c r="F799" s="141" t="s">
        <v>48</v>
      </c>
      <c r="G799" s="141" t="str">
        <f>VLOOKUP(E799,'Tableau Sites'!$A$7:$C$107,3,FALSE)</f>
        <v>5 RUE DE L INDUSTRIE</v>
      </c>
      <c r="H799" s="142">
        <v>56100</v>
      </c>
      <c r="I799">
        <v>36</v>
      </c>
      <c r="J799" s="1">
        <v>43099</v>
      </c>
      <c r="K799" s="1">
        <v>43099</v>
      </c>
      <c r="L799" s="142">
        <v>489</v>
      </c>
      <c r="M799" s="142">
        <v>489</v>
      </c>
      <c r="N799" s="143">
        <v>79.7</v>
      </c>
      <c r="O799" s="15">
        <v>14858465933343</v>
      </c>
      <c r="P799" t="s">
        <v>48</v>
      </c>
      <c r="Q799" t="s">
        <v>49</v>
      </c>
      <c r="R799" s="104">
        <v>56100</v>
      </c>
      <c r="S799" t="s">
        <v>101</v>
      </c>
      <c r="T799">
        <v>36</v>
      </c>
      <c r="U799" s="114">
        <v>489</v>
      </c>
      <c r="V799" s="13">
        <v>79.7</v>
      </c>
      <c r="W799" s="1">
        <v>43118</v>
      </c>
      <c r="X799" s="7">
        <v>43099</v>
      </c>
      <c r="Y799" s="10">
        <v>2018</v>
      </c>
    </row>
    <row r="800" spans="2:25" hidden="1" x14ac:dyDescent="0.45">
      <c r="B800" s="1">
        <v>43118</v>
      </c>
      <c r="C800" s="141" t="s">
        <v>101</v>
      </c>
      <c r="D800">
        <v>2018</v>
      </c>
      <c r="E800" s="98">
        <v>14842981128703</v>
      </c>
      <c r="F800" s="141" t="s">
        <v>24</v>
      </c>
      <c r="G800" s="141" t="str">
        <f>VLOOKUP(E800,'Tableau Sites'!$A$7:$C$107,3,FALSE)</f>
        <v>8 RUE DE L INDUSTRIE</v>
      </c>
      <c r="H800" s="142">
        <v>56100</v>
      </c>
      <c r="I800">
        <v>9</v>
      </c>
      <c r="J800" s="1">
        <v>43099</v>
      </c>
      <c r="K800" s="1">
        <v>43099</v>
      </c>
      <c r="L800" s="142">
        <v>37</v>
      </c>
      <c r="M800" s="142">
        <v>37</v>
      </c>
      <c r="N800" s="143">
        <v>9.1</v>
      </c>
      <c r="O800" s="15">
        <v>14842981128703</v>
      </c>
      <c r="P800" t="s">
        <v>24</v>
      </c>
      <c r="Q800" t="s">
        <v>25</v>
      </c>
      <c r="R800" s="104">
        <v>56100</v>
      </c>
      <c r="S800" t="s">
        <v>101</v>
      </c>
      <c r="T800">
        <v>9</v>
      </c>
      <c r="U800" s="114">
        <v>37</v>
      </c>
      <c r="V800" s="13">
        <v>9.1</v>
      </c>
      <c r="W800" s="1">
        <v>43118</v>
      </c>
      <c r="X800" s="7">
        <v>43099</v>
      </c>
      <c r="Y800" s="10">
        <v>2018</v>
      </c>
    </row>
    <row r="801" spans="1:25" hidden="1" x14ac:dyDescent="0.45">
      <c r="B801" s="1">
        <v>43118</v>
      </c>
      <c r="C801" s="141" t="s">
        <v>101</v>
      </c>
      <c r="D801">
        <v>2018</v>
      </c>
      <c r="E801" s="98">
        <v>14860926084261</v>
      </c>
      <c r="F801" s="141" t="s">
        <v>803</v>
      </c>
      <c r="G801" s="141" t="str">
        <f>VLOOKUP(E801,'Tableau Sites'!$A$7:$C$107,3,FALSE)</f>
        <v>81 RUE DE LA BELLE FONTAINE</v>
      </c>
      <c r="H801" s="142">
        <v>56100</v>
      </c>
      <c r="I801">
        <v>6</v>
      </c>
      <c r="J801" s="1">
        <v>43099</v>
      </c>
      <c r="K801" s="1">
        <v>43099</v>
      </c>
      <c r="L801" s="142">
        <v>224</v>
      </c>
      <c r="M801" s="142">
        <v>224</v>
      </c>
      <c r="N801" s="143">
        <v>35.1</v>
      </c>
      <c r="O801" s="15">
        <v>14860926084261</v>
      </c>
      <c r="P801" t="s">
        <v>21</v>
      </c>
      <c r="Q801" t="s">
        <v>22</v>
      </c>
      <c r="R801" s="104">
        <v>56100</v>
      </c>
      <c r="S801" t="s">
        <v>101</v>
      </c>
      <c r="T801">
        <v>6</v>
      </c>
      <c r="U801" s="114">
        <v>224</v>
      </c>
      <c r="V801" s="13">
        <v>35.1</v>
      </c>
      <c r="W801" s="1">
        <v>43118</v>
      </c>
      <c r="X801" s="7">
        <v>43099</v>
      </c>
      <c r="Y801" s="10">
        <v>2018</v>
      </c>
    </row>
    <row r="802" spans="1:25" hidden="1" x14ac:dyDescent="0.45">
      <c r="B802" s="1">
        <v>43118</v>
      </c>
      <c r="C802" s="141" t="s">
        <v>101</v>
      </c>
      <c r="D802">
        <v>2018</v>
      </c>
      <c r="E802" s="98">
        <v>14861070802041</v>
      </c>
      <c r="F802" s="193" t="s">
        <v>651</v>
      </c>
      <c r="G802" s="141" t="str">
        <f>VLOOKUP(E802,'Tableau Sites'!$A$7:$C$107,3,FALSE)</f>
        <v>RUE DE CARNEL</v>
      </c>
      <c r="H802" s="142">
        <v>56100</v>
      </c>
      <c r="I802">
        <v>3</v>
      </c>
      <c r="J802" s="1">
        <v>43099</v>
      </c>
      <c r="K802" s="1">
        <v>43099</v>
      </c>
      <c r="L802" s="142">
        <v>190</v>
      </c>
      <c r="M802" s="142">
        <v>190</v>
      </c>
      <c r="N802" s="143">
        <v>30.86</v>
      </c>
      <c r="O802" s="15">
        <v>14861070802041</v>
      </c>
      <c r="P802" t="s">
        <v>0</v>
      </c>
      <c r="Q802" t="s">
        <v>1</v>
      </c>
      <c r="R802" s="104">
        <v>56100</v>
      </c>
      <c r="S802" t="s">
        <v>101</v>
      </c>
      <c r="T802">
        <v>3</v>
      </c>
      <c r="U802" s="114">
        <v>190</v>
      </c>
      <c r="V802" s="13">
        <v>30.86</v>
      </c>
      <c r="W802" s="1">
        <v>43118</v>
      </c>
      <c r="X802" s="7">
        <v>43099</v>
      </c>
      <c r="Y802" s="10">
        <v>2018</v>
      </c>
    </row>
    <row r="803" spans="1:25" hidden="1" x14ac:dyDescent="0.45">
      <c r="B803" s="1">
        <v>43118</v>
      </c>
      <c r="C803" s="141" t="s">
        <v>101</v>
      </c>
      <c r="D803">
        <v>2018</v>
      </c>
      <c r="E803" s="98">
        <v>14831548422869</v>
      </c>
      <c r="F803" s="141" t="s">
        <v>747</v>
      </c>
      <c r="G803" s="141" t="str">
        <f>VLOOKUP(E803,'Tableau Sites'!$A$7:$C$107,3,FALSE)</f>
        <v>2A RUE COMMANDANT MARCHAND</v>
      </c>
      <c r="H803" s="142">
        <v>56100</v>
      </c>
      <c r="I803">
        <v>3</v>
      </c>
      <c r="J803" s="1">
        <v>43099</v>
      </c>
      <c r="K803" s="1">
        <v>43099</v>
      </c>
      <c r="L803" s="142">
        <v>5</v>
      </c>
      <c r="M803" s="142">
        <v>5</v>
      </c>
      <c r="N803" s="143">
        <v>2.89</v>
      </c>
      <c r="O803" s="15">
        <v>14831548422869</v>
      </c>
      <c r="P803" t="s">
        <v>51</v>
      </c>
      <c r="Q803" t="s">
        <v>52</v>
      </c>
      <c r="R803" s="104">
        <v>56100</v>
      </c>
      <c r="S803" t="s">
        <v>101</v>
      </c>
      <c r="T803">
        <v>3</v>
      </c>
      <c r="U803" s="114">
        <v>5</v>
      </c>
      <c r="V803" s="13">
        <v>2.89</v>
      </c>
      <c r="W803" s="1">
        <v>43118</v>
      </c>
      <c r="X803" s="7">
        <v>43099</v>
      </c>
      <c r="Y803" s="10">
        <v>2018</v>
      </c>
    </row>
    <row r="804" spans="1:25" hidden="1" x14ac:dyDescent="0.45">
      <c r="B804" s="1">
        <v>43118</v>
      </c>
      <c r="C804" s="141" t="s">
        <v>101</v>
      </c>
      <c r="D804">
        <v>2018</v>
      </c>
      <c r="E804" s="98">
        <v>14830101244506</v>
      </c>
      <c r="F804" s="142" t="s">
        <v>786</v>
      </c>
      <c r="G804" s="141" t="str">
        <f>VLOOKUP(E804,'Tableau Sites'!$A$7:$C$107,3,FALSE)</f>
        <v>82 RUE DE KERVARIC</v>
      </c>
      <c r="H804" s="142">
        <v>56100</v>
      </c>
      <c r="I804">
        <v>9</v>
      </c>
      <c r="J804" s="1">
        <v>43099</v>
      </c>
      <c r="K804" s="1">
        <v>43099</v>
      </c>
      <c r="L804" s="142">
        <v>3283</v>
      </c>
      <c r="M804" s="142">
        <v>3283</v>
      </c>
      <c r="N804" s="143">
        <v>483.98</v>
      </c>
      <c r="O804" s="15">
        <v>14830101244506</v>
      </c>
      <c r="P804" t="s">
        <v>114</v>
      </c>
      <c r="Q804" t="s">
        <v>32</v>
      </c>
      <c r="R804" s="104">
        <v>56100</v>
      </c>
      <c r="S804" t="s">
        <v>101</v>
      </c>
      <c r="T804">
        <v>9</v>
      </c>
      <c r="U804" s="114">
        <v>3283</v>
      </c>
      <c r="V804" s="13">
        <v>483.98</v>
      </c>
      <c r="W804" s="1">
        <v>43118</v>
      </c>
      <c r="X804" s="7">
        <v>43099</v>
      </c>
      <c r="Y804" s="10">
        <v>2018</v>
      </c>
    </row>
    <row r="805" spans="1:25" hidden="1" x14ac:dyDescent="0.45">
      <c r="B805" s="1">
        <v>43138</v>
      </c>
      <c r="C805" s="141" t="s">
        <v>101</v>
      </c>
      <c r="D805">
        <v>2018</v>
      </c>
      <c r="E805" s="98">
        <v>14864978218038</v>
      </c>
      <c r="F805" s="141" t="s">
        <v>614</v>
      </c>
      <c r="G805" s="141" t="str">
        <f>VLOOKUP(E805,'Tableau Sites'!$A$7:$C$107,3,FALSE)</f>
        <v>16B RUE JULES VALLES</v>
      </c>
      <c r="H805" s="142">
        <v>56100</v>
      </c>
      <c r="I805">
        <v>6</v>
      </c>
      <c r="J805" s="1">
        <v>43099</v>
      </c>
      <c r="K805" s="1">
        <v>43099</v>
      </c>
      <c r="L805" s="142">
        <v>1586</v>
      </c>
      <c r="M805" s="142">
        <v>1586</v>
      </c>
      <c r="N805" s="143">
        <v>258.94</v>
      </c>
      <c r="O805" s="15">
        <v>14864978218038</v>
      </c>
      <c r="P805" t="s">
        <v>121</v>
      </c>
      <c r="Q805" t="s">
        <v>166</v>
      </c>
      <c r="R805" s="104">
        <v>56100</v>
      </c>
      <c r="S805" t="s">
        <v>101</v>
      </c>
      <c r="T805">
        <v>6</v>
      </c>
      <c r="U805" s="114">
        <v>1586</v>
      </c>
      <c r="V805" s="13">
        <v>258.94</v>
      </c>
      <c r="W805" s="1">
        <v>43138</v>
      </c>
      <c r="X805" s="7">
        <v>43099</v>
      </c>
      <c r="Y805" s="10">
        <v>2018</v>
      </c>
    </row>
    <row r="806" spans="1:25" x14ac:dyDescent="0.45">
      <c r="B806" s="1">
        <v>43138</v>
      </c>
      <c r="C806" s="141" t="s">
        <v>101</v>
      </c>
      <c r="D806">
        <v>2018</v>
      </c>
      <c r="E806" s="98">
        <v>14874384875813</v>
      </c>
      <c r="F806" s="204" t="s">
        <v>815</v>
      </c>
      <c r="G806" s="141" t="str">
        <f>VLOOKUP(E806,'Tableau Sites'!$A$7:$C$127,3,FALSE)</f>
        <v>16 RUE JULES VALLES</v>
      </c>
      <c r="H806" s="142">
        <v>56100</v>
      </c>
      <c r="I806">
        <v>6</v>
      </c>
      <c r="J806" s="1">
        <v>43099</v>
      </c>
      <c r="K806" s="1">
        <v>43099</v>
      </c>
      <c r="L806" s="142">
        <v>1055</v>
      </c>
      <c r="M806" s="142">
        <v>1055</v>
      </c>
      <c r="N806" s="143">
        <v>184.19</v>
      </c>
      <c r="O806" s="15">
        <v>14874384875813</v>
      </c>
      <c r="P806" t="s">
        <v>132</v>
      </c>
      <c r="Q806" t="s">
        <v>167</v>
      </c>
      <c r="R806" s="104">
        <v>56100</v>
      </c>
      <c r="S806" t="s">
        <v>101</v>
      </c>
      <c r="T806">
        <v>6</v>
      </c>
      <c r="U806" s="114">
        <v>1055</v>
      </c>
      <c r="V806" s="13">
        <v>184.19</v>
      </c>
      <c r="W806" s="1">
        <v>43138</v>
      </c>
      <c r="X806" s="7">
        <v>43099</v>
      </c>
      <c r="Y806" s="10">
        <v>2018</v>
      </c>
    </row>
    <row r="807" spans="1:25" x14ac:dyDescent="0.45">
      <c r="B807" s="1">
        <v>43138</v>
      </c>
      <c r="C807" s="141" t="s">
        <v>101</v>
      </c>
      <c r="D807">
        <v>2018</v>
      </c>
      <c r="E807" s="98">
        <v>14897394978254</v>
      </c>
      <c r="F807" s="141" t="s">
        <v>106</v>
      </c>
      <c r="G807" s="141" t="str">
        <f>VLOOKUP(E807,'Tableau Sites'!$A$7:$C$127,3,FALSE)</f>
        <v>BOULEVARD MARECHAL JOFFRE</v>
      </c>
      <c r="H807" s="142">
        <v>56100</v>
      </c>
      <c r="I807">
        <v>6</v>
      </c>
      <c r="J807" s="1">
        <v>43099</v>
      </c>
      <c r="K807" s="1">
        <v>43099</v>
      </c>
      <c r="L807" s="142">
        <v>84</v>
      </c>
      <c r="M807" s="142">
        <v>84</v>
      </c>
      <c r="N807" s="143">
        <v>24.1</v>
      </c>
      <c r="O807" s="15">
        <v>14897394978254</v>
      </c>
      <c r="P807" t="s">
        <v>106</v>
      </c>
      <c r="Q807" t="s">
        <v>192</v>
      </c>
      <c r="R807" s="104">
        <v>56100</v>
      </c>
      <c r="S807" t="s">
        <v>101</v>
      </c>
      <c r="T807">
        <v>6</v>
      </c>
      <c r="U807" s="114">
        <v>84</v>
      </c>
      <c r="V807" s="13">
        <v>24.1</v>
      </c>
      <c r="W807" s="1">
        <v>43138</v>
      </c>
      <c r="X807" s="7">
        <v>43099</v>
      </c>
      <c r="Y807" s="10">
        <v>2018</v>
      </c>
    </row>
    <row r="808" spans="1:25" hidden="1" x14ac:dyDescent="0.45">
      <c r="A808" s="104"/>
      <c r="B808" s="1">
        <v>43166</v>
      </c>
      <c r="C808" s="141" t="s">
        <v>101</v>
      </c>
      <c r="D808">
        <v>2018</v>
      </c>
      <c r="E808" s="98">
        <v>14801736507971</v>
      </c>
      <c r="F808" s="141" t="s">
        <v>655</v>
      </c>
      <c r="G808" s="141" t="str">
        <f>VLOOKUP(E808,'Tableau Sites'!$A$7:$C$107,3,FALSE)</f>
        <v xml:space="preserve"> QUAI DES INDES</v>
      </c>
      <c r="H808" s="142">
        <v>56100</v>
      </c>
      <c r="I808">
        <v>36</v>
      </c>
      <c r="J808" s="1">
        <v>43099</v>
      </c>
      <c r="K808" s="1">
        <v>43099</v>
      </c>
      <c r="L808" s="142">
        <v>647</v>
      </c>
      <c r="M808" s="142">
        <v>647</v>
      </c>
      <c r="N808" s="143">
        <v>136.66</v>
      </c>
      <c r="O808" s="15">
        <v>14801736507971</v>
      </c>
      <c r="P808" t="s">
        <v>111</v>
      </c>
      <c r="Q808" t="s">
        <v>175</v>
      </c>
      <c r="R808" s="104">
        <v>56100</v>
      </c>
      <c r="S808" t="s">
        <v>101</v>
      </c>
      <c r="T808">
        <v>36</v>
      </c>
      <c r="U808" s="114">
        <v>647</v>
      </c>
      <c r="V808" s="13">
        <v>136.66</v>
      </c>
      <c r="W808" s="1">
        <v>43166</v>
      </c>
      <c r="X808" s="7">
        <v>43099</v>
      </c>
      <c r="Y808" s="10">
        <v>2018</v>
      </c>
    </row>
    <row r="809" spans="1:25" hidden="1" x14ac:dyDescent="0.45">
      <c r="A809" s="104"/>
      <c r="B809" s="1">
        <v>43166</v>
      </c>
      <c r="C809" s="141" t="s">
        <v>101</v>
      </c>
      <c r="D809">
        <v>2018</v>
      </c>
      <c r="E809" s="98">
        <v>14807525267709</v>
      </c>
      <c r="F809" s="141" t="s">
        <v>63</v>
      </c>
      <c r="G809" s="141" t="e">
        <f>VLOOKUP(E809,'Tableau Sites'!$A$7:$C$107,3,FALSE)</f>
        <v>#N/A</v>
      </c>
      <c r="H809" s="142">
        <v>56100</v>
      </c>
      <c r="I809">
        <v>6</v>
      </c>
      <c r="J809" s="1">
        <v>43099</v>
      </c>
      <c r="K809" s="1">
        <v>43099</v>
      </c>
      <c r="L809" s="142">
        <v>7</v>
      </c>
      <c r="M809" s="142">
        <v>7</v>
      </c>
      <c r="N809" s="143">
        <v>3.11</v>
      </c>
      <c r="O809" s="15">
        <v>14807525267709</v>
      </c>
      <c r="P809" t="s">
        <v>63</v>
      </c>
      <c r="Q809" t="s">
        <v>176</v>
      </c>
      <c r="R809" s="104">
        <v>56100</v>
      </c>
      <c r="S809" t="s">
        <v>101</v>
      </c>
      <c r="T809">
        <v>6</v>
      </c>
      <c r="U809" s="114">
        <v>7</v>
      </c>
      <c r="V809" s="13">
        <v>3.11</v>
      </c>
      <c r="W809" s="1">
        <v>43166</v>
      </c>
      <c r="X809" s="7">
        <v>43099</v>
      </c>
      <c r="Y809" s="10">
        <v>2018</v>
      </c>
    </row>
    <row r="810" spans="1:25" hidden="1" x14ac:dyDescent="0.45">
      <c r="A810" s="104"/>
      <c r="B810" s="1">
        <v>43166</v>
      </c>
      <c r="C810" s="141" t="s">
        <v>101</v>
      </c>
      <c r="D810">
        <v>2018</v>
      </c>
      <c r="E810" s="98">
        <v>14807814659972</v>
      </c>
      <c r="F810" s="182" t="s">
        <v>794</v>
      </c>
      <c r="G810" s="141" t="str">
        <f>VLOOKUP(E810,'Tableau Sites'!$A$7:$C$107,3,FALSE)</f>
        <v>PLACE DE LA LIBERTE</v>
      </c>
      <c r="H810" s="142">
        <v>56100</v>
      </c>
      <c r="I810">
        <v>6</v>
      </c>
      <c r="J810" s="1">
        <v>43099</v>
      </c>
      <c r="K810" s="1">
        <v>43099</v>
      </c>
      <c r="L810" s="142">
        <v>93</v>
      </c>
      <c r="M810" s="142">
        <v>93</v>
      </c>
      <c r="N810" s="143">
        <v>18.53</v>
      </c>
      <c r="O810" s="15">
        <v>14807814659972</v>
      </c>
      <c r="P810" t="s">
        <v>64</v>
      </c>
      <c r="Q810" t="s">
        <v>60</v>
      </c>
      <c r="R810" s="104">
        <v>56100</v>
      </c>
      <c r="S810" t="s">
        <v>101</v>
      </c>
      <c r="T810">
        <v>6</v>
      </c>
      <c r="U810" s="114">
        <v>93</v>
      </c>
      <c r="V810" s="13">
        <v>18.53</v>
      </c>
      <c r="W810" s="1">
        <v>43166</v>
      </c>
      <c r="X810" s="7">
        <v>43099</v>
      </c>
      <c r="Y810" s="10">
        <v>2018</v>
      </c>
    </row>
    <row r="811" spans="1:25" hidden="1" x14ac:dyDescent="0.45">
      <c r="A811" s="104"/>
      <c r="B811" s="1">
        <v>43166</v>
      </c>
      <c r="C811" s="141" t="s">
        <v>101</v>
      </c>
      <c r="D811">
        <v>2018</v>
      </c>
      <c r="E811" s="98">
        <v>14807959377717</v>
      </c>
      <c r="F811" s="182" t="s">
        <v>798</v>
      </c>
      <c r="G811" s="141" t="str">
        <f>VLOOKUP(E811,'Tableau Sites'!$A$7:$C$107,3,FALSE)</f>
        <v>PLACE ALSACE LORRAINE</v>
      </c>
      <c r="H811" s="142">
        <v>56100</v>
      </c>
      <c r="I811">
        <v>6</v>
      </c>
      <c r="J811" s="1">
        <v>43099</v>
      </c>
      <c r="K811" s="1">
        <v>43099</v>
      </c>
      <c r="L811" s="142">
        <v>209</v>
      </c>
      <c r="M811" s="142">
        <v>209</v>
      </c>
      <c r="N811" s="143">
        <v>33.14</v>
      </c>
      <c r="O811" s="15">
        <v>14807959377717</v>
      </c>
      <c r="P811" t="s">
        <v>33</v>
      </c>
      <c r="Q811" t="s">
        <v>34</v>
      </c>
      <c r="R811" s="104">
        <v>56100</v>
      </c>
      <c r="S811" t="s">
        <v>101</v>
      </c>
      <c r="T811">
        <v>6</v>
      </c>
      <c r="U811" s="114">
        <v>209</v>
      </c>
      <c r="V811" s="13">
        <v>33.14</v>
      </c>
      <c r="W811" s="1">
        <v>43166</v>
      </c>
      <c r="X811" s="7">
        <v>43099</v>
      </c>
      <c r="Y811" s="10">
        <v>2018</v>
      </c>
    </row>
    <row r="812" spans="1:25" hidden="1" x14ac:dyDescent="0.45">
      <c r="A812" s="104"/>
      <c r="B812" s="1">
        <v>43166</v>
      </c>
      <c r="C812" s="141" t="s">
        <v>101</v>
      </c>
      <c r="D812">
        <v>2018</v>
      </c>
      <c r="E812" s="98">
        <v>14808104138930</v>
      </c>
      <c r="F812" s="141" t="s">
        <v>9</v>
      </c>
      <c r="G812" s="141" t="str">
        <f>VLOOKUP(E812,'Tableau Sites'!$A$7:$C$107,3,FALSE)</f>
        <v>33 RUE DU BOIS DU CHATEAU</v>
      </c>
      <c r="H812" s="142">
        <v>56100</v>
      </c>
      <c r="I812">
        <v>15</v>
      </c>
      <c r="J812" s="1">
        <v>43099</v>
      </c>
      <c r="K812" s="1">
        <v>43099</v>
      </c>
      <c r="L812" s="142">
        <v>473</v>
      </c>
      <c r="M812" s="142">
        <v>473</v>
      </c>
      <c r="N812" s="143">
        <v>70.34</v>
      </c>
      <c r="O812" s="15">
        <v>14808104138930</v>
      </c>
      <c r="P812" t="s">
        <v>9</v>
      </c>
      <c r="Q812" t="s">
        <v>10</v>
      </c>
      <c r="R812" s="104">
        <v>56100</v>
      </c>
      <c r="S812" t="s">
        <v>101</v>
      </c>
      <c r="T812">
        <v>15</v>
      </c>
      <c r="U812" s="114">
        <v>473</v>
      </c>
      <c r="V812" s="13">
        <v>70.34</v>
      </c>
      <c r="W812" s="1">
        <v>43166</v>
      </c>
      <c r="X812" s="7">
        <v>43099</v>
      </c>
      <c r="Y812" s="10">
        <v>2018</v>
      </c>
    </row>
    <row r="813" spans="1:25" hidden="1" x14ac:dyDescent="0.45">
      <c r="A813" s="104"/>
      <c r="B813" s="1">
        <v>43166</v>
      </c>
      <c r="C813" s="141" t="s">
        <v>101</v>
      </c>
      <c r="D813">
        <v>2018</v>
      </c>
      <c r="E813" s="98">
        <v>14808393522019</v>
      </c>
      <c r="F813" s="141" t="s">
        <v>92</v>
      </c>
      <c r="G813" s="141" t="str">
        <f>VLOOKUP(E813,'Tableau Sites'!$A$7:$C$107,3,FALSE)</f>
        <v>RUE AUGUSTE RODIN</v>
      </c>
      <c r="H813" s="142">
        <v>56100</v>
      </c>
      <c r="I813">
        <v>3</v>
      </c>
      <c r="J813" s="1">
        <v>43099</v>
      </c>
      <c r="K813" s="1">
        <v>43099</v>
      </c>
      <c r="L813" s="142">
        <v>30</v>
      </c>
      <c r="M813" s="142">
        <v>30</v>
      </c>
      <c r="N813" s="143">
        <v>5.84</v>
      </c>
      <c r="O813" s="15">
        <v>14808393522019</v>
      </c>
      <c r="P813" t="s">
        <v>92</v>
      </c>
      <c r="Q813" t="s">
        <v>93</v>
      </c>
      <c r="R813" s="104">
        <v>56100</v>
      </c>
      <c r="S813" t="s">
        <v>101</v>
      </c>
      <c r="T813">
        <v>3</v>
      </c>
      <c r="U813" s="114">
        <v>30</v>
      </c>
      <c r="V813" s="13">
        <v>5.84</v>
      </c>
      <c r="W813" s="1">
        <v>43166</v>
      </c>
      <c r="X813" s="7">
        <v>43099</v>
      </c>
      <c r="Y813" s="10">
        <v>2018</v>
      </c>
    </row>
    <row r="814" spans="1:25" hidden="1" x14ac:dyDescent="0.45">
      <c r="A814" s="104"/>
      <c r="B814" s="1">
        <v>43166</v>
      </c>
      <c r="C814" s="141" t="s">
        <v>101</v>
      </c>
      <c r="D814">
        <v>2018</v>
      </c>
      <c r="E814" s="98">
        <v>14808827665559</v>
      </c>
      <c r="F814" s="141" t="s">
        <v>1054</v>
      </c>
      <c r="G814" s="141" t="str">
        <f>VLOOKUP(E814,'Tableau Sites'!$A$7:$C$107,3,FALSE)</f>
        <v>1 RUE DES DEUX FRERES LE LAY</v>
      </c>
      <c r="H814" s="142">
        <v>56100</v>
      </c>
      <c r="I814">
        <v>6</v>
      </c>
      <c r="J814" s="1">
        <v>43099</v>
      </c>
      <c r="K814" s="1">
        <v>43099</v>
      </c>
      <c r="L814" s="142">
        <v>29</v>
      </c>
      <c r="M814" s="142">
        <v>29</v>
      </c>
      <c r="N814" s="143">
        <v>8.68</v>
      </c>
      <c r="O814" s="15">
        <v>14808827665559</v>
      </c>
      <c r="P814" t="s">
        <v>141</v>
      </c>
      <c r="Q814" t="s">
        <v>153</v>
      </c>
      <c r="R814" s="104">
        <v>56100</v>
      </c>
      <c r="S814" t="s">
        <v>101</v>
      </c>
      <c r="T814">
        <v>6</v>
      </c>
      <c r="U814" s="114">
        <v>29</v>
      </c>
      <c r="V814" s="13">
        <v>8.68</v>
      </c>
      <c r="W814" s="1">
        <v>43166</v>
      </c>
      <c r="X814" s="7">
        <v>43099</v>
      </c>
      <c r="Y814" s="10">
        <v>2018</v>
      </c>
    </row>
    <row r="815" spans="1:25" hidden="1" x14ac:dyDescent="0.45">
      <c r="A815" s="104"/>
      <c r="B815" s="1">
        <v>43166</v>
      </c>
      <c r="C815" s="141" t="s">
        <v>101</v>
      </c>
      <c r="D815">
        <v>2018</v>
      </c>
      <c r="E815" s="98">
        <v>14809261881378</v>
      </c>
      <c r="F815" s="141" t="s">
        <v>775</v>
      </c>
      <c r="G815" s="141" t="str">
        <f>VLOOKUP(E815,'Tableau Sites'!$A$7:$C$107,3,FALSE)</f>
        <v>7 RUE JULES MASSENET</v>
      </c>
      <c r="H815" s="142">
        <v>56100</v>
      </c>
      <c r="I815">
        <v>6</v>
      </c>
      <c r="J815" s="1">
        <v>43099</v>
      </c>
      <c r="K815" s="1">
        <v>43099</v>
      </c>
      <c r="L815" s="142">
        <v>33</v>
      </c>
      <c r="M815" s="142">
        <v>33</v>
      </c>
      <c r="N815" s="143">
        <v>6.77</v>
      </c>
      <c r="O815" s="15">
        <v>14809261881378</v>
      </c>
      <c r="P815" t="s">
        <v>35</v>
      </c>
      <c r="Q815" t="s">
        <v>36</v>
      </c>
      <c r="R815" s="104">
        <v>56100</v>
      </c>
      <c r="S815" t="s">
        <v>101</v>
      </c>
      <c r="T815">
        <v>6</v>
      </c>
      <c r="U815" s="114">
        <v>33</v>
      </c>
      <c r="V815" s="13">
        <v>6.77</v>
      </c>
      <c r="W815" s="1">
        <v>43166</v>
      </c>
      <c r="X815" s="7">
        <v>43099</v>
      </c>
      <c r="Y815" s="10">
        <v>2018</v>
      </c>
    </row>
    <row r="816" spans="1:25" hidden="1" x14ac:dyDescent="0.45">
      <c r="A816" s="104"/>
      <c r="B816" s="1">
        <v>43166</v>
      </c>
      <c r="C816" s="141" t="s">
        <v>101</v>
      </c>
      <c r="D816">
        <v>2018</v>
      </c>
      <c r="E816" s="98">
        <v>14809551292790</v>
      </c>
      <c r="F816" s="182" t="s">
        <v>666</v>
      </c>
      <c r="G816" s="141" t="str">
        <f>VLOOKUP(E816,'Tableau Sites'!$A$7:$C$107,3,FALSE)</f>
        <v>5 PLACE LOUIS BONNEAUD</v>
      </c>
      <c r="H816" s="142">
        <v>56100</v>
      </c>
      <c r="I816">
        <v>24</v>
      </c>
      <c r="J816" s="1">
        <v>43099</v>
      </c>
      <c r="K816" s="1">
        <v>43099</v>
      </c>
      <c r="L816" s="142">
        <v>170</v>
      </c>
      <c r="M816" s="142">
        <v>170</v>
      </c>
      <c r="N816" s="143">
        <v>29.22</v>
      </c>
      <c r="O816" s="15">
        <v>14809551292790</v>
      </c>
      <c r="P816" t="s">
        <v>65</v>
      </c>
      <c r="Q816" t="s">
        <v>66</v>
      </c>
      <c r="R816" s="104">
        <v>56100</v>
      </c>
      <c r="S816" t="s">
        <v>101</v>
      </c>
      <c r="T816">
        <v>24</v>
      </c>
      <c r="U816" s="114">
        <v>170</v>
      </c>
      <c r="V816" s="13">
        <v>29.22</v>
      </c>
      <c r="W816" s="1">
        <v>43166</v>
      </c>
      <c r="X816" s="7">
        <v>43099</v>
      </c>
      <c r="Y816" s="10">
        <v>2018</v>
      </c>
    </row>
    <row r="817" spans="1:25" hidden="1" x14ac:dyDescent="0.45">
      <c r="A817" s="104"/>
      <c r="B817" s="1">
        <v>43166</v>
      </c>
      <c r="C817" s="141" t="s">
        <v>101</v>
      </c>
      <c r="D817">
        <v>2018</v>
      </c>
      <c r="E817" s="98">
        <v>14811143239267</v>
      </c>
      <c r="F817" s="204" t="s">
        <v>739</v>
      </c>
      <c r="G817" s="141" t="str">
        <f>VLOOKUP(E817,'Tableau Sites'!$A$7:$C$107,3,FALSE)</f>
        <v>4 RUE PROFESSEUR MAZE</v>
      </c>
      <c r="H817" s="142">
        <v>56100</v>
      </c>
      <c r="I817">
        <v>6</v>
      </c>
      <c r="J817" s="1">
        <v>43099</v>
      </c>
      <c r="K817" s="1">
        <v>43099</v>
      </c>
      <c r="L817" s="142">
        <v>18</v>
      </c>
      <c r="M817" s="142">
        <v>18</v>
      </c>
      <c r="N817" s="143">
        <v>3.31</v>
      </c>
      <c r="O817" s="15">
        <v>14811143239267</v>
      </c>
      <c r="P817" t="s">
        <v>137</v>
      </c>
      <c r="Q817" t="s">
        <v>154</v>
      </c>
      <c r="R817" s="104">
        <v>56100</v>
      </c>
      <c r="S817" t="s">
        <v>101</v>
      </c>
      <c r="T817">
        <v>6</v>
      </c>
      <c r="U817" s="114">
        <v>18</v>
      </c>
      <c r="V817" s="13">
        <v>3.31</v>
      </c>
      <c r="W817" s="1">
        <v>43166</v>
      </c>
      <c r="X817" s="7">
        <v>43099</v>
      </c>
      <c r="Y817" s="10">
        <v>2018</v>
      </c>
    </row>
    <row r="818" spans="1:25" hidden="1" x14ac:dyDescent="0.45">
      <c r="A818" s="104"/>
      <c r="B818" s="1">
        <v>43166</v>
      </c>
      <c r="C818" s="141" t="s">
        <v>101</v>
      </c>
      <c r="D818">
        <v>2018</v>
      </c>
      <c r="E818" s="98">
        <v>14811432674857</v>
      </c>
      <c r="F818" s="204" t="s">
        <v>743</v>
      </c>
      <c r="G818" s="141" t="e">
        <f>VLOOKUP(E818,'Tableau Sites'!$A$7:$C$107,3,FALSE)</f>
        <v>#N/A</v>
      </c>
      <c r="H818" s="142">
        <v>56100</v>
      </c>
      <c r="I818">
        <v>6</v>
      </c>
      <c r="J818" s="1">
        <v>43099</v>
      </c>
      <c r="K818" s="1">
        <v>43099</v>
      </c>
      <c r="L818" s="142">
        <v>278</v>
      </c>
      <c r="M818" s="142">
        <v>278</v>
      </c>
      <c r="N818" s="143">
        <v>54.84</v>
      </c>
      <c r="O818" s="15">
        <v>14811432674857</v>
      </c>
      <c r="P818" s="6" t="s">
        <v>177</v>
      </c>
      <c r="Q818" t="s">
        <v>168</v>
      </c>
      <c r="R818" s="104">
        <v>56100</v>
      </c>
      <c r="S818" t="s">
        <v>101</v>
      </c>
      <c r="T818">
        <v>6</v>
      </c>
      <c r="U818" s="114">
        <v>278</v>
      </c>
      <c r="V818" s="13">
        <v>54.84</v>
      </c>
      <c r="W818" s="1">
        <v>43166</v>
      </c>
      <c r="X818" s="7">
        <v>43099</v>
      </c>
      <c r="Y818" s="10">
        <v>2018</v>
      </c>
    </row>
    <row r="819" spans="1:25" hidden="1" x14ac:dyDescent="0.45">
      <c r="A819" s="104"/>
      <c r="B819" s="1">
        <v>43166</v>
      </c>
      <c r="C819" s="141" t="s">
        <v>101</v>
      </c>
      <c r="D819">
        <v>2018</v>
      </c>
      <c r="E819" s="98">
        <v>14812735108510</v>
      </c>
      <c r="F819" s="141" t="s">
        <v>676</v>
      </c>
      <c r="G819" s="141" t="str">
        <f>VLOOKUP(E819,'Tableau Sites'!$A$7:$C$107,3,FALSE)</f>
        <v>RUE FERDINAND BUISSON</v>
      </c>
      <c r="H819" s="142">
        <v>56100</v>
      </c>
      <c r="I819">
        <v>30</v>
      </c>
      <c r="J819" s="1">
        <v>43099</v>
      </c>
      <c r="K819" s="1">
        <v>43099</v>
      </c>
      <c r="L819" s="142">
        <v>570</v>
      </c>
      <c r="M819" s="142">
        <v>570</v>
      </c>
      <c r="N819" s="143">
        <v>86.11</v>
      </c>
      <c r="O819" s="15">
        <v>14812735108510</v>
      </c>
      <c r="P819" t="s">
        <v>67</v>
      </c>
      <c r="Q819" t="s">
        <v>68</v>
      </c>
      <c r="R819" s="104">
        <v>56100</v>
      </c>
      <c r="S819" t="s">
        <v>101</v>
      </c>
      <c r="T819">
        <v>30</v>
      </c>
      <c r="U819" s="114">
        <v>570</v>
      </c>
      <c r="V819" s="13">
        <v>86.11</v>
      </c>
      <c r="W819" s="1">
        <v>43166</v>
      </c>
      <c r="X819" s="7">
        <v>43099</v>
      </c>
      <c r="Y819" s="10">
        <v>2018</v>
      </c>
    </row>
    <row r="820" spans="1:25" hidden="1" x14ac:dyDescent="0.45">
      <c r="A820" s="104"/>
      <c r="B820" s="1">
        <v>43166</v>
      </c>
      <c r="C820" s="141" t="s">
        <v>101</v>
      </c>
      <c r="D820">
        <v>2018</v>
      </c>
      <c r="E820" s="98">
        <v>14813892850933</v>
      </c>
      <c r="F820" s="141" t="s">
        <v>700</v>
      </c>
      <c r="G820" s="141" t="str">
        <f>VLOOKUP(E820,'Tableau Sites'!$A$7:$C$107,3,FALSE)</f>
        <v>4 F RUE ROGER SALENGRO</v>
      </c>
      <c r="H820" s="142">
        <v>56100</v>
      </c>
      <c r="I820">
        <v>36</v>
      </c>
      <c r="J820" s="1">
        <v>43099</v>
      </c>
      <c r="K820" s="1">
        <v>43099</v>
      </c>
      <c r="L820" s="142">
        <v>491</v>
      </c>
      <c r="M820" s="142">
        <v>491</v>
      </c>
      <c r="N820" s="143">
        <v>76.59</v>
      </c>
      <c r="O820" s="15">
        <v>14813892850933</v>
      </c>
      <c r="P820" t="s">
        <v>69</v>
      </c>
      <c r="Q820" t="s">
        <v>155</v>
      </c>
      <c r="R820" s="104">
        <v>56100</v>
      </c>
      <c r="S820" t="s">
        <v>101</v>
      </c>
      <c r="T820">
        <v>36</v>
      </c>
      <c r="U820" s="114">
        <v>491</v>
      </c>
      <c r="V820" s="13">
        <v>76.59</v>
      </c>
      <c r="W820" s="1">
        <v>43166</v>
      </c>
      <c r="X820" s="7">
        <v>43099</v>
      </c>
      <c r="Y820" s="10">
        <v>2018</v>
      </c>
    </row>
    <row r="821" spans="1:25" hidden="1" x14ac:dyDescent="0.45">
      <c r="A821" s="104"/>
      <c r="B821" s="1">
        <v>43166</v>
      </c>
      <c r="C821" s="141" t="s">
        <v>101</v>
      </c>
      <c r="D821">
        <v>2018</v>
      </c>
      <c r="E821" s="98">
        <v>14814616439917</v>
      </c>
      <c r="F821" s="141" t="s">
        <v>109</v>
      </c>
      <c r="G821" s="141" t="str">
        <f>VLOOKUP(E821,'Tableau Sites'!$A$7:$C$107,3,FALSE)</f>
        <v>24 RUE DE KERSABIEC</v>
      </c>
      <c r="H821" s="142">
        <v>56100</v>
      </c>
      <c r="I821">
        <v>12</v>
      </c>
      <c r="J821" s="1">
        <v>43099</v>
      </c>
      <c r="K821" s="1">
        <v>43099</v>
      </c>
      <c r="L821" s="142">
        <v>312</v>
      </c>
      <c r="M821" s="142">
        <v>312</v>
      </c>
      <c r="N821" s="143">
        <v>46.9</v>
      </c>
      <c r="O821" s="15">
        <v>14814616439917</v>
      </c>
      <c r="P821" t="s">
        <v>109</v>
      </c>
      <c r="Q821" t="s">
        <v>156</v>
      </c>
      <c r="R821" s="104">
        <v>56100</v>
      </c>
      <c r="S821" t="s">
        <v>101</v>
      </c>
      <c r="T821">
        <v>12</v>
      </c>
      <c r="U821" s="114">
        <v>312</v>
      </c>
      <c r="V821" s="13">
        <v>46.9</v>
      </c>
      <c r="W821" s="1">
        <v>43166</v>
      </c>
      <c r="X821" s="7">
        <v>43099</v>
      </c>
      <c r="Y821" s="10">
        <v>2018</v>
      </c>
    </row>
    <row r="822" spans="1:25" hidden="1" x14ac:dyDescent="0.45">
      <c r="A822" s="104"/>
      <c r="B822" s="1">
        <v>43166</v>
      </c>
      <c r="C822" s="141" t="s">
        <v>101</v>
      </c>
      <c r="D822">
        <v>2018</v>
      </c>
      <c r="E822" s="98">
        <v>14815629464508</v>
      </c>
      <c r="F822" s="141" t="s">
        <v>79</v>
      </c>
      <c r="G822" s="141" t="e">
        <f>VLOOKUP(E822,'Tableau Sites'!$A$7:$C$107,3,FALSE)</f>
        <v>#N/A</v>
      </c>
      <c r="H822" s="142">
        <v>56100</v>
      </c>
      <c r="I822">
        <v>18</v>
      </c>
      <c r="J822" s="1">
        <v>43099</v>
      </c>
      <c r="K822" s="1">
        <v>43099</v>
      </c>
      <c r="L822" s="142">
        <v>27</v>
      </c>
      <c r="M822" s="142">
        <v>27</v>
      </c>
      <c r="N822" s="143">
        <v>9.23</v>
      </c>
      <c r="O822" s="15">
        <v>14815629464508</v>
      </c>
      <c r="P822" t="s">
        <v>79</v>
      </c>
      <c r="Q822" t="s">
        <v>80</v>
      </c>
      <c r="R822" s="104">
        <v>56100</v>
      </c>
      <c r="S822" t="s">
        <v>101</v>
      </c>
      <c r="T822">
        <v>18</v>
      </c>
      <c r="U822" s="114">
        <v>27</v>
      </c>
      <c r="V822" s="13">
        <v>9.23</v>
      </c>
      <c r="W822" s="1">
        <v>43166</v>
      </c>
      <c r="X822" s="7">
        <v>43099</v>
      </c>
      <c r="Y822" s="10">
        <v>2018</v>
      </c>
    </row>
    <row r="823" spans="1:25" hidden="1" x14ac:dyDescent="0.45">
      <c r="A823" s="104"/>
      <c r="B823" s="1">
        <v>43166</v>
      </c>
      <c r="C823" s="141" t="s">
        <v>101</v>
      </c>
      <c r="D823">
        <v>2018</v>
      </c>
      <c r="E823" s="98">
        <v>14815774127254</v>
      </c>
      <c r="F823" s="141" t="s">
        <v>753</v>
      </c>
      <c r="G823" s="141" t="str">
        <f>VLOOKUP(E823,'Tableau Sites'!$A$7:$C$107,3,FALSE)</f>
        <v>8 RUE DE KERLERO</v>
      </c>
      <c r="H823" s="142">
        <v>56100</v>
      </c>
      <c r="I823">
        <v>6</v>
      </c>
      <c r="J823" s="1">
        <v>43099</v>
      </c>
      <c r="K823" s="1">
        <v>43099</v>
      </c>
      <c r="L823" s="142">
        <v>482</v>
      </c>
      <c r="M823" s="142">
        <v>482</v>
      </c>
      <c r="N823" s="143">
        <v>87.75</v>
      </c>
      <c r="O823" s="15">
        <v>14815774127254</v>
      </c>
      <c r="P823" t="s">
        <v>139</v>
      </c>
      <c r="Q823" t="s">
        <v>169</v>
      </c>
      <c r="R823" s="104">
        <v>56100</v>
      </c>
      <c r="S823" t="s">
        <v>101</v>
      </c>
      <c r="T823">
        <v>6</v>
      </c>
      <c r="U823" s="114">
        <v>482</v>
      </c>
      <c r="V823" s="13">
        <v>87.75</v>
      </c>
      <c r="W823" s="1">
        <v>43166</v>
      </c>
      <c r="X823" s="7">
        <v>43099</v>
      </c>
      <c r="Y823" s="10">
        <v>2018</v>
      </c>
    </row>
    <row r="824" spans="1:25" hidden="1" x14ac:dyDescent="0.45">
      <c r="A824" s="104"/>
      <c r="B824" s="1">
        <v>43166</v>
      </c>
      <c r="C824" s="141" t="s">
        <v>101</v>
      </c>
      <c r="D824">
        <v>2018</v>
      </c>
      <c r="E824" s="98">
        <v>14819536845189</v>
      </c>
      <c r="F824" s="141" t="s">
        <v>761</v>
      </c>
      <c r="G824" s="141" t="str">
        <f>VLOOKUP(E824,'Tableau Sites'!$A$7:$C$107,3,FALSE)</f>
        <v>PLACE DE LA LIBERTE</v>
      </c>
      <c r="H824" s="142">
        <v>56100</v>
      </c>
      <c r="I824">
        <v>12</v>
      </c>
      <c r="J824" s="1">
        <v>43099</v>
      </c>
      <c r="K824" s="1">
        <v>43099</v>
      </c>
      <c r="L824" s="142">
        <v>48</v>
      </c>
      <c r="M824" s="142">
        <v>48</v>
      </c>
      <c r="N824" s="143">
        <v>9.9499999999999993</v>
      </c>
      <c r="O824" s="15">
        <v>14819536845189</v>
      </c>
      <c r="P824" t="s">
        <v>23</v>
      </c>
      <c r="Q824" t="s">
        <v>60</v>
      </c>
      <c r="R824" s="104">
        <v>56100</v>
      </c>
      <c r="S824" t="s">
        <v>101</v>
      </c>
      <c r="T824">
        <v>12</v>
      </c>
      <c r="U824" s="114">
        <v>48</v>
      </c>
      <c r="V824" s="13">
        <v>9.9499999999999993</v>
      </c>
      <c r="W824" s="1">
        <v>43166</v>
      </c>
      <c r="X824" s="7">
        <v>43099</v>
      </c>
      <c r="Y824" s="10">
        <v>2018</v>
      </c>
    </row>
    <row r="825" spans="1:25" hidden="1" x14ac:dyDescent="0.45">
      <c r="A825" s="104"/>
      <c r="B825" s="1">
        <v>43166</v>
      </c>
      <c r="C825" s="141" t="s">
        <v>101</v>
      </c>
      <c r="D825">
        <v>2018</v>
      </c>
      <c r="E825" s="98">
        <v>14829667091101</v>
      </c>
      <c r="F825" s="141" t="s">
        <v>707</v>
      </c>
      <c r="G825" s="141" t="str">
        <f>VLOOKUP(E825,'Tableau Sites'!$A$7:$C$107,3,FALSE)</f>
        <v>3 RUE D ANNABA</v>
      </c>
      <c r="H825" s="142">
        <v>56100</v>
      </c>
      <c r="I825">
        <v>3</v>
      </c>
      <c r="J825" s="1">
        <v>43099</v>
      </c>
      <c r="K825" s="1">
        <v>43099</v>
      </c>
      <c r="L825" s="142">
        <v>26</v>
      </c>
      <c r="M825" s="142">
        <v>26</v>
      </c>
      <c r="N825" s="143">
        <v>4.26</v>
      </c>
      <c r="O825" s="15">
        <v>14829667091101</v>
      </c>
      <c r="P825" t="s">
        <v>116</v>
      </c>
      <c r="Q825" t="s">
        <v>160</v>
      </c>
      <c r="R825" s="104">
        <v>56100</v>
      </c>
      <c r="S825" t="s">
        <v>101</v>
      </c>
      <c r="T825">
        <v>3</v>
      </c>
      <c r="U825" s="114">
        <v>26</v>
      </c>
      <c r="V825" s="13">
        <v>4.26</v>
      </c>
      <c r="W825" s="1">
        <v>43166</v>
      </c>
      <c r="X825" s="7">
        <v>43099</v>
      </c>
      <c r="Y825" s="10">
        <v>2018</v>
      </c>
    </row>
    <row r="826" spans="1:25" hidden="1" x14ac:dyDescent="0.45">
      <c r="A826" s="104"/>
      <c r="B826" s="1">
        <v>43166</v>
      </c>
      <c r="C826" s="141" t="s">
        <v>101</v>
      </c>
      <c r="D826">
        <v>2018</v>
      </c>
      <c r="E826" s="98">
        <v>14831258977776</v>
      </c>
      <c r="F826" s="141" t="s">
        <v>711</v>
      </c>
      <c r="G826" s="141" t="str">
        <f>VLOOKUP(E826,'Tableau Sites'!$A$7:$C$107,3,FALSE)</f>
        <v>SOYE</v>
      </c>
      <c r="H826" s="142">
        <v>56270</v>
      </c>
      <c r="I826">
        <v>36</v>
      </c>
      <c r="J826" s="1">
        <v>43099</v>
      </c>
      <c r="K826" s="1">
        <v>43099</v>
      </c>
      <c r="L826" s="142">
        <v>3908</v>
      </c>
      <c r="M826" s="142">
        <v>3908</v>
      </c>
      <c r="N826" s="143">
        <v>589.92999999999995</v>
      </c>
      <c r="O826" s="15">
        <v>14831258977776</v>
      </c>
      <c r="P826" t="s">
        <v>73</v>
      </c>
      <c r="Q826" t="s">
        <v>74</v>
      </c>
      <c r="R826" s="104">
        <v>56270</v>
      </c>
      <c r="S826" t="s">
        <v>101</v>
      </c>
      <c r="T826">
        <v>36</v>
      </c>
      <c r="U826" s="114">
        <v>3908</v>
      </c>
      <c r="V826" s="13">
        <v>589.92999999999995</v>
      </c>
      <c r="W826" s="1">
        <v>43166</v>
      </c>
      <c r="X826" s="7">
        <v>43099</v>
      </c>
      <c r="Y826" s="10">
        <v>2018</v>
      </c>
    </row>
    <row r="827" spans="1:25" hidden="1" x14ac:dyDescent="0.45">
      <c r="A827" s="104"/>
      <c r="B827" s="1">
        <v>43166</v>
      </c>
      <c r="C827" s="141" t="s">
        <v>101</v>
      </c>
      <c r="D827">
        <v>2018</v>
      </c>
      <c r="E827" s="98">
        <v>14832561447120</v>
      </c>
      <c r="F827" s="141" t="s">
        <v>653</v>
      </c>
      <c r="G827" s="141" t="str">
        <f>VLOOKUP(E827,'Tableau Sites'!$A$7:$C$107,3,FALSE)</f>
        <v>42 RUE LOUIS BRAILLE</v>
      </c>
      <c r="H827" s="142">
        <v>56100</v>
      </c>
      <c r="I827">
        <v>18</v>
      </c>
      <c r="J827" s="1">
        <v>43099</v>
      </c>
      <c r="K827" s="1">
        <v>43099</v>
      </c>
      <c r="L827" s="142">
        <v>190</v>
      </c>
      <c r="M827" s="142">
        <v>190</v>
      </c>
      <c r="N827" s="143">
        <v>29.1</v>
      </c>
      <c r="O827" s="15">
        <v>14832561447120</v>
      </c>
      <c r="P827" t="s">
        <v>53</v>
      </c>
      <c r="Q827" t="s">
        <v>54</v>
      </c>
      <c r="R827" s="104">
        <v>56100</v>
      </c>
      <c r="S827" t="s">
        <v>101</v>
      </c>
      <c r="T827">
        <v>18</v>
      </c>
      <c r="U827" s="114">
        <v>190</v>
      </c>
      <c r="V827" s="13">
        <v>29.1</v>
      </c>
      <c r="W827" s="1">
        <v>43166</v>
      </c>
      <c r="X827" s="7">
        <v>43099</v>
      </c>
      <c r="Y827" s="10">
        <v>2018</v>
      </c>
    </row>
    <row r="828" spans="1:25" hidden="1" x14ac:dyDescent="0.45">
      <c r="A828" s="104"/>
      <c r="B828" s="1">
        <v>43166</v>
      </c>
      <c r="C828" s="141" t="s">
        <v>101</v>
      </c>
      <c r="D828">
        <v>2018</v>
      </c>
      <c r="E828" s="98">
        <v>14832706164973</v>
      </c>
      <c r="F828" s="193" t="s">
        <v>662</v>
      </c>
      <c r="G828" s="141" t="str">
        <f>VLOOKUP(E828,'Tableau Sites'!$A$7:$C$107,3,FALSE)</f>
        <v>81 BOULEVARD COSMAO DUMANOIR</v>
      </c>
      <c r="H828" s="142">
        <v>56100</v>
      </c>
      <c r="I828">
        <v>3</v>
      </c>
      <c r="J828" s="1">
        <v>43099</v>
      </c>
      <c r="K828" s="1">
        <v>43099</v>
      </c>
      <c r="L828" s="142">
        <v>11</v>
      </c>
      <c r="M828" s="142">
        <v>11</v>
      </c>
      <c r="N828" s="143">
        <v>2.29</v>
      </c>
      <c r="O828" s="15">
        <v>14832706164973</v>
      </c>
      <c r="P828" t="s">
        <v>83</v>
      </c>
      <c r="Q828" t="s">
        <v>161</v>
      </c>
      <c r="R828" s="104">
        <v>56100</v>
      </c>
      <c r="S828" t="s">
        <v>101</v>
      </c>
      <c r="T828">
        <v>3</v>
      </c>
      <c r="U828" s="114">
        <v>11</v>
      </c>
      <c r="V828" s="13">
        <v>2.29</v>
      </c>
      <c r="W828" s="1">
        <v>43166</v>
      </c>
      <c r="X828" s="7">
        <v>43099</v>
      </c>
      <c r="Y828" s="10">
        <v>2018</v>
      </c>
    </row>
    <row r="829" spans="1:25" hidden="1" x14ac:dyDescent="0.45">
      <c r="A829" s="104"/>
      <c r="B829" s="1">
        <v>43166</v>
      </c>
      <c r="C829" s="141" t="s">
        <v>101</v>
      </c>
      <c r="D829">
        <v>2018</v>
      </c>
      <c r="E829" s="98">
        <v>14835311085392</v>
      </c>
      <c r="F829" s="141" t="s">
        <v>714</v>
      </c>
      <c r="G829" s="141" t="str">
        <f>VLOOKUP(E829,'Tableau Sites'!$A$7:$C$107,3,FALSE)</f>
        <v>39 RUE FRANCOIS LE LEVE</v>
      </c>
      <c r="H829" s="142">
        <v>56100</v>
      </c>
      <c r="I829">
        <v>12</v>
      </c>
      <c r="J829" s="1">
        <v>43099</v>
      </c>
      <c r="K829" s="1">
        <v>43099</v>
      </c>
      <c r="L829" s="142">
        <v>111</v>
      </c>
      <c r="M829" s="142">
        <v>111</v>
      </c>
      <c r="N829" s="143">
        <v>17.39</v>
      </c>
      <c r="O829" s="15">
        <v>14835311085392</v>
      </c>
      <c r="P829" t="s">
        <v>55</v>
      </c>
      <c r="Q829" t="s">
        <v>56</v>
      </c>
      <c r="R829" s="104">
        <v>56100</v>
      </c>
      <c r="S829" t="s">
        <v>101</v>
      </c>
      <c r="T829">
        <v>12</v>
      </c>
      <c r="U829" s="114">
        <v>111</v>
      </c>
      <c r="V829" s="13">
        <v>17.39</v>
      </c>
      <c r="W829" s="1">
        <v>43166</v>
      </c>
      <c r="X829" s="7">
        <v>43099</v>
      </c>
      <c r="Y829" s="10">
        <v>2018</v>
      </c>
    </row>
    <row r="830" spans="1:25" hidden="1" x14ac:dyDescent="0.45">
      <c r="A830" s="104"/>
      <c r="B830" s="1">
        <v>43166</v>
      </c>
      <c r="C830" s="141" t="s">
        <v>101</v>
      </c>
      <c r="D830">
        <v>2018</v>
      </c>
      <c r="E830" s="98">
        <v>14838784345448</v>
      </c>
      <c r="F830" s="182" t="s">
        <v>741</v>
      </c>
      <c r="G830" s="141" t="str">
        <f>VLOOKUP(E830,'Tableau Sites'!$A$7:$C$107,3,FALSE)</f>
        <v>42 RUE DE KERSABIEC</v>
      </c>
      <c r="H830" s="142">
        <v>56100</v>
      </c>
      <c r="I830">
        <v>6</v>
      </c>
      <c r="J830" s="1">
        <v>43099</v>
      </c>
      <c r="K830" s="1">
        <v>43099</v>
      </c>
      <c r="L830" s="142">
        <v>2690</v>
      </c>
      <c r="M830" s="142">
        <v>2690</v>
      </c>
      <c r="N830" s="143">
        <v>422.81</v>
      </c>
      <c r="O830" s="15">
        <v>14838784345448</v>
      </c>
      <c r="P830" t="s">
        <v>127</v>
      </c>
      <c r="Q830" t="s">
        <v>170</v>
      </c>
      <c r="R830" s="104">
        <v>56100</v>
      </c>
      <c r="S830" t="s">
        <v>101</v>
      </c>
      <c r="T830">
        <v>6</v>
      </c>
      <c r="U830" s="114">
        <v>2690</v>
      </c>
      <c r="V830" s="13">
        <v>422.81</v>
      </c>
      <c r="W830" s="1">
        <v>43166</v>
      </c>
      <c r="X830" s="7">
        <v>43099</v>
      </c>
      <c r="Y830" s="10">
        <v>2018</v>
      </c>
    </row>
    <row r="831" spans="1:25" hidden="1" x14ac:dyDescent="0.45">
      <c r="A831" s="104"/>
      <c r="B831" s="1">
        <v>43166</v>
      </c>
      <c r="C831" s="141" t="s">
        <v>101</v>
      </c>
      <c r="D831">
        <v>2018</v>
      </c>
      <c r="E831" s="98">
        <v>14840376208873</v>
      </c>
      <c r="F831" s="141" t="s">
        <v>723</v>
      </c>
      <c r="G831" s="141" t="str">
        <f>VLOOKUP(E831,'Tableau Sites'!$A$7:$C$107,3,FALSE)</f>
        <v>18 RUE DU POULORIO</v>
      </c>
      <c r="H831" s="142">
        <v>56100</v>
      </c>
      <c r="I831">
        <v>6</v>
      </c>
      <c r="J831" s="1">
        <v>43099</v>
      </c>
      <c r="K831" s="1">
        <v>43099</v>
      </c>
      <c r="L831" s="142">
        <v>1056</v>
      </c>
      <c r="M831" s="142">
        <v>1056</v>
      </c>
      <c r="N831" s="143">
        <v>179.79</v>
      </c>
      <c r="O831" s="15">
        <v>14840376208873</v>
      </c>
      <c r="P831" t="s">
        <v>119</v>
      </c>
      <c r="Q831" t="s">
        <v>119</v>
      </c>
      <c r="R831" s="104">
        <v>56100</v>
      </c>
      <c r="S831" t="s">
        <v>101</v>
      </c>
      <c r="T831">
        <v>6</v>
      </c>
      <c r="U831" s="114">
        <v>1056</v>
      </c>
      <c r="V831" s="13">
        <v>179.79</v>
      </c>
      <c r="W831" s="1">
        <v>43166</v>
      </c>
      <c r="X831" s="7">
        <v>43099</v>
      </c>
      <c r="Y831" s="10">
        <v>2018</v>
      </c>
    </row>
    <row r="832" spans="1:25" hidden="1" x14ac:dyDescent="0.45">
      <c r="A832" s="104"/>
      <c r="B832" s="1">
        <v>43166</v>
      </c>
      <c r="C832" s="141" t="s">
        <v>101</v>
      </c>
      <c r="D832">
        <v>2018</v>
      </c>
      <c r="E832" s="98">
        <v>14843270564333</v>
      </c>
      <c r="F832" s="141" t="s">
        <v>112</v>
      </c>
      <c r="G832" s="141" t="str">
        <f>VLOOKUP(E832,'Tableau Sites'!$A$7:$C$107,3,FALSE)</f>
        <v>5 AVENUE DE KERGROISE</v>
      </c>
      <c r="H832" s="142">
        <v>56100</v>
      </c>
      <c r="I832">
        <v>9</v>
      </c>
      <c r="J832" s="1">
        <v>43099</v>
      </c>
      <c r="K832" s="1">
        <v>43099</v>
      </c>
      <c r="L832" s="142">
        <v>270</v>
      </c>
      <c r="M832" s="142">
        <v>270</v>
      </c>
      <c r="N832" s="143">
        <v>42.92</v>
      </c>
      <c r="O832" s="15">
        <v>14843270564333</v>
      </c>
      <c r="P832" t="s">
        <v>112</v>
      </c>
      <c r="Q832" t="s">
        <v>159</v>
      </c>
      <c r="R832" s="104">
        <v>56100</v>
      </c>
      <c r="S832" t="s">
        <v>101</v>
      </c>
      <c r="T832">
        <v>9</v>
      </c>
      <c r="U832" s="114">
        <v>270</v>
      </c>
      <c r="V832" s="13">
        <v>42.92</v>
      </c>
      <c r="W832" s="1">
        <v>43166</v>
      </c>
      <c r="X832" s="7">
        <v>43099</v>
      </c>
      <c r="Y832" s="10">
        <v>2018</v>
      </c>
    </row>
    <row r="833" spans="1:25" hidden="1" x14ac:dyDescent="0.45">
      <c r="A833" s="104"/>
      <c r="B833" s="1">
        <v>43166</v>
      </c>
      <c r="C833" s="141" t="s">
        <v>101</v>
      </c>
      <c r="D833">
        <v>2018</v>
      </c>
      <c r="E833" s="98">
        <v>14845296633070</v>
      </c>
      <c r="F833" s="141" t="s">
        <v>680</v>
      </c>
      <c r="G833" s="141" t="str">
        <f>VLOOKUP(E833,'Tableau Sites'!$A$7:$C$107,3,FALSE)</f>
        <v>6 RUE DE L ECOLE</v>
      </c>
      <c r="H833" s="142">
        <v>56100</v>
      </c>
      <c r="I833">
        <v>3</v>
      </c>
      <c r="J833" s="1">
        <v>43099</v>
      </c>
      <c r="K833" s="1">
        <v>43099</v>
      </c>
      <c r="L833" s="142">
        <v>4</v>
      </c>
      <c r="M833" s="142">
        <v>4</v>
      </c>
      <c r="N833" s="143">
        <v>1.48</v>
      </c>
      <c r="O833" s="15">
        <v>14845296633070</v>
      </c>
      <c r="P833" t="s">
        <v>57</v>
      </c>
      <c r="Q833" t="s">
        <v>20</v>
      </c>
      <c r="R833" s="104">
        <v>56100</v>
      </c>
      <c r="S833" t="s">
        <v>101</v>
      </c>
      <c r="T833">
        <v>3</v>
      </c>
      <c r="U833" s="114">
        <v>4</v>
      </c>
      <c r="V833" s="13">
        <v>1.48</v>
      </c>
      <c r="W833" s="1">
        <v>43166</v>
      </c>
      <c r="X833" s="7">
        <v>43099</v>
      </c>
      <c r="Y833" s="10">
        <v>2018</v>
      </c>
    </row>
    <row r="834" spans="1:25" hidden="1" x14ac:dyDescent="0.45">
      <c r="A834" s="104"/>
      <c r="B834" s="1">
        <v>43166</v>
      </c>
      <c r="C834" s="141" t="s">
        <v>101</v>
      </c>
      <c r="D834">
        <v>2018</v>
      </c>
      <c r="E834" s="98">
        <v>14847033269250</v>
      </c>
      <c r="F834" s="141" t="s">
        <v>709</v>
      </c>
      <c r="G834" s="141" t="str">
        <f>VLOOKUP(E834,'Tableau Sites'!$A$7:$C$107,3,FALSE)</f>
        <v>83 BOULEVARD COSMAO DUMANOIR</v>
      </c>
      <c r="H834" s="142">
        <v>56100</v>
      </c>
      <c r="I834">
        <v>18</v>
      </c>
      <c r="J834" s="1">
        <v>43099</v>
      </c>
      <c r="K834" s="1">
        <v>43099</v>
      </c>
      <c r="L834" s="142">
        <v>1771</v>
      </c>
      <c r="M834" s="142">
        <v>1771</v>
      </c>
      <c r="N834" s="143">
        <v>297.01</v>
      </c>
      <c r="O834" s="15">
        <v>14847033269250</v>
      </c>
      <c r="P834" t="s">
        <v>131</v>
      </c>
      <c r="Q834" t="s">
        <v>171</v>
      </c>
      <c r="R834" s="104">
        <v>56100</v>
      </c>
      <c r="S834" t="s">
        <v>101</v>
      </c>
      <c r="T834">
        <v>18</v>
      </c>
      <c r="U834" s="114">
        <v>1771</v>
      </c>
      <c r="V834" s="13">
        <v>297.01</v>
      </c>
      <c r="W834" s="1">
        <v>43166</v>
      </c>
      <c r="X834" s="7">
        <v>43099</v>
      </c>
      <c r="Y834" s="10">
        <v>2018</v>
      </c>
    </row>
    <row r="835" spans="1:25" hidden="1" x14ac:dyDescent="0.45">
      <c r="A835" s="104"/>
      <c r="B835" s="1">
        <v>43166</v>
      </c>
      <c r="C835" s="141" t="s">
        <v>101</v>
      </c>
      <c r="D835">
        <v>2018</v>
      </c>
      <c r="E835" s="98">
        <v>14847756790250</v>
      </c>
      <c r="F835" s="141" t="s">
        <v>58</v>
      </c>
      <c r="G835" s="141" t="e">
        <f>VLOOKUP(E835,'Tableau Sites'!$A$7:$C$107,3,FALSE)</f>
        <v>#N/A</v>
      </c>
      <c r="H835" s="142">
        <v>56100</v>
      </c>
      <c r="I835">
        <v>36</v>
      </c>
      <c r="J835" s="1">
        <v>43099</v>
      </c>
      <c r="K835" s="1">
        <v>43099</v>
      </c>
      <c r="L835" s="142">
        <v>35</v>
      </c>
      <c r="M835" s="142">
        <v>35</v>
      </c>
      <c r="N835" s="143">
        <v>26.36</v>
      </c>
      <c r="O835" s="15">
        <v>14847756790250</v>
      </c>
      <c r="P835" t="s">
        <v>58</v>
      </c>
      <c r="Q835" t="s">
        <v>59</v>
      </c>
      <c r="R835" s="104">
        <v>56100</v>
      </c>
      <c r="S835" t="s">
        <v>101</v>
      </c>
      <c r="T835">
        <v>36</v>
      </c>
      <c r="U835" s="114">
        <v>35</v>
      </c>
      <c r="V835" s="13">
        <v>26.36</v>
      </c>
      <c r="W835" s="1">
        <v>43166</v>
      </c>
      <c r="X835" s="7">
        <v>43099</v>
      </c>
      <c r="Y835" s="10">
        <v>2018</v>
      </c>
    </row>
    <row r="836" spans="1:25" hidden="1" x14ac:dyDescent="0.45">
      <c r="A836" s="104"/>
      <c r="B836" s="1">
        <v>43166</v>
      </c>
      <c r="C836" s="141" t="s">
        <v>101</v>
      </c>
      <c r="D836">
        <v>2018</v>
      </c>
      <c r="E836" s="98">
        <v>14848190969595</v>
      </c>
      <c r="F836" s="141" t="s">
        <v>77</v>
      </c>
      <c r="G836" s="141" t="str">
        <f>VLOOKUP(E836,'Tableau Sites'!$A$7:$C$107,3,FALSE)</f>
        <v>2 RUE FRANCOIS LE BRISE</v>
      </c>
      <c r="H836" s="142">
        <v>56100</v>
      </c>
      <c r="I836">
        <v>36</v>
      </c>
      <c r="J836" s="1">
        <v>43099</v>
      </c>
      <c r="K836" s="1">
        <v>43099</v>
      </c>
      <c r="L836" s="142">
        <v>5128</v>
      </c>
      <c r="M836" s="142">
        <v>5128</v>
      </c>
      <c r="N836" s="143">
        <v>763.48</v>
      </c>
      <c r="O836" s="15">
        <v>14848190969595</v>
      </c>
      <c r="P836" t="s">
        <v>77</v>
      </c>
      <c r="Q836" t="s">
        <v>78</v>
      </c>
      <c r="R836" s="104">
        <v>56100</v>
      </c>
      <c r="S836" t="s">
        <v>101</v>
      </c>
      <c r="T836">
        <v>36</v>
      </c>
      <c r="U836" s="114">
        <v>5128</v>
      </c>
      <c r="V836" s="13">
        <v>763.48</v>
      </c>
      <c r="W836" s="1">
        <v>43166</v>
      </c>
      <c r="X836" s="7">
        <v>43099</v>
      </c>
      <c r="Y836" s="10">
        <v>2018</v>
      </c>
    </row>
    <row r="837" spans="1:25" hidden="1" x14ac:dyDescent="0.45">
      <c r="A837" s="104"/>
      <c r="B837" s="1">
        <v>43166</v>
      </c>
      <c r="C837" s="141" t="s">
        <v>101</v>
      </c>
      <c r="D837">
        <v>2018</v>
      </c>
      <c r="E837" s="98">
        <v>14848335687353</v>
      </c>
      <c r="F837" s="141" t="s">
        <v>17</v>
      </c>
      <c r="G837" s="141" t="e">
        <f>VLOOKUP(E837,'Tableau Sites'!$A$7:$C$107,3,FALSE)</f>
        <v>#N/A</v>
      </c>
      <c r="H837" s="142">
        <v>56100</v>
      </c>
      <c r="I837">
        <v>18</v>
      </c>
      <c r="J837" s="1">
        <v>43099</v>
      </c>
      <c r="K837" s="1">
        <v>43099</v>
      </c>
      <c r="L837" s="142">
        <v>89</v>
      </c>
      <c r="M837" s="142">
        <v>89</v>
      </c>
      <c r="N837" s="143">
        <v>14.87</v>
      </c>
      <c r="O837" s="15">
        <v>14848335687353</v>
      </c>
      <c r="P837" t="s">
        <v>17</v>
      </c>
      <c r="Q837" t="s">
        <v>18</v>
      </c>
      <c r="R837" s="104">
        <v>56100</v>
      </c>
      <c r="S837" t="s">
        <v>101</v>
      </c>
      <c r="T837">
        <v>18</v>
      </c>
      <c r="U837" s="114">
        <v>89</v>
      </c>
      <c r="V837" s="13">
        <v>14.87</v>
      </c>
      <c r="W837" s="1">
        <v>43166</v>
      </c>
      <c r="X837" s="7">
        <v>43099</v>
      </c>
      <c r="Y837" s="10">
        <v>2018</v>
      </c>
    </row>
    <row r="838" spans="1:25" hidden="1" x14ac:dyDescent="0.45">
      <c r="A838" s="104"/>
      <c r="B838" s="1">
        <v>43166</v>
      </c>
      <c r="C838" s="141" t="s">
        <v>101</v>
      </c>
      <c r="D838">
        <v>2018</v>
      </c>
      <c r="E838" s="98">
        <v>14849059318633</v>
      </c>
      <c r="F838" s="141" t="s">
        <v>773</v>
      </c>
      <c r="G838" s="141" t="str">
        <f>VLOOKUP(E838,'Tableau Sites'!$A$7:$C$107,3,FALSE)</f>
        <v>10 RUE AMIRAL BOUVET</v>
      </c>
      <c r="H838" s="142">
        <v>56100</v>
      </c>
      <c r="I838">
        <v>6</v>
      </c>
      <c r="J838" s="1">
        <v>43099</v>
      </c>
      <c r="K838" s="1">
        <v>43099</v>
      </c>
      <c r="L838" s="142">
        <v>39</v>
      </c>
      <c r="M838" s="142">
        <v>39</v>
      </c>
      <c r="N838" s="143">
        <v>6.7</v>
      </c>
      <c r="O838" s="15">
        <v>14849059318633</v>
      </c>
      <c r="P838" t="s">
        <v>88</v>
      </c>
      <c r="Q838" t="s">
        <v>152</v>
      </c>
      <c r="R838" s="104">
        <v>56100</v>
      </c>
      <c r="S838" t="s">
        <v>101</v>
      </c>
      <c r="T838">
        <v>6</v>
      </c>
      <c r="U838" s="114">
        <v>39</v>
      </c>
      <c r="V838" s="13">
        <v>6.7</v>
      </c>
      <c r="W838" s="1">
        <v>43166</v>
      </c>
      <c r="X838" s="7">
        <v>43099</v>
      </c>
      <c r="Y838" s="10">
        <v>2018</v>
      </c>
    </row>
    <row r="839" spans="1:25" hidden="1" x14ac:dyDescent="0.45">
      <c r="A839" s="104"/>
      <c r="B839" s="1">
        <v>43166</v>
      </c>
      <c r="C839" s="141" t="s">
        <v>101</v>
      </c>
      <c r="D839">
        <v>2018</v>
      </c>
      <c r="E839" s="98">
        <v>14849204036299</v>
      </c>
      <c r="F839" s="141" t="s">
        <v>82</v>
      </c>
      <c r="G839" s="141" t="e">
        <f>VLOOKUP(E839,'Tableau Sites'!$A$7:$C$107,3,FALSE)</f>
        <v>#N/A</v>
      </c>
      <c r="H839" s="142">
        <v>56100</v>
      </c>
      <c r="I839">
        <v>6</v>
      </c>
      <c r="J839" s="1">
        <v>43099</v>
      </c>
      <c r="K839" s="1">
        <v>43099</v>
      </c>
      <c r="L839" s="142">
        <v>36</v>
      </c>
      <c r="M839" s="142">
        <v>36</v>
      </c>
      <c r="N839" s="143">
        <v>6.25</v>
      </c>
      <c r="O839" s="15">
        <v>14849204036299</v>
      </c>
      <c r="P839" t="s">
        <v>82</v>
      </c>
      <c r="Q839" t="s">
        <v>158</v>
      </c>
      <c r="R839" s="104">
        <v>56100</v>
      </c>
      <c r="S839" t="s">
        <v>101</v>
      </c>
      <c r="T839">
        <v>6</v>
      </c>
      <c r="U839" s="114">
        <v>36</v>
      </c>
      <c r="V839" s="13">
        <v>6.25</v>
      </c>
      <c r="W839" s="1">
        <v>43166</v>
      </c>
      <c r="X839" s="7">
        <v>43099</v>
      </c>
      <c r="Y839" s="10">
        <v>2018</v>
      </c>
    </row>
    <row r="840" spans="1:25" hidden="1" x14ac:dyDescent="0.45">
      <c r="A840" s="104"/>
      <c r="B840" s="1">
        <v>43166</v>
      </c>
      <c r="C840" s="141" t="s">
        <v>101</v>
      </c>
      <c r="D840">
        <v>2018</v>
      </c>
      <c r="E840" s="98">
        <v>14849927625240</v>
      </c>
      <c r="F840" s="141" t="s">
        <v>90</v>
      </c>
      <c r="G840" s="141" t="str">
        <f>VLOOKUP(E840,'Tableau Sites'!$A$7:$C$107,3,FALSE)</f>
        <v>79 BOULEVARD COSMAO DUMANOIR</v>
      </c>
      <c r="H840" s="142">
        <v>56100</v>
      </c>
      <c r="I840">
        <v>6</v>
      </c>
      <c r="J840" s="1">
        <v>43099</v>
      </c>
      <c r="K840" s="1">
        <v>43099</v>
      </c>
      <c r="L840" s="142">
        <v>121</v>
      </c>
      <c r="M840" s="142">
        <v>121</v>
      </c>
      <c r="N840" s="143">
        <v>18.239999999999998</v>
      </c>
      <c r="O840" s="15">
        <v>14849927625240</v>
      </c>
      <c r="P840" t="s">
        <v>90</v>
      </c>
      <c r="Q840" t="s">
        <v>158</v>
      </c>
      <c r="R840" s="104">
        <v>56100</v>
      </c>
      <c r="S840" t="s">
        <v>101</v>
      </c>
      <c r="T840">
        <v>6</v>
      </c>
      <c r="U840" s="114">
        <v>121</v>
      </c>
      <c r="V840" s="13">
        <v>18.239999999999998</v>
      </c>
      <c r="W840" s="1">
        <v>43166</v>
      </c>
      <c r="X840" s="7">
        <v>43099</v>
      </c>
      <c r="Y840" s="10">
        <v>2018</v>
      </c>
    </row>
    <row r="841" spans="1:25" hidden="1" x14ac:dyDescent="0.45">
      <c r="A841" s="104"/>
      <c r="B841" s="1">
        <v>43166</v>
      </c>
      <c r="C841" s="141" t="s">
        <v>101</v>
      </c>
      <c r="D841">
        <v>2018</v>
      </c>
      <c r="E841" s="98">
        <v>14850361736887</v>
      </c>
      <c r="F841" s="182" t="s">
        <v>716</v>
      </c>
      <c r="G841" s="141" t="str">
        <f>VLOOKUP(E841,'Tableau Sites'!$A$7:$C$107,3,FALSE)</f>
        <v>1 AVENUE DE LA MARNE</v>
      </c>
      <c r="H841" s="142">
        <v>56100</v>
      </c>
      <c r="I841">
        <v>6</v>
      </c>
      <c r="J841" s="1">
        <v>43099</v>
      </c>
      <c r="K841" s="1">
        <v>43099</v>
      </c>
      <c r="L841" s="142">
        <v>118</v>
      </c>
      <c r="M841" s="142">
        <v>118</v>
      </c>
      <c r="N841" s="143">
        <v>25.25</v>
      </c>
      <c r="O841" s="15">
        <v>14850361736887</v>
      </c>
      <c r="P841" t="s">
        <v>122</v>
      </c>
      <c r="Q841" t="s">
        <v>150</v>
      </c>
      <c r="R841" s="104">
        <v>56100</v>
      </c>
      <c r="S841" t="s">
        <v>101</v>
      </c>
      <c r="T841">
        <v>6</v>
      </c>
      <c r="U841" s="114">
        <v>118</v>
      </c>
      <c r="V841" s="13">
        <v>25.25</v>
      </c>
      <c r="W841" s="1">
        <v>43166</v>
      </c>
      <c r="X841" s="7">
        <v>43099</v>
      </c>
      <c r="Y841" s="10">
        <v>2018</v>
      </c>
    </row>
    <row r="842" spans="1:25" hidden="1" x14ac:dyDescent="0.45">
      <c r="A842" s="104"/>
      <c r="B842" s="1">
        <v>43166</v>
      </c>
      <c r="C842" s="141" t="s">
        <v>101</v>
      </c>
      <c r="D842">
        <v>2018</v>
      </c>
      <c r="E842" s="98">
        <v>14852387785702</v>
      </c>
      <c r="F842" s="141" t="s">
        <v>39</v>
      </c>
      <c r="G842" s="141" t="str">
        <f>VLOOKUP(E842,'Tableau Sites'!$A$7:$C$107,3,FALSE)</f>
        <v>1 PASSAGE DU BLAVET</v>
      </c>
      <c r="H842" s="142">
        <v>56100</v>
      </c>
      <c r="I842">
        <v>12</v>
      </c>
      <c r="J842" s="1">
        <v>43099</v>
      </c>
      <c r="K842" s="1">
        <v>43099</v>
      </c>
      <c r="L842" s="142">
        <v>66</v>
      </c>
      <c r="M842" s="142">
        <v>66</v>
      </c>
      <c r="N842" s="143">
        <v>11.07</v>
      </c>
      <c r="O842" s="15">
        <v>14852387785702</v>
      </c>
      <c r="P842" t="s">
        <v>39</v>
      </c>
      <c r="Q842" t="s">
        <v>40</v>
      </c>
      <c r="R842" s="104">
        <v>56100</v>
      </c>
      <c r="S842" t="s">
        <v>101</v>
      </c>
      <c r="T842">
        <v>12</v>
      </c>
      <c r="U842" s="114">
        <v>66</v>
      </c>
      <c r="V842" s="13">
        <v>11.07</v>
      </c>
      <c r="W842" s="1">
        <v>43166</v>
      </c>
      <c r="X842" s="7">
        <v>43099</v>
      </c>
      <c r="Y842" s="10">
        <v>2018</v>
      </c>
    </row>
    <row r="843" spans="1:25" hidden="1" x14ac:dyDescent="0.45">
      <c r="A843" s="104"/>
      <c r="B843" s="1">
        <v>43166</v>
      </c>
      <c r="C843" s="141" t="s">
        <v>101</v>
      </c>
      <c r="D843">
        <v>2018</v>
      </c>
      <c r="E843" s="98">
        <v>14852821939199</v>
      </c>
      <c r="F843" s="141" t="s">
        <v>649</v>
      </c>
      <c r="G843" s="141" t="e">
        <f>VLOOKUP(E843,'Tableau Sites'!$A$7:$C$107,3,FALSE)</f>
        <v>#N/A</v>
      </c>
      <c r="H843" s="142">
        <v>56100</v>
      </c>
      <c r="I843">
        <v>6</v>
      </c>
      <c r="J843" s="1">
        <v>43099</v>
      </c>
      <c r="K843" s="1">
        <v>43099</v>
      </c>
      <c r="L843" s="142">
        <v>1</v>
      </c>
      <c r="M843" s="142">
        <v>1</v>
      </c>
      <c r="N843" s="143">
        <v>0.92</v>
      </c>
      <c r="O843" s="15">
        <v>14852821939199</v>
      </c>
      <c r="P843" t="s">
        <v>41</v>
      </c>
      <c r="Q843" t="s">
        <v>42</v>
      </c>
      <c r="R843" s="104">
        <v>56100</v>
      </c>
      <c r="S843" t="s">
        <v>101</v>
      </c>
      <c r="T843">
        <v>6</v>
      </c>
      <c r="U843" s="114">
        <v>1</v>
      </c>
      <c r="V843" s="13">
        <v>0.92</v>
      </c>
      <c r="W843" s="1">
        <v>43166</v>
      </c>
      <c r="X843" s="7">
        <v>43099</v>
      </c>
      <c r="Y843" s="10">
        <v>2018</v>
      </c>
    </row>
    <row r="844" spans="1:25" hidden="1" x14ac:dyDescent="0.45">
      <c r="A844" s="104"/>
      <c r="B844" s="1">
        <v>43166</v>
      </c>
      <c r="C844" s="141" t="s">
        <v>101</v>
      </c>
      <c r="D844">
        <v>2018</v>
      </c>
      <c r="E844" s="98">
        <v>14853111374714</v>
      </c>
      <c r="F844" s="141" t="s">
        <v>777</v>
      </c>
      <c r="G844" s="141" t="str">
        <f>VLOOKUP(E844,'Tableau Sites'!$A$7:$C$107,3,FALSE)</f>
        <v>25 RUE MARIE DORVAL</v>
      </c>
      <c r="H844" s="142">
        <v>56100</v>
      </c>
      <c r="I844">
        <v>6</v>
      </c>
      <c r="J844" s="1">
        <v>43099</v>
      </c>
      <c r="K844" s="1">
        <v>43099</v>
      </c>
      <c r="L844" s="142">
        <v>52</v>
      </c>
      <c r="M844" s="142">
        <v>52</v>
      </c>
      <c r="N844" s="143">
        <v>8.52</v>
      </c>
      <c r="O844" s="15">
        <v>14853111374714</v>
      </c>
      <c r="P844" t="s">
        <v>43</v>
      </c>
      <c r="Q844" t="s">
        <v>44</v>
      </c>
      <c r="R844" s="104">
        <v>56100</v>
      </c>
      <c r="S844" t="s">
        <v>101</v>
      </c>
      <c r="T844">
        <v>6</v>
      </c>
      <c r="U844" s="114">
        <v>52</v>
      </c>
      <c r="V844" s="13">
        <v>8.52</v>
      </c>
      <c r="W844" s="1">
        <v>43166</v>
      </c>
      <c r="X844" s="7">
        <v>43099</v>
      </c>
      <c r="Y844" s="10">
        <v>2018</v>
      </c>
    </row>
    <row r="845" spans="1:25" hidden="1" x14ac:dyDescent="0.45">
      <c r="A845" s="104"/>
      <c r="B845" s="1">
        <v>43166</v>
      </c>
      <c r="C845" s="141" t="s">
        <v>101</v>
      </c>
      <c r="D845">
        <v>2018</v>
      </c>
      <c r="E845" s="98">
        <v>14853834963765</v>
      </c>
      <c r="F845" s="141" t="s">
        <v>628</v>
      </c>
      <c r="G845" s="141" t="str">
        <f>VLOOKUP(E845,'Tableau Sites'!$A$7:$C$107,3,FALSE)</f>
        <v>PLACE ALSACE LORRAINE</v>
      </c>
      <c r="H845" s="142">
        <v>56100</v>
      </c>
      <c r="I845">
        <v>12</v>
      </c>
      <c r="J845" s="1">
        <v>43099</v>
      </c>
      <c r="K845" s="1">
        <v>43099</v>
      </c>
      <c r="L845" s="142">
        <v>71</v>
      </c>
      <c r="M845" s="142">
        <v>71</v>
      </c>
      <c r="N845" s="143">
        <v>11.77</v>
      </c>
      <c r="O845" s="15">
        <v>14853834963765</v>
      </c>
      <c r="P845" t="s">
        <v>45</v>
      </c>
      <c r="Q845" t="s">
        <v>34</v>
      </c>
      <c r="R845" s="104">
        <v>56100</v>
      </c>
      <c r="S845" t="s">
        <v>101</v>
      </c>
      <c r="T845">
        <v>12</v>
      </c>
      <c r="U845" s="114">
        <v>71</v>
      </c>
      <c r="V845" s="13">
        <v>11.77</v>
      </c>
      <c r="W845" s="1">
        <v>43166</v>
      </c>
      <c r="X845" s="7">
        <v>43099</v>
      </c>
      <c r="Y845" s="10">
        <v>2018</v>
      </c>
    </row>
    <row r="846" spans="1:25" hidden="1" x14ac:dyDescent="0.45">
      <c r="A846" s="104"/>
      <c r="B846" s="1">
        <v>43166</v>
      </c>
      <c r="C846" s="141" t="s">
        <v>101</v>
      </c>
      <c r="D846">
        <v>2018</v>
      </c>
      <c r="E846" s="98">
        <v>14855426859571</v>
      </c>
      <c r="F846" s="141" t="s">
        <v>759</v>
      </c>
      <c r="G846" s="141" t="e">
        <f>VLOOKUP(E846,'Tableau Sites'!$A$7:$C$107,3,FALSE)</f>
        <v>#N/A</v>
      </c>
      <c r="H846" s="142">
        <v>56100</v>
      </c>
      <c r="I846">
        <v>9</v>
      </c>
      <c r="J846" s="1">
        <v>43099</v>
      </c>
      <c r="K846" s="1">
        <v>43099</v>
      </c>
      <c r="L846" s="142">
        <v>4</v>
      </c>
      <c r="M846" s="142">
        <v>4</v>
      </c>
      <c r="N846" s="143">
        <v>2.06</v>
      </c>
      <c r="O846" s="15">
        <v>14855426859571</v>
      </c>
      <c r="P846" t="s">
        <v>23</v>
      </c>
      <c r="Q846" t="s">
        <v>162</v>
      </c>
      <c r="R846" s="104">
        <v>56100</v>
      </c>
      <c r="S846" t="s">
        <v>101</v>
      </c>
      <c r="T846">
        <v>9</v>
      </c>
      <c r="U846" s="114">
        <v>4</v>
      </c>
      <c r="V846" s="13">
        <v>2.06</v>
      </c>
      <c r="W846" s="1">
        <v>43166</v>
      </c>
      <c r="X846" s="7">
        <v>43099</v>
      </c>
      <c r="Y846" s="10">
        <v>2018</v>
      </c>
    </row>
    <row r="847" spans="1:25" hidden="1" x14ac:dyDescent="0.45">
      <c r="A847" s="104"/>
      <c r="B847" s="1">
        <v>43166</v>
      </c>
      <c r="C847" s="141" t="s">
        <v>101</v>
      </c>
      <c r="D847">
        <v>2018</v>
      </c>
      <c r="E847" s="98">
        <v>14855716295106</v>
      </c>
      <c r="F847" s="141" t="s">
        <v>98</v>
      </c>
      <c r="G847" s="141" t="e">
        <f>VLOOKUP(E847,'Tableau Sites'!$A$7:$C$107,3,FALSE)</f>
        <v>#N/A</v>
      </c>
      <c r="H847" s="142">
        <v>56100</v>
      </c>
      <c r="I847">
        <v>6</v>
      </c>
      <c r="J847" s="1">
        <v>43099</v>
      </c>
      <c r="K847" s="1">
        <v>43099</v>
      </c>
      <c r="L847" s="142">
        <v>36</v>
      </c>
      <c r="M847" s="142">
        <v>36</v>
      </c>
      <c r="N847" s="143">
        <v>6.25</v>
      </c>
      <c r="O847" s="15">
        <v>14855716295106</v>
      </c>
      <c r="P847" t="s">
        <v>98</v>
      </c>
      <c r="Q847" t="s">
        <v>187</v>
      </c>
      <c r="R847" s="104">
        <v>56100</v>
      </c>
      <c r="S847" t="s">
        <v>101</v>
      </c>
      <c r="T847">
        <v>6</v>
      </c>
      <c r="U847" s="114">
        <v>36</v>
      </c>
      <c r="V847" s="13">
        <v>6.25</v>
      </c>
      <c r="W847" s="1">
        <v>43166</v>
      </c>
      <c r="X847" s="7">
        <v>43099</v>
      </c>
      <c r="Y847" s="10">
        <v>2018</v>
      </c>
    </row>
    <row r="848" spans="1:25" hidden="1" x14ac:dyDescent="0.45">
      <c r="A848" s="104"/>
      <c r="B848" s="1">
        <v>43166</v>
      </c>
      <c r="C848" s="141" t="s">
        <v>101</v>
      </c>
      <c r="D848">
        <v>2018</v>
      </c>
      <c r="E848" s="98">
        <v>14857018736288</v>
      </c>
      <c r="F848" s="141" t="s">
        <v>642</v>
      </c>
      <c r="G848" s="141" t="str">
        <f>VLOOKUP(E848,'Tableau Sites'!$A$7:$C$107,3,FALSE)</f>
        <v>3 BOULEVARD COSMAO DUMANOIR</v>
      </c>
      <c r="H848" s="142">
        <v>56100</v>
      </c>
      <c r="I848">
        <v>36</v>
      </c>
      <c r="J848" s="1">
        <v>43099</v>
      </c>
      <c r="K848" s="1">
        <v>43099</v>
      </c>
      <c r="L848" s="142">
        <v>4261</v>
      </c>
      <c r="M848" s="142">
        <v>4261</v>
      </c>
      <c r="N848" s="143">
        <v>628.96</v>
      </c>
      <c r="O848" s="15">
        <v>14857018736288</v>
      </c>
      <c r="P848" t="s">
        <v>94</v>
      </c>
      <c r="Q848" t="s">
        <v>148</v>
      </c>
      <c r="R848" s="104">
        <v>56100</v>
      </c>
      <c r="S848" t="s">
        <v>101</v>
      </c>
      <c r="T848">
        <v>36</v>
      </c>
      <c r="U848" s="114">
        <v>4261</v>
      </c>
      <c r="V848" s="13">
        <v>628.96</v>
      </c>
      <c r="W848" s="1">
        <v>43166</v>
      </c>
      <c r="X848" s="7">
        <v>43099</v>
      </c>
      <c r="Y848" s="10">
        <v>2018</v>
      </c>
    </row>
    <row r="849" spans="1:25" hidden="1" x14ac:dyDescent="0.45">
      <c r="A849" s="104"/>
      <c r="B849" s="1">
        <v>43166</v>
      </c>
      <c r="C849" s="141" t="s">
        <v>101</v>
      </c>
      <c r="D849">
        <v>2018</v>
      </c>
      <c r="E849" s="98">
        <v>14860347264787</v>
      </c>
      <c r="F849" s="141" t="s">
        <v>690</v>
      </c>
      <c r="G849" s="141" t="str">
        <f>VLOOKUP(E849,'Tableau Sites'!$A$7:$C$107,3,FALSE)</f>
        <v>11 PLACE DE L YSER</v>
      </c>
      <c r="H849" s="142">
        <v>56100</v>
      </c>
      <c r="I849">
        <v>36</v>
      </c>
      <c r="J849" s="1">
        <v>43099</v>
      </c>
      <c r="K849" s="1">
        <v>43099</v>
      </c>
      <c r="L849" s="142">
        <v>347</v>
      </c>
      <c r="M849" s="142">
        <v>347</v>
      </c>
      <c r="N849" s="143">
        <v>52.95</v>
      </c>
      <c r="O849" s="15">
        <v>14860347264787</v>
      </c>
      <c r="P849" t="s">
        <v>19</v>
      </c>
      <c r="Q849" t="s">
        <v>50</v>
      </c>
      <c r="R849" s="104">
        <v>56100</v>
      </c>
      <c r="S849" t="s">
        <v>101</v>
      </c>
      <c r="T849">
        <v>36</v>
      </c>
      <c r="U849" s="114">
        <v>347</v>
      </c>
      <c r="V849" s="13">
        <v>52.95</v>
      </c>
      <c r="W849" s="1">
        <v>43166</v>
      </c>
      <c r="X849" s="7">
        <v>43099</v>
      </c>
      <c r="Y849" s="10">
        <v>2018</v>
      </c>
    </row>
    <row r="850" spans="1:25" hidden="1" x14ac:dyDescent="0.45">
      <c r="A850" s="104"/>
      <c r="B850" s="1">
        <v>43166</v>
      </c>
      <c r="C850" s="141" t="s">
        <v>101</v>
      </c>
      <c r="D850">
        <v>2018</v>
      </c>
      <c r="E850" s="98">
        <v>14860636700389</v>
      </c>
      <c r="F850" s="141" t="s">
        <v>689</v>
      </c>
      <c r="G850" s="141" t="str">
        <f>VLOOKUP(E850,'Tableau Sites'!$A$7:$C$107,3,FALSE)</f>
        <v>6 RUE DE L ECOLE</v>
      </c>
      <c r="H850" s="142">
        <v>56100</v>
      </c>
      <c r="I850">
        <v>18</v>
      </c>
      <c r="J850" s="1">
        <v>43099</v>
      </c>
      <c r="K850" s="1">
        <v>43099</v>
      </c>
      <c r="L850" s="142">
        <v>297</v>
      </c>
      <c r="M850" s="142">
        <v>297</v>
      </c>
      <c r="N850" s="143">
        <v>44.19</v>
      </c>
      <c r="O850" s="15">
        <v>14860636700389</v>
      </c>
      <c r="P850" t="s">
        <v>19</v>
      </c>
      <c r="Q850" t="s">
        <v>20</v>
      </c>
      <c r="R850" s="104">
        <v>56100</v>
      </c>
      <c r="S850" t="s">
        <v>101</v>
      </c>
      <c r="T850">
        <v>18</v>
      </c>
      <c r="U850" s="114">
        <v>297</v>
      </c>
      <c r="V850" s="13">
        <v>44.19</v>
      </c>
      <c r="W850" s="1">
        <v>43166</v>
      </c>
      <c r="X850" s="7">
        <v>43099</v>
      </c>
      <c r="Y850" s="10">
        <v>2018</v>
      </c>
    </row>
    <row r="851" spans="1:25" hidden="1" x14ac:dyDescent="0.45">
      <c r="A851" s="104"/>
      <c r="B851" s="1">
        <v>43166</v>
      </c>
      <c r="C851" s="141" t="s">
        <v>101</v>
      </c>
      <c r="D851">
        <v>2018</v>
      </c>
      <c r="E851" s="98">
        <v>14861215571523</v>
      </c>
      <c r="F851" s="141" t="s">
        <v>692</v>
      </c>
      <c r="G851" s="141" t="str">
        <f>VLOOKUP(E851,'Tableau Sites'!$A$7:$C$107,3,FALSE)</f>
        <v>29 RUE JULES SIMON</v>
      </c>
      <c r="H851" s="142">
        <v>56100</v>
      </c>
      <c r="I851">
        <v>9</v>
      </c>
      <c r="J851" s="1">
        <v>43099</v>
      </c>
      <c r="K851" s="1">
        <v>43099</v>
      </c>
      <c r="L851" s="142">
        <v>116</v>
      </c>
      <c r="M851" s="142">
        <v>116</v>
      </c>
      <c r="N851" s="143">
        <v>17.850000000000001</v>
      </c>
      <c r="O851" s="15">
        <v>14861215571523</v>
      </c>
      <c r="P851" t="s">
        <v>37</v>
      </c>
      <c r="Q851" t="s">
        <v>38</v>
      </c>
      <c r="R851" s="104">
        <v>56100</v>
      </c>
      <c r="S851" t="s">
        <v>101</v>
      </c>
      <c r="T851">
        <v>9</v>
      </c>
      <c r="U851" s="114">
        <v>116</v>
      </c>
      <c r="V851" s="13">
        <v>17.850000000000001</v>
      </c>
      <c r="W851" s="1">
        <v>43166</v>
      </c>
      <c r="X851" s="7">
        <v>43099</v>
      </c>
      <c r="Y851" s="10">
        <v>2018</v>
      </c>
    </row>
    <row r="852" spans="1:25" x14ac:dyDescent="0.45">
      <c r="A852" s="104"/>
      <c r="B852" s="1">
        <v>43166</v>
      </c>
      <c r="C852" s="141" t="s">
        <v>101</v>
      </c>
      <c r="D852">
        <v>2018</v>
      </c>
      <c r="E852" s="98">
        <v>14876410890702</v>
      </c>
      <c r="F852" s="182" t="s">
        <v>725</v>
      </c>
      <c r="G852" s="141" t="str">
        <f>VLOOKUP(E852,'Tableau Sites'!$A$7:$C$127,3,FALSE)</f>
        <v>2 RUE DE KERULVE</v>
      </c>
      <c r="H852" s="142">
        <v>56100</v>
      </c>
      <c r="I852">
        <v>6</v>
      </c>
      <c r="J852" s="1">
        <v>43099</v>
      </c>
      <c r="K852" s="1">
        <v>43099</v>
      </c>
      <c r="L852" s="142">
        <v>77</v>
      </c>
      <c r="M852" s="142">
        <v>77</v>
      </c>
      <c r="N852" s="143">
        <v>16.11</v>
      </c>
      <c r="O852" s="15">
        <v>14876410890702</v>
      </c>
      <c r="P852" t="s">
        <v>107</v>
      </c>
      <c r="Q852" t="s">
        <v>157</v>
      </c>
      <c r="R852" s="104">
        <v>56100</v>
      </c>
      <c r="S852" t="s">
        <v>101</v>
      </c>
      <c r="T852">
        <v>6</v>
      </c>
      <c r="U852" s="114">
        <v>77</v>
      </c>
      <c r="V852" s="13">
        <v>16.11</v>
      </c>
      <c r="W852" s="1">
        <v>43166</v>
      </c>
      <c r="X852" s="7">
        <v>43099</v>
      </c>
      <c r="Y852" s="10">
        <v>2018</v>
      </c>
    </row>
    <row r="853" spans="1:25" x14ac:dyDescent="0.45">
      <c r="A853" s="104"/>
      <c r="B853" s="1">
        <v>43166</v>
      </c>
      <c r="C853" s="141" t="s">
        <v>101</v>
      </c>
      <c r="D853">
        <v>2018</v>
      </c>
      <c r="E853" s="98">
        <v>14881331282858</v>
      </c>
      <c r="F853" s="141" t="s">
        <v>796</v>
      </c>
      <c r="G853" s="141" t="str">
        <f>VLOOKUP(E853,'Tableau Sites'!$A$7:$C$127,3,FALSE)</f>
        <v>BOULEVARD EMILE GUILLEROT</v>
      </c>
      <c r="H853" s="142">
        <v>56100</v>
      </c>
      <c r="I853">
        <v>6</v>
      </c>
      <c r="J853" s="1">
        <v>43099</v>
      </c>
      <c r="K853" s="1">
        <v>43099</v>
      </c>
      <c r="L853" s="142">
        <v>47</v>
      </c>
      <c r="M853" s="142">
        <v>47</v>
      </c>
      <c r="N853" s="143">
        <v>13.06</v>
      </c>
      <c r="O853" s="15">
        <v>14881331282858</v>
      </c>
      <c r="P853" t="s">
        <v>136</v>
      </c>
      <c r="Q853" t="s">
        <v>188</v>
      </c>
      <c r="R853" s="104">
        <v>56100</v>
      </c>
      <c r="S853" t="s">
        <v>101</v>
      </c>
      <c r="T853">
        <v>6</v>
      </c>
      <c r="U853" s="114">
        <v>47</v>
      </c>
      <c r="V853" s="13">
        <v>13.06</v>
      </c>
      <c r="W853" s="1">
        <v>43166</v>
      </c>
      <c r="X853" s="7">
        <v>43099</v>
      </c>
      <c r="Y853" s="10">
        <v>2018</v>
      </c>
    </row>
    <row r="854" spans="1:25" x14ac:dyDescent="0.45">
      <c r="A854" s="104"/>
      <c r="B854" s="1">
        <v>43166</v>
      </c>
      <c r="C854" s="141" t="s">
        <v>101</v>
      </c>
      <c r="D854">
        <v>2018</v>
      </c>
      <c r="E854" s="98">
        <v>14884081026425</v>
      </c>
      <c r="F854" s="204" t="s">
        <v>625</v>
      </c>
      <c r="G854" s="141" t="str">
        <f>VLOOKUP(E854,'Tableau Sites'!$A$7:$C$127,3,FALSE)</f>
        <v>76 BOULEVARD COSMAO DUMANOIR</v>
      </c>
      <c r="H854" s="142">
        <v>56100</v>
      </c>
      <c r="I854">
        <v>6</v>
      </c>
      <c r="J854" s="1">
        <v>43099</v>
      </c>
      <c r="K854" s="1">
        <v>43099</v>
      </c>
      <c r="L854" s="142">
        <v>830</v>
      </c>
      <c r="M854" s="142">
        <v>830</v>
      </c>
      <c r="N854" s="143">
        <v>133.12</v>
      </c>
      <c r="O854" s="15">
        <v>14884081026425</v>
      </c>
      <c r="P854" t="s">
        <v>134</v>
      </c>
      <c r="Q854" t="s">
        <v>172</v>
      </c>
      <c r="R854" s="104">
        <v>56100</v>
      </c>
      <c r="S854" t="s">
        <v>101</v>
      </c>
      <c r="T854">
        <v>6</v>
      </c>
      <c r="U854" s="114">
        <v>830</v>
      </c>
      <c r="V854" s="13">
        <v>133.12</v>
      </c>
      <c r="W854" s="1">
        <v>43166</v>
      </c>
      <c r="X854" s="7">
        <v>43099</v>
      </c>
      <c r="Y854" s="10">
        <v>2018</v>
      </c>
    </row>
    <row r="855" spans="1:25" x14ac:dyDescent="0.45">
      <c r="A855" s="104"/>
      <c r="B855" s="1">
        <v>43166</v>
      </c>
      <c r="C855" s="141" t="s">
        <v>101</v>
      </c>
      <c r="D855">
        <v>2018</v>
      </c>
      <c r="E855" s="98">
        <v>14890593252047</v>
      </c>
      <c r="F855" s="141" t="s">
        <v>105</v>
      </c>
      <c r="G855" s="141" t="str">
        <f>VLOOKUP(E855,'Tableau Sites'!$A$7:$C$127,3,FALSE)</f>
        <v>RUE RAMPE DE L AMIRAL</v>
      </c>
      <c r="H855" s="142">
        <v>56100</v>
      </c>
      <c r="I855">
        <v>12</v>
      </c>
      <c r="J855" s="1">
        <v>43099</v>
      </c>
      <c r="K855" s="1">
        <v>43099</v>
      </c>
      <c r="L855" s="142">
        <v>94</v>
      </c>
      <c r="M855" s="142">
        <v>94</v>
      </c>
      <c r="N855" s="143">
        <v>19.329999999999998</v>
      </c>
      <c r="O855" s="15">
        <v>14890593252047</v>
      </c>
      <c r="P855" t="s">
        <v>105</v>
      </c>
      <c r="Q855" t="s">
        <v>189</v>
      </c>
      <c r="R855" s="104">
        <v>56100</v>
      </c>
      <c r="S855" t="s">
        <v>101</v>
      </c>
      <c r="T855">
        <v>12</v>
      </c>
      <c r="U855" s="114">
        <v>94</v>
      </c>
      <c r="V855" s="13">
        <v>19.329999999999998</v>
      </c>
      <c r="W855" s="1">
        <v>43166</v>
      </c>
      <c r="X855" s="7">
        <v>43099</v>
      </c>
      <c r="Y855" s="10">
        <v>2018</v>
      </c>
    </row>
    <row r="856" spans="1:25" x14ac:dyDescent="0.45">
      <c r="A856" s="104"/>
      <c r="B856" s="1">
        <v>43166</v>
      </c>
      <c r="C856" s="141" t="s">
        <v>101</v>
      </c>
      <c r="D856">
        <v>2018</v>
      </c>
      <c r="E856" s="98">
        <v>14897394978254</v>
      </c>
      <c r="F856" s="141" t="s">
        <v>106</v>
      </c>
      <c r="G856" s="141" t="str">
        <f>VLOOKUP(E856,'Tableau Sites'!$A$7:$C$127,3,FALSE)</f>
        <v>BOULEVARD MARECHAL JOFFRE</v>
      </c>
      <c r="H856" s="142">
        <v>56100</v>
      </c>
      <c r="I856">
        <v>6</v>
      </c>
      <c r="J856" s="1">
        <v>43099</v>
      </c>
      <c r="K856" s="1">
        <v>43099</v>
      </c>
      <c r="L856" s="142">
        <v>68</v>
      </c>
      <c r="M856" s="142">
        <v>68</v>
      </c>
      <c r="N856" s="143">
        <v>21.43</v>
      </c>
      <c r="O856" s="23">
        <v>14897394978254</v>
      </c>
      <c r="P856" s="20" t="s">
        <v>106</v>
      </c>
      <c r="Q856" s="20" t="s">
        <v>192</v>
      </c>
      <c r="R856" s="103">
        <v>56100</v>
      </c>
      <c r="S856" t="s">
        <v>101</v>
      </c>
      <c r="T856" s="20">
        <v>6</v>
      </c>
      <c r="U856" s="115">
        <v>68</v>
      </c>
      <c r="V856" s="24">
        <v>21.43</v>
      </c>
      <c r="W856" s="22">
        <v>43166</v>
      </c>
      <c r="X856" s="25">
        <v>43099</v>
      </c>
      <c r="Y856" s="21">
        <v>2018</v>
      </c>
    </row>
    <row r="857" spans="1:25" x14ac:dyDescent="0.45">
      <c r="A857" s="104"/>
      <c r="B857" s="1">
        <v>43166</v>
      </c>
      <c r="C857" s="141" t="s">
        <v>101</v>
      </c>
      <c r="D857">
        <v>2018</v>
      </c>
      <c r="E857" s="98">
        <v>14897829230103</v>
      </c>
      <c r="F857" s="141" t="s">
        <v>115</v>
      </c>
      <c r="G857" s="141" t="str">
        <f>VLOOKUP(E857,'Tableau Sites'!$A$7:$C$127,3,FALSE)</f>
        <v>LA CITADELLE</v>
      </c>
      <c r="H857" s="142">
        <v>56290</v>
      </c>
      <c r="I857">
        <v>24</v>
      </c>
      <c r="J857" s="1">
        <v>43099</v>
      </c>
      <c r="K857" s="1">
        <v>43099</v>
      </c>
      <c r="L857" s="142">
        <v>7944</v>
      </c>
      <c r="M857" s="142">
        <v>7944</v>
      </c>
      <c r="N857" s="143">
        <v>1144.99</v>
      </c>
      <c r="O857" s="15">
        <v>14897829230103</v>
      </c>
      <c r="P857" t="s">
        <v>115</v>
      </c>
      <c r="Q857" t="s">
        <v>193</v>
      </c>
      <c r="R857" s="104">
        <v>56290</v>
      </c>
      <c r="S857" t="s">
        <v>101</v>
      </c>
      <c r="T857">
        <v>24</v>
      </c>
      <c r="U857" s="114">
        <v>7944</v>
      </c>
      <c r="V857" s="13">
        <v>1144.99</v>
      </c>
      <c r="W857" s="1">
        <v>43166</v>
      </c>
      <c r="X857" s="7">
        <v>43099</v>
      </c>
      <c r="Y857" s="10">
        <v>2018</v>
      </c>
    </row>
    <row r="858" spans="1:25" x14ac:dyDescent="0.45">
      <c r="A858" s="104"/>
      <c r="B858" s="1">
        <v>43166</v>
      </c>
      <c r="C858" s="141" t="s">
        <v>101</v>
      </c>
      <c r="D858">
        <v>2018</v>
      </c>
      <c r="E858" s="98">
        <v>14899131654739</v>
      </c>
      <c r="F858" s="182" t="s">
        <v>749</v>
      </c>
      <c r="G858" s="141" t="str">
        <f>VLOOKUP(E858,'Tableau Sites'!$A$7:$C$127,3,FALSE)</f>
        <v>32 RUE EDGAR QUINET</v>
      </c>
      <c r="H858" s="142">
        <v>56100</v>
      </c>
      <c r="I858">
        <v>6</v>
      </c>
      <c r="J858" s="1">
        <v>43099</v>
      </c>
      <c r="K858" s="1">
        <v>43099</v>
      </c>
      <c r="L858" s="142">
        <v>56</v>
      </c>
      <c r="M858" s="142">
        <v>56</v>
      </c>
      <c r="N858" s="143">
        <v>11.23</v>
      </c>
      <c r="O858" s="15">
        <v>14899131654739</v>
      </c>
      <c r="P858" t="s">
        <v>104</v>
      </c>
      <c r="Q858" t="s">
        <v>164</v>
      </c>
      <c r="R858" s="104">
        <v>56100</v>
      </c>
      <c r="S858" t="s">
        <v>101</v>
      </c>
      <c r="T858">
        <v>6</v>
      </c>
      <c r="U858" s="114">
        <v>56</v>
      </c>
      <c r="V858" s="13">
        <v>11.23</v>
      </c>
      <c r="W858" s="1">
        <v>43166</v>
      </c>
      <c r="X858" s="7">
        <v>43099</v>
      </c>
      <c r="Y858" s="10">
        <v>2018</v>
      </c>
    </row>
    <row r="859" spans="1:25" hidden="1" x14ac:dyDescent="0.45">
      <c r="A859" s="104"/>
      <c r="B859" s="1">
        <v>43177</v>
      </c>
      <c r="C859" s="141" t="s">
        <v>101</v>
      </c>
      <c r="D859">
        <v>2018</v>
      </c>
      <c r="E859" s="98">
        <v>14856729330593</v>
      </c>
      <c r="F859" s="141" t="s">
        <v>737</v>
      </c>
      <c r="G859" s="141" t="str">
        <f>VLOOKUP(E859,'Tableau Sites'!$A$7:$C$107,3,FALSE)</f>
        <v>4 AVENUE JEAN JAURES</v>
      </c>
      <c r="H859" s="142">
        <v>56100</v>
      </c>
      <c r="I859">
        <v>6</v>
      </c>
      <c r="J859" s="1">
        <v>43099</v>
      </c>
      <c r="K859" s="1">
        <v>43099</v>
      </c>
      <c r="L859" s="142">
        <v>165</v>
      </c>
      <c r="M859" s="142">
        <v>165</v>
      </c>
      <c r="N859" s="143">
        <v>32.01</v>
      </c>
      <c r="O859" s="15">
        <v>14856729330593</v>
      </c>
      <c r="P859" t="s">
        <v>120</v>
      </c>
      <c r="Q859" t="s">
        <v>151</v>
      </c>
      <c r="R859" s="104">
        <v>56100</v>
      </c>
      <c r="S859" t="s">
        <v>101</v>
      </c>
      <c r="T859">
        <v>6</v>
      </c>
      <c r="U859" s="114">
        <v>165</v>
      </c>
      <c r="V859" s="13">
        <v>32.01</v>
      </c>
      <c r="W859" s="1">
        <v>43177</v>
      </c>
      <c r="X859" s="7">
        <v>43099</v>
      </c>
      <c r="Y859" s="10">
        <v>2018</v>
      </c>
    </row>
    <row r="860" spans="1:25" hidden="1" x14ac:dyDescent="0.45">
      <c r="A860" s="104"/>
      <c r="B860" s="1">
        <v>43177</v>
      </c>
      <c r="C860" s="141" t="s">
        <v>101</v>
      </c>
      <c r="D860">
        <v>2018</v>
      </c>
      <c r="E860" s="98">
        <v>14853545552699</v>
      </c>
      <c r="F860" s="141" t="s">
        <v>731</v>
      </c>
      <c r="G860" s="141" t="str">
        <f>VLOOKUP(E860,'Tableau Sites'!$A$7:$C$107,3,FALSE)</f>
        <v>20 RUE JEAN MOULIN</v>
      </c>
      <c r="H860" s="142">
        <v>56100</v>
      </c>
      <c r="I860">
        <v>6</v>
      </c>
      <c r="J860" s="1">
        <v>43099</v>
      </c>
      <c r="K860" s="1">
        <v>43099</v>
      </c>
      <c r="L860" s="142">
        <v>373</v>
      </c>
      <c r="M860" s="142">
        <v>373</v>
      </c>
      <c r="N860" s="143">
        <v>62.87</v>
      </c>
      <c r="O860" s="15">
        <v>14853545552699</v>
      </c>
      <c r="P860" t="s">
        <v>130</v>
      </c>
      <c r="Q860" t="s">
        <v>149</v>
      </c>
      <c r="R860" s="104">
        <v>56100</v>
      </c>
      <c r="S860" t="s">
        <v>101</v>
      </c>
      <c r="T860">
        <v>6</v>
      </c>
      <c r="U860" s="114">
        <v>373</v>
      </c>
      <c r="V860" s="13">
        <v>62.87</v>
      </c>
      <c r="W860" s="1">
        <v>43177</v>
      </c>
      <c r="X860" s="7">
        <v>43099</v>
      </c>
      <c r="Y860" s="10">
        <v>2018</v>
      </c>
    </row>
    <row r="861" spans="1:25" x14ac:dyDescent="0.45">
      <c r="A861" s="104"/>
      <c r="B861" s="1">
        <v>43177</v>
      </c>
      <c r="C861" s="141" t="s">
        <v>101</v>
      </c>
      <c r="D861">
        <v>2018</v>
      </c>
      <c r="E861" s="98">
        <v>14888422540020</v>
      </c>
      <c r="F861" s="141" t="s">
        <v>755</v>
      </c>
      <c r="G861" s="141" t="str">
        <f>VLOOKUP(E861,'Tableau Sites'!$A$7:$C$127,3,FALSE)</f>
        <v>RUE RENE LOTE</v>
      </c>
      <c r="H861" s="142">
        <v>56100</v>
      </c>
      <c r="I861">
        <v>6</v>
      </c>
      <c r="J861" s="1">
        <v>43099</v>
      </c>
      <c r="K861" s="1">
        <v>43099</v>
      </c>
      <c r="L861" s="142">
        <v>255</v>
      </c>
      <c r="M861" s="142">
        <v>255</v>
      </c>
      <c r="N861" s="143">
        <v>41.21</v>
      </c>
      <c r="O861" s="15">
        <v>14888422540020</v>
      </c>
      <c r="P861" t="s">
        <v>129</v>
      </c>
      <c r="Q861" t="s">
        <v>129</v>
      </c>
      <c r="R861" s="104">
        <v>56100</v>
      </c>
      <c r="S861" t="s">
        <v>101</v>
      </c>
      <c r="T861">
        <v>6</v>
      </c>
      <c r="U861" s="114">
        <v>255</v>
      </c>
      <c r="V861" s="13">
        <v>41.21</v>
      </c>
      <c r="W861" s="1">
        <v>43177</v>
      </c>
      <c r="X861" s="7">
        <v>43099</v>
      </c>
      <c r="Y861" s="10">
        <v>2018</v>
      </c>
    </row>
    <row r="862" spans="1:25" hidden="1" x14ac:dyDescent="0.45">
      <c r="A862" s="104"/>
      <c r="B862" s="1">
        <v>43177</v>
      </c>
      <c r="C862" s="141" t="s">
        <v>101</v>
      </c>
      <c r="D862">
        <v>2018</v>
      </c>
      <c r="E862" s="98">
        <v>14812590435421</v>
      </c>
      <c r="F862" s="142" t="s">
        <v>735</v>
      </c>
      <c r="G862" s="141" t="str">
        <f>VLOOKUP(E862,'Tableau Sites'!$A$7:$C$107,3,FALSE)</f>
        <v>29B RUE DE KEROMAN</v>
      </c>
      <c r="H862" s="142">
        <v>56100</v>
      </c>
      <c r="I862">
        <v>6</v>
      </c>
      <c r="J862" s="1">
        <v>43099</v>
      </c>
      <c r="K862" s="1">
        <v>43099</v>
      </c>
      <c r="L862" s="142">
        <v>485</v>
      </c>
      <c r="M862" s="142">
        <v>485</v>
      </c>
      <c r="N862" s="143">
        <v>86.59</v>
      </c>
      <c r="O862" s="15">
        <v>14812590435421</v>
      </c>
      <c r="P862" t="s">
        <v>123</v>
      </c>
      <c r="Q862" t="s">
        <v>178</v>
      </c>
      <c r="R862" s="104">
        <v>56100</v>
      </c>
      <c r="S862" t="s">
        <v>101</v>
      </c>
      <c r="T862">
        <v>6</v>
      </c>
      <c r="U862" s="114">
        <v>485</v>
      </c>
      <c r="V862" s="13">
        <v>86.59</v>
      </c>
      <c r="W862" s="1">
        <v>43177</v>
      </c>
      <c r="X862" s="7">
        <v>43099</v>
      </c>
      <c r="Y862" s="10">
        <v>2018</v>
      </c>
    </row>
    <row r="863" spans="1:25" hidden="1" x14ac:dyDescent="0.45">
      <c r="A863" s="104"/>
      <c r="B863" s="1">
        <v>43177</v>
      </c>
      <c r="C863" s="141" t="s">
        <v>101</v>
      </c>
      <c r="D863">
        <v>2018</v>
      </c>
      <c r="E863" s="98">
        <v>14818089684573</v>
      </c>
      <c r="F863" s="182" t="s">
        <v>751</v>
      </c>
      <c r="G863" s="141" t="str">
        <f>VLOOKUP(E863,'Tableau Sites'!$A$7:$C$107,3,FALSE)</f>
        <v>RUE FERDINAND BUISSON</v>
      </c>
      <c r="H863" s="142">
        <v>56100</v>
      </c>
      <c r="I863">
        <v>6</v>
      </c>
      <c r="J863" s="1">
        <v>43099</v>
      </c>
      <c r="K863" s="1">
        <v>43099</v>
      </c>
      <c r="L863" s="142">
        <v>289</v>
      </c>
      <c r="M863" s="142">
        <v>289</v>
      </c>
      <c r="N863" s="143">
        <v>63.79</v>
      </c>
      <c r="O863" s="15">
        <v>14818089684573</v>
      </c>
      <c r="P863" t="s">
        <v>124</v>
      </c>
      <c r="Q863" t="s">
        <v>68</v>
      </c>
      <c r="R863" s="104">
        <v>56100</v>
      </c>
      <c r="S863" t="s">
        <v>101</v>
      </c>
      <c r="T863">
        <v>6</v>
      </c>
      <c r="U863" s="114">
        <v>289</v>
      </c>
      <c r="V863" s="13">
        <v>63.79</v>
      </c>
      <c r="W863" s="1">
        <v>43177</v>
      </c>
      <c r="X863" s="7">
        <v>43099</v>
      </c>
      <c r="Y863" s="10">
        <v>2018</v>
      </c>
    </row>
    <row r="864" spans="1:25" hidden="1" x14ac:dyDescent="0.45">
      <c r="A864" s="104"/>
      <c r="B864" s="1">
        <v>43177</v>
      </c>
      <c r="C864" s="141" t="s">
        <v>101</v>
      </c>
      <c r="D864">
        <v>2018</v>
      </c>
      <c r="E864" s="98">
        <v>14825325557145</v>
      </c>
      <c r="F864" s="141" t="s">
        <v>703</v>
      </c>
      <c r="G864" s="141" t="str">
        <f>VLOOKUP(E864,'Tableau Sites'!$A$7:$C$107,3,FALSE)</f>
        <v xml:space="preserve"> N1 ccal KERVENANEC</v>
      </c>
      <c r="H864" s="142">
        <v>56100</v>
      </c>
      <c r="I864">
        <v>18</v>
      </c>
      <c r="J864" s="1">
        <v>43099</v>
      </c>
      <c r="K864" s="1">
        <v>43099</v>
      </c>
      <c r="L864" s="142">
        <v>1080</v>
      </c>
      <c r="M864" s="142">
        <v>1080</v>
      </c>
      <c r="N864" s="143">
        <v>169.97</v>
      </c>
      <c r="O864" s="15">
        <v>14825325557145</v>
      </c>
      <c r="P864" t="s">
        <v>99</v>
      </c>
      <c r="Q864" t="s">
        <v>213</v>
      </c>
      <c r="R864" s="104">
        <v>56100</v>
      </c>
      <c r="S864" t="s">
        <v>101</v>
      </c>
      <c r="T864">
        <v>18</v>
      </c>
      <c r="U864" s="114">
        <v>1080</v>
      </c>
      <c r="V864" s="13">
        <v>169.97</v>
      </c>
      <c r="W864" s="1">
        <v>43177</v>
      </c>
      <c r="X864" s="7">
        <v>43099</v>
      </c>
      <c r="Y864" s="10">
        <v>2018</v>
      </c>
    </row>
    <row r="865" spans="1:25" hidden="1" x14ac:dyDescent="0.45">
      <c r="A865" s="104"/>
      <c r="B865" s="1">
        <v>43177</v>
      </c>
      <c r="C865" s="141" t="s">
        <v>101</v>
      </c>
      <c r="D865">
        <v>2018</v>
      </c>
      <c r="E865" s="98">
        <v>14831259040485</v>
      </c>
      <c r="F865" s="141" t="s">
        <v>720</v>
      </c>
      <c r="G865" s="141" t="str">
        <f>VLOOKUP(E865,'Tableau Sites'!$A$7:$C$107,3,FALSE)</f>
        <v>10 RUE FRANCOIS RENAULT</v>
      </c>
      <c r="H865" s="142">
        <v>56100</v>
      </c>
      <c r="I865">
        <v>6</v>
      </c>
      <c r="J865" s="1">
        <v>43099</v>
      </c>
      <c r="K865" s="1">
        <v>43099</v>
      </c>
      <c r="L865" s="142">
        <v>229</v>
      </c>
      <c r="M865" s="142">
        <v>229</v>
      </c>
      <c r="N865" s="143">
        <v>39.840000000000003</v>
      </c>
      <c r="O865" s="15">
        <v>14831259040485</v>
      </c>
      <c r="P865" t="s">
        <v>126</v>
      </c>
      <c r="Q865" t="s">
        <v>126</v>
      </c>
      <c r="R865" s="104">
        <v>56100</v>
      </c>
      <c r="S865" t="s">
        <v>101</v>
      </c>
      <c r="T865">
        <v>6</v>
      </c>
      <c r="U865" s="114">
        <v>229</v>
      </c>
      <c r="V865" s="13">
        <v>39.840000000000003</v>
      </c>
      <c r="W865" s="1">
        <v>43177</v>
      </c>
      <c r="X865" s="7">
        <v>43099</v>
      </c>
      <c r="Y865" s="10">
        <v>2018</v>
      </c>
    </row>
    <row r="866" spans="1:25" hidden="1" x14ac:dyDescent="0.45">
      <c r="A866" s="104"/>
      <c r="B866" s="1">
        <v>43177</v>
      </c>
      <c r="C866" s="141" t="s">
        <v>101</v>
      </c>
      <c r="D866">
        <v>2018</v>
      </c>
      <c r="E866" s="98">
        <v>14830680111778</v>
      </c>
      <c r="F866" s="141" t="s">
        <v>125</v>
      </c>
      <c r="G866" s="141" t="str">
        <f>VLOOKUP(E866,'Tableau Sites'!$A$7:$C$107,3,FALSE)</f>
        <v>PLACE BATAILLE DE QUIBERON</v>
      </c>
      <c r="H866" s="142">
        <v>56100</v>
      </c>
      <c r="I866">
        <v>6</v>
      </c>
      <c r="J866" s="1">
        <v>43099</v>
      </c>
      <c r="K866" s="1">
        <v>43099</v>
      </c>
      <c r="L866" s="142">
        <v>187</v>
      </c>
      <c r="M866" s="142">
        <v>187</v>
      </c>
      <c r="N866" s="143">
        <v>43.21</v>
      </c>
      <c r="O866" s="15">
        <v>14830680111778</v>
      </c>
      <c r="P866" t="s">
        <v>125</v>
      </c>
      <c r="Q866" t="s">
        <v>180</v>
      </c>
      <c r="R866" s="104">
        <v>56100</v>
      </c>
      <c r="S866" t="s">
        <v>101</v>
      </c>
      <c r="T866">
        <v>6</v>
      </c>
      <c r="U866" s="114">
        <v>187</v>
      </c>
      <c r="V866" s="13">
        <v>43.21</v>
      </c>
      <c r="W866" s="1">
        <v>43177</v>
      </c>
      <c r="X866" s="7">
        <v>43099</v>
      </c>
      <c r="Y866" s="10">
        <v>2018</v>
      </c>
    </row>
    <row r="867" spans="1:25" x14ac:dyDescent="0.45">
      <c r="A867" s="104"/>
      <c r="B867" s="1">
        <v>43177</v>
      </c>
      <c r="C867" s="141" t="s">
        <v>101</v>
      </c>
      <c r="D867">
        <v>2018</v>
      </c>
      <c r="E867" s="98">
        <v>14876266172942</v>
      </c>
      <c r="F867" s="141" t="s">
        <v>733</v>
      </c>
      <c r="G867" s="141" t="str">
        <f>VLOOKUP(E867,'Tableau Sites'!$A$7:$C$127,3,FALSE)</f>
        <v>2 RUE DE KERULVE</v>
      </c>
      <c r="H867" s="142">
        <v>56100</v>
      </c>
      <c r="I867">
        <v>6</v>
      </c>
      <c r="J867" s="1">
        <v>43099</v>
      </c>
      <c r="K867" s="1">
        <v>43099</v>
      </c>
      <c r="L867" s="142">
        <v>322</v>
      </c>
      <c r="M867" s="142">
        <v>322</v>
      </c>
      <c r="N867" s="143">
        <v>61.68</v>
      </c>
      <c r="O867" s="15">
        <v>14876266172942</v>
      </c>
      <c r="P867" t="s">
        <v>12</v>
      </c>
      <c r="Q867" t="s">
        <v>157</v>
      </c>
      <c r="R867" s="104">
        <v>56100</v>
      </c>
      <c r="S867" t="s">
        <v>101</v>
      </c>
      <c r="T867">
        <v>6</v>
      </c>
      <c r="U867" s="114">
        <v>322</v>
      </c>
      <c r="V867" s="13">
        <v>61.68</v>
      </c>
      <c r="W867" s="1">
        <v>43177</v>
      </c>
      <c r="X867" s="7">
        <v>43099</v>
      </c>
      <c r="Y867" s="10">
        <v>2018</v>
      </c>
    </row>
    <row r="868" spans="1:25" hidden="1" x14ac:dyDescent="0.45">
      <c r="A868" s="104"/>
      <c r="B868" s="1">
        <v>43177</v>
      </c>
      <c r="C868" s="141" t="s">
        <v>101</v>
      </c>
      <c r="D868">
        <v>2018</v>
      </c>
      <c r="E868" s="98">
        <v>14854124423820</v>
      </c>
      <c r="F868" s="141" t="s">
        <v>140</v>
      </c>
      <c r="G868" s="141" t="str">
        <f>VLOOKUP(E868,'Tableau Sites'!$A$7:$C$107,3,FALSE)</f>
        <v>20 RUE JEAN MOULIN</v>
      </c>
      <c r="H868" s="142">
        <v>56100</v>
      </c>
      <c r="I868">
        <v>6</v>
      </c>
      <c r="J868" s="1">
        <v>43099</v>
      </c>
      <c r="K868" s="1">
        <v>43099</v>
      </c>
      <c r="L868" s="142">
        <v>559</v>
      </c>
      <c r="M868" s="142">
        <v>559</v>
      </c>
      <c r="N868" s="143">
        <v>89.1</v>
      </c>
      <c r="O868" s="15">
        <v>14854124423820</v>
      </c>
      <c r="P868" t="s">
        <v>140</v>
      </c>
      <c r="Q868" t="s">
        <v>149</v>
      </c>
      <c r="R868" s="104">
        <v>56100</v>
      </c>
      <c r="S868" t="s">
        <v>101</v>
      </c>
      <c r="T868">
        <v>6</v>
      </c>
      <c r="U868" s="114">
        <v>559</v>
      </c>
      <c r="V868" s="13">
        <v>89.1</v>
      </c>
      <c r="W868" s="1">
        <v>43177</v>
      </c>
      <c r="X868" s="7">
        <v>43099</v>
      </c>
      <c r="Y868" s="10">
        <v>2018</v>
      </c>
    </row>
    <row r="869" spans="1:25" x14ac:dyDescent="0.45">
      <c r="A869" s="104"/>
      <c r="B869" s="1">
        <v>43177</v>
      </c>
      <c r="C869" s="141" t="s">
        <v>101</v>
      </c>
      <c r="D869">
        <v>2018</v>
      </c>
      <c r="E869" s="98">
        <v>14895658461352</v>
      </c>
      <c r="F869" s="182" t="s">
        <v>727</v>
      </c>
      <c r="G869" s="141" t="str">
        <f>VLOOKUP(E869,'Tableau Sites'!$A$7:$C$127,3,FALSE)</f>
        <v>2 RUE FRANCOIS RENAULT</v>
      </c>
      <c r="H869" s="142">
        <v>56100</v>
      </c>
      <c r="I869">
        <v>3</v>
      </c>
      <c r="J869" s="1">
        <v>43099</v>
      </c>
      <c r="K869" s="1">
        <v>43099</v>
      </c>
      <c r="L869" s="142">
        <v>80</v>
      </c>
      <c r="M869" s="142">
        <v>80</v>
      </c>
      <c r="N869" s="143">
        <v>16.100000000000001</v>
      </c>
      <c r="O869" s="15">
        <v>14895658461352</v>
      </c>
      <c r="P869" t="s">
        <v>29</v>
      </c>
      <c r="Q869" t="s">
        <v>29</v>
      </c>
      <c r="R869" s="104">
        <v>56100</v>
      </c>
      <c r="S869" t="s">
        <v>101</v>
      </c>
      <c r="T869">
        <v>3</v>
      </c>
      <c r="U869" s="114">
        <v>80</v>
      </c>
      <c r="V869" s="13">
        <v>16.100000000000001</v>
      </c>
      <c r="W869" s="1">
        <v>43177</v>
      </c>
      <c r="X869" s="7">
        <v>43099</v>
      </c>
      <c r="Y869" s="10">
        <v>2018</v>
      </c>
    </row>
    <row r="870" spans="1:25" hidden="1" x14ac:dyDescent="0.45">
      <c r="A870" s="104"/>
      <c r="B870" s="1">
        <v>43177</v>
      </c>
      <c r="C870" s="141" t="s">
        <v>101</v>
      </c>
      <c r="D870">
        <v>2018</v>
      </c>
      <c r="E870" s="98">
        <v>14819392140869</v>
      </c>
      <c r="F870" s="141" t="s">
        <v>745</v>
      </c>
      <c r="G870" s="141" t="str">
        <f>VLOOKUP(E870,'Tableau Sites'!$A$7:$C$107,3,FALSE)</f>
        <v>60 RUE DE CARNEL</v>
      </c>
      <c r="H870" s="142">
        <v>56100</v>
      </c>
      <c r="I870">
        <v>6</v>
      </c>
      <c r="J870" s="1">
        <v>43099</v>
      </c>
      <c r="K870" s="1">
        <v>43099</v>
      </c>
      <c r="L870" s="142">
        <v>538</v>
      </c>
      <c r="M870" s="142">
        <v>538</v>
      </c>
      <c r="N870" s="143">
        <v>91.72</v>
      </c>
      <c r="O870" s="15">
        <v>14819392140869</v>
      </c>
      <c r="P870" t="s">
        <v>133</v>
      </c>
      <c r="Q870" t="s">
        <v>133</v>
      </c>
      <c r="R870" s="104">
        <v>56100</v>
      </c>
      <c r="S870" t="s">
        <v>101</v>
      </c>
      <c r="T870">
        <v>6</v>
      </c>
      <c r="U870" s="114">
        <v>538</v>
      </c>
      <c r="V870" s="13">
        <v>91.72</v>
      </c>
      <c r="W870" s="1">
        <v>43177</v>
      </c>
      <c r="X870" s="7">
        <v>43099</v>
      </c>
      <c r="Y870" s="10">
        <v>2018</v>
      </c>
    </row>
    <row r="871" spans="1:25" hidden="1" x14ac:dyDescent="0.45">
      <c r="A871" s="104"/>
      <c r="B871" s="1">
        <v>43177</v>
      </c>
      <c r="C871" s="141" t="s">
        <v>101</v>
      </c>
      <c r="D871">
        <v>2018</v>
      </c>
      <c r="E871" s="98">
        <v>14836179395569</v>
      </c>
      <c r="F871" s="141" t="s">
        <v>138</v>
      </c>
      <c r="G871" s="141" t="str">
        <f>VLOOKUP(E871,'Tableau Sites'!$A$7:$C$107,3,FALSE)</f>
        <v>2 RUE MOZART</v>
      </c>
      <c r="H871" s="142">
        <v>56100</v>
      </c>
      <c r="I871">
        <v>6</v>
      </c>
      <c r="J871" s="1">
        <v>43099</v>
      </c>
      <c r="K871" s="1">
        <v>43099</v>
      </c>
      <c r="L871" s="142">
        <v>750</v>
      </c>
      <c r="M871" s="142">
        <v>750</v>
      </c>
      <c r="N871" s="143">
        <v>110.62</v>
      </c>
      <c r="O871" s="15">
        <v>14836179395569</v>
      </c>
      <c r="P871" t="s">
        <v>138</v>
      </c>
      <c r="Q871" t="s">
        <v>163</v>
      </c>
      <c r="R871" s="104">
        <v>56100</v>
      </c>
      <c r="S871" t="s">
        <v>101</v>
      </c>
      <c r="T871">
        <v>6</v>
      </c>
      <c r="U871" s="114">
        <v>750</v>
      </c>
      <c r="V871" s="13">
        <v>110.62</v>
      </c>
      <c r="W871" s="1">
        <v>43177</v>
      </c>
      <c r="X871" s="7">
        <v>43099</v>
      </c>
      <c r="Y871" s="10">
        <v>2018</v>
      </c>
    </row>
    <row r="872" spans="1:25" x14ac:dyDescent="0.45">
      <c r="A872" s="104"/>
      <c r="B872" s="1">
        <v>43177</v>
      </c>
      <c r="C872" s="141" t="s">
        <v>101</v>
      </c>
      <c r="D872">
        <v>2018</v>
      </c>
      <c r="E872" s="98">
        <v>14890014442703</v>
      </c>
      <c r="F872" s="141" t="s">
        <v>718</v>
      </c>
      <c r="G872" s="141" t="str">
        <f>VLOOKUP(E872,'Tableau Sites'!$A$7:$C$127,3,FALSE)</f>
        <v>1 RUE LESAGE</v>
      </c>
      <c r="H872" s="142">
        <v>56100</v>
      </c>
      <c r="I872">
        <v>6</v>
      </c>
      <c r="J872" s="1">
        <v>43099</v>
      </c>
      <c r="K872" s="1">
        <v>43099</v>
      </c>
      <c r="L872" s="142">
        <v>511</v>
      </c>
      <c r="M872" s="142">
        <v>511</v>
      </c>
      <c r="N872" s="143">
        <v>89.46</v>
      </c>
      <c r="O872" s="15">
        <v>14890014442703</v>
      </c>
      <c r="P872" t="s">
        <v>128</v>
      </c>
      <c r="Q872" t="s">
        <v>128</v>
      </c>
      <c r="R872" s="104">
        <v>56100</v>
      </c>
      <c r="S872" t="s">
        <v>101</v>
      </c>
      <c r="T872">
        <v>6</v>
      </c>
      <c r="U872" s="114">
        <v>511</v>
      </c>
      <c r="V872" s="13">
        <v>89.46</v>
      </c>
      <c r="W872" s="1">
        <v>43177</v>
      </c>
      <c r="X872" s="7">
        <v>43099</v>
      </c>
      <c r="Y872" s="10">
        <v>2018</v>
      </c>
    </row>
    <row r="873" spans="1:25" hidden="1" x14ac:dyDescent="0.45">
      <c r="B873" s="1">
        <v>42744</v>
      </c>
      <c r="C873" s="141" t="s">
        <v>101</v>
      </c>
      <c r="D873" t="s">
        <v>196</v>
      </c>
      <c r="E873" s="98">
        <v>14807814659972</v>
      </c>
      <c r="F873" s="182" t="s">
        <v>794</v>
      </c>
      <c r="G873" s="141" t="str">
        <f>VLOOKUP(E873,'Tableau Sites'!$A$7:$C$107,3,FALSE)</f>
        <v>PLACE DE LA LIBERTE</v>
      </c>
      <c r="H873" s="142">
        <v>56100</v>
      </c>
      <c r="I873">
        <v>6</v>
      </c>
      <c r="J873" s="1">
        <v>42734</v>
      </c>
      <c r="K873" s="1">
        <v>42734</v>
      </c>
      <c r="L873" s="142">
        <v>269</v>
      </c>
      <c r="M873" s="142">
        <v>269</v>
      </c>
      <c r="N873" s="143">
        <v>81.569999999999993</v>
      </c>
      <c r="O873" s="29">
        <v>14807814659972</v>
      </c>
      <c r="P873" s="27" t="s">
        <v>64</v>
      </c>
      <c r="Q873" s="27" t="s">
        <v>60</v>
      </c>
      <c r="R873" s="102">
        <v>56100</v>
      </c>
      <c r="S873" t="s">
        <v>101</v>
      </c>
      <c r="T873" s="27">
        <v>6</v>
      </c>
      <c r="U873" s="116">
        <v>269</v>
      </c>
      <c r="V873" s="31">
        <v>81.569999999999993</v>
      </c>
      <c r="W873" s="30">
        <v>42744</v>
      </c>
      <c r="X873" s="26">
        <v>42734</v>
      </c>
      <c r="Y873" s="28" t="s">
        <v>196</v>
      </c>
    </row>
    <row r="874" spans="1:25" hidden="1" x14ac:dyDescent="0.45">
      <c r="B874" s="1">
        <v>42744</v>
      </c>
      <c r="C874" s="141" t="s">
        <v>101</v>
      </c>
      <c r="D874" t="s">
        <v>196</v>
      </c>
      <c r="E874" s="98">
        <v>14807959377717</v>
      </c>
      <c r="F874" s="182" t="s">
        <v>798</v>
      </c>
      <c r="G874" s="141" t="str">
        <f>VLOOKUP(E874,'Tableau Sites'!$A$7:$C$107,3,FALSE)</f>
        <v>PLACE ALSACE LORRAINE</v>
      </c>
      <c r="H874" s="142">
        <v>56100</v>
      </c>
      <c r="I874">
        <v>6</v>
      </c>
      <c r="J874" s="1">
        <v>42734</v>
      </c>
      <c r="K874" s="1">
        <v>42734</v>
      </c>
      <c r="L874" s="142">
        <v>461</v>
      </c>
      <c r="M874" s="142">
        <v>461</v>
      </c>
      <c r="N874" s="143">
        <v>74.03</v>
      </c>
      <c r="O874" s="29">
        <v>14807959377717</v>
      </c>
      <c r="P874" s="27" t="s">
        <v>33</v>
      </c>
      <c r="Q874" s="27" t="s">
        <v>34</v>
      </c>
      <c r="R874" s="102">
        <v>56100</v>
      </c>
      <c r="S874" t="s">
        <v>101</v>
      </c>
      <c r="T874" s="27">
        <v>6</v>
      </c>
      <c r="U874" s="116">
        <v>461</v>
      </c>
      <c r="V874" s="31">
        <v>74.03</v>
      </c>
      <c r="W874" s="30">
        <v>42744</v>
      </c>
      <c r="X874" s="26">
        <v>42734</v>
      </c>
      <c r="Y874" s="28" t="s">
        <v>196</v>
      </c>
    </row>
    <row r="875" spans="1:25" hidden="1" x14ac:dyDescent="0.45">
      <c r="B875" s="1">
        <v>42744</v>
      </c>
      <c r="C875" s="141" t="s">
        <v>101</v>
      </c>
      <c r="D875" t="s">
        <v>196</v>
      </c>
      <c r="E875" s="98">
        <v>14808393522019</v>
      </c>
      <c r="F875" s="141" t="s">
        <v>92</v>
      </c>
      <c r="G875" s="141" t="str">
        <f>VLOOKUP(E875,'Tableau Sites'!$A$7:$C$107,3,FALSE)</f>
        <v>RUE AUGUSTE RODIN</v>
      </c>
      <c r="H875" s="142">
        <v>56100</v>
      </c>
      <c r="I875">
        <v>3</v>
      </c>
      <c r="J875" s="1">
        <v>42734</v>
      </c>
      <c r="K875" s="1">
        <v>42734</v>
      </c>
      <c r="L875" s="142">
        <v>142</v>
      </c>
      <c r="M875" s="142">
        <v>142</v>
      </c>
      <c r="N875" s="143">
        <v>27.63</v>
      </c>
      <c r="O875" s="29">
        <v>14808393522019</v>
      </c>
      <c r="P875" s="27" t="s">
        <v>92</v>
      </c>
      <c r="Q875" s="27" t="s">
        <v>93</v>
      </c>
      <c r="R875" s="102">
        <v>56100</v>
      </c>
      <c r="S875" t="s">
        <v>101</v>
      </c>
      <c r="T875" s="27">
        <v>3</v>
      </c>
      <c r="U875" s="116">
        <v>142</v>
      </c>
      <c r="V875" s="31">
        <v>27.63</v>
      </c>
      <c r="W875" s="30">
        <v>42744</v>
      </c>
      <c r="X875" s="26">
        <v>42734</v>
      </c>
      <c r="Y875" s="28" t="s">
        <v>196</v>
      </c>
    </row>
    <row r="876" spans="1:25" hidden="1" x14ac:dyDescent="0.45">
      <c r="B876" s="1">
        <v>42744</v>
      </c>
      <c r="C876" s="141" t="s">
        <v>101</v>
      </c>
      <c r="D876" t="s">
        <v>196</v>
      </c>
      <c r="E876" s="98">
        <v>14809261881378</v>
      </c>
      <c r="F876" s="141" t="s">
        <v>775</v>
      </c>
      <c r="G876" s="141" t="str">
        <f>VLOOKUP(E876,'Tableau Sites'!$A$7:$C$107,3,FALSE)</f>
        <v>7 RUE JULES MASSENET</v>
      </c>
      <c r="H876" s="142">
        <v>56100</v>
      </c>
      <c r="I876">
        <v>6</v>
      </c>
      <c r="J876" s="1">
        <v>42734</v>
      </c>
      <c r="K876" s="1">
        <v>42734</v>
      </c>
      <c r="L876" s="142">
        <v>226</v>
      </c>
      <c r="M876" s="142">
        <v>226</v>
      </c>
      <c r="N876" s="143">
        <v>42.25</v>
      </c>
      <c r="O876" s="29">
        <v>14809261881378</v>
      </c>
      <c r="P876" s="27" t="s">
        <v>35</v>
      </c>
      <c r="Q876" s="27" t="s">
        <v>36</v>
      </c>
      <c r="R876" s="102">
        <v>56100</v>
      </c>
      <c r="S876" t="s">
        <v>101</v>
      </c>
      <c r="T876" s="27">
        <v>6</v>
      </c>
      <c r="U876" s="116">
        <v>226</v>
      </c>
      <c r="V876" s="31">
        <v>42.25</v>
      </c>
      <c r="W876" s="30">
        <v>42744</v>
      </c>
      <c r="X876" s="26">
        <v>42734</v>
      </c>
      <c r="Y876" s="28" t="s">
        <v>196</v>
      </c>
    </row>
    <row r="877" spans="1:25" hidden="1" x14ac:dyDescent="0.45">
      <c r="B877" s="1">
        <v>42744</v>
      </c>
      <c r="C877" s="141" t="s">
        <v>101</v>
      </c>
      <c r="D877" t="s">
        <v>196</v>
      </c>
      <c r="E877" s="98">
        <v>14809551292790</v>
      </c>
      <c r="F877" s="182" t="s">
        <v>666</v>
      </c>
      <c r="G877" s="141" t="str">
        <f>VLOOKUP(E877,'Tableau Sites'!$A$7:$C$107,3,FALSE)</f>
        <v>5 PLACE LOUIS BONNEAUD</v>
      </c>
      <c r="H877" s="142">
        <v>56100</v>
      </c>
      <c r="I877">
        <v>24</v>
      </c>
      <c r="J877" s="1">
        <v>42734</v>
      </c>
      <c r="K877" s="1">
        <v>42734</v>
      </c>
      <c r="L877" s="142">
        <v>1050</v>
      </c>
      <c r="M877" s="142">
        <v>1050</v>
      </c>
      <c r="N877" s="143">
        <v>212.2</v>
      </c>
      <c r="O877" s="29">
        <v>14809551292790</v>
      </c>
      <c r="P877" s="27" t="s">
        <v>65</v>
      </c>
      <c r="Q877" s="27" t="s">
        <v>66</v>
      </c>
      <c r="R877" s="102">
        <v>56100</v>
      </c>
      <c r="S877" t="s">
        <v>101</v>
      </c>
      <c r="T877" s="27">
        <v>24</v>
      </c>
      <c r="U877" s="116">
        <v>1050</v>
      </c>
      <c r="V877" s="31">
        <v>212.2</v>
      </c>
      <c r="W877" s="30">
        <v>42744</v>
      </c>
      <c r="X877" s="26">
        <v>42734</v>
      </c>
      <c r="Y877" s="28" t="s">
        <v>196</v>
      </c>
    </row>
    <row r="878" spans="1:25" hidden="1" x14ac:dyDescent="0.45">
      <c r="B878" s="1">
        <v>42744</v>
      </c>
      <c r="C878" s="141" t="s">
        <v>101</v>
      </c>
      <c r="D878" t="s">
        <v>196</v>
      </c>
      <c r="E878" s="98">
        <v>14812735108510</v>
      </c>
      <c r="F878" s="141" t="s">
        <v>676</v>
      </c>
      <c r="G878" s="141" t="str">
        <f>VLOOKUP(E878,'Tableau Sites'!$A$7:$C$107,3,FALSE)</f>
        <v>RUE FERDINAND BUISSON</v>
      </c>
      <c r="H878" s="142">
        <v>56100</v>
      </c>
      <c r="I878">
        <v>30</v>
      </c>
      <c r="J878" s="1">
        <v>42734</v>
      </c>
      <c r="K878" s="1">
        <v>42734</v>
      </c>
      <c r="L878" s="142">
        <v>4477</v>
      </c>
      <c r="M878" s="142">
        <v>4477</v>
      </c>
      <c r="N878" s="143">
        <v>659.85</v>
      </c>
      <c r="O878" s="29">
        <v>14812735108510</v>
      </c>
      <c r="P878" s="27" t="s">
        <v>67</v>
      </c>
      <c r="Q878" s="27" t="s">
        <v>68</v>
      </c>
      <c r="R878" s="102">
        <v>56100</v>
      </c>
      <c r="S878" t="s">
        <v>101</v>
      </c>
      <c r="T878" s="27">
        <v>30</v>
      </c>
      <c r="U878" s="116">
        <v>4477</v>
      </c>
      <c r="V878" s="31">
        <v>659.85</v>
      </c>
      <c r="W878" s="30">
        <v>42744</v>
      </c>
      <c r="X878" s="26">
        <v>42734</v>
      </c>
      <c r="Y878" s="28" t="s">
        <v>196</v>
      </c>
    </row>
    <row r="879" spans="1:25" hidden="1" x14ac:dyDescent="0.45">
      <c r="B879" s="1">
        <v>42744</v>
      </c>
      <c r="C879" s="141" t="s">
        <v>101</v>
      </c>
      <c r="D879" t="s">
        <v>196</v>
      </c>
      <c r="E879" s="98">
        <v>14813892850933</v>
      </c>
      <c r="F879" s="141" t="s">
        <v>700</v>
      </c>
      <c r="G879" s="141" t="str">
        <f>VLOOKUP(E879,'Tableau Sites'!$A$7:$C$107,3,FALSE)</f>
        <v>4 F RUE ROGER SALENGRO</v>
      </c>
      <c r="H879" s="142">
        <v>56100</v>
      </c>
      <c r="I879">
        <v>36</v>
      </c>
      <c r="J879" s="1">
        <v>42734</v>
      </c>
      <c r="K879" s="1">
        <v>42734</v>
      </c>
      <c r="L879" s="142">
        <v>2251</v>
      </c>
      <c r="M879" s="142">
        <v>2251</v>
      </c>
      <c r="N879" s="143">
        <v>397.38</v>
      </c>
      <c r="O879" s="29">
        <v>14813892850933</v>
      </c>
      <c r="P879" s="27" t="s">
        <v>69</v>
      </c>
      <c r="Q879" s="27" t="s">
        <v>155</v>
      </c>
      <c r="R879" s="102">
        <v>56100</v>
      </c>
      <c r="S879" t="s">
        <v>101</v>
      </c>
      <c r="T879" s="27">
        <v>36</v>
      </c>
      <c r="U879" s="116">
        <v>2251</v>
      </c>
      <c r="V879" s="31">
        <v>397.38</v>
      </c>
      <c r="W879" s="30">
        <v>42744</v>
      </c>
      <c r="X879" s="26">
        <v>42734</v>
      </c>
      <c r="Y879" s="28" t="s">
        <v>196</v>
      </c>
    </row>
    <row r="880" spans="1:25" hidden="1" x14ac:dyDescent="0.45">
      <c r="B880" s="1">
        <v>42744</v>
      </c>
      <c r="C880" s="141" t="s">
        <v>101</v>
      </c>
      <c r="D880" t="s">
        <v>196</v>
      </c>
      <c r="E880" s="98">
        <v>14814616439917</v>
      </c>
      <c r="F880" s="141" t="s">
        <v>109</v>
      </c>
      <c r="G880" s="141" t="str">
        <f>VLOOKUP(E880,'Tableau Sites'!$A$7:$C$107,3,FALSE)</f>
        <v>24 RUE DE KERSABIEC</v>
      </c>
      <c r="H880" s="142">
        <v>56100</v>
      </c>
      <c r="I880">
        <v>12</v>
      </c>
      <c r="J880" s="1">
        <v>42734</v>
      </c>
      <c r="K880" s="1">
        <v>42734</v>
      </c>
      <c r="L880" s="142">
        <v>1721</v>
      </c>
      <c r="M880" s="142">
        <v>1721</v>
      </c>
      <c r="N880" s="143">
        <v>253.74</v>
      </c>
      <c r="O880" s="29">
        <v>14814616439917</v>
      </c>
      <c r="P880" s="27" t="s">
        <v>109</v>
      </c>
      <c r="Q880" s="27" t="s">
        <v>156</v>
      </c>
      <c r="R880" s="102">
        <v>56100</v>
      </c>
      <c r="S880" t="s">
        <v>101</v>
      </c>
      <c r="T880" s="27">
        <v>12</v>
      </c>
      <c r="U880" s="116">
        <v>1721</v>
      </c>
      <c r="V880" s="31">
        <v>253.74</v>
      </c>
      <c r="W880" s="30">
        <v>42744</v>
      </c>
      <c r="X880" s="26">
        <v>42734</v>
      </c>
      <c r="Y880" s="28" t="s">
        <v>196</v>
      </c>
    </row>
    <row r="881" spans="2:25" hidden="1" x14ac:dyDescent="0.45">
      <c r="B881" s="1">
        <v>42744</v>
      </c>
      <c r="C881" s="141" t="s">
        <v>101</v>
      </c>
      <c r="D881" t="s">
        <v>196</v>
      </c>
      <c r="E881" s="98">
        <v>14815629464508</v>
      </c>
      <c r="F881" s="141" t="s">
        <v>79</v>
      </c>
      <c r="G881" s="141" t="e">
        <f>VLOOKUP(E881,'Tableau Sites'!$A$7:$C$107,3,FALSE)</f>
        <v>#N/A</v>
      </c>
      <c r="H881" s="142">
        <v>56100</v>
      </c>
      <c r="I881">
        <v>18</v>
      </c>
      <c r="J881" s="1">
        <v>42734</v>
      </c>
      <c r="K881" s="1">
        <v>42734</v>
      </c>
      <c r="L881" s="142">
        <v>282</v>
      </c>
      <c r="M881" s="142">
        <v>282</v>
      </c>
      <c r="N881" s="143">
        <v>74.47</v>
      </c>
      <c r="O881" s="29">
        <v>14815629464508</v>
      </c>
      <c r="P881" s="27" t="s">
        <v>79</v>
      </c>
      <c r="Q881" s="27" t="s">
        <v>80</v>
      </c>
      <c r="R881" s="102">
        <v>56100</v>
      </c>
      <c r="S881" t="s">
        <v>101</v>
      </c>
      <c r="T881" s="27">
        <v>18</v>
      </c>
      <c r="U881" s="116">
        <v>282</v>
      </c>
      <c r="V881" s="31">
        <v>74.47</v>
      </c>
      <c r="W881" s="30">
        <v>42744</v>
      </c>
      <c r="X881" s="26">
        <v>42734</v>
      </c>
      <c r="Y881" s="28" t="s">
        <v>196</v>
      </c>
    </row>
    <row r="882" spans="2:25" hidden="1" x14ac:dyDescent="0.45">
      <c r="B882" s="1">
        <v>42744</v>
      </c>
      <c r="C882" s="141" t="s">
        <v>101</v>
      </c>
      <c r="D882" t="s">
        <v>196</v>
      </c>
      <c r="E882" s="98">
        <v>14819247409505</v>
      </c>
      <c r="F882" s="141" t="s">
        <v>664</v>
      </c>
      <c r="G882" s="141" t="str">
        <f>VLOOKUP(E882,'Tableau Sites'!$A$7:$C$107,3,FALSE)</f>
        <v>205 RUE DE BELGIQUE</v>
      </c>
      <c r="H882" s="142">
        <v>56100</v>
      </c>
      <c r="I882">
        <v>18</v>
      </c>
      <c r="J882" s="1">
        <v>42734</v>
      </c>
      <c r="K882" s="1">
        <v>42734</v>
      </c>
      <c r="L882" s="142">
        <v>4794</v>
      </c>
      <c r="M882" s="142">
        <v>4794</v>
      </c>
      <c r="N882" s="143">
        <v>673.77</v>
      </c>
      <c r="O882" s="29">
        <v>14819247409505</v>
      </c>
      <c r="P882" s="27" t="s">
        <v>11</v>
      </c>
      <c r="Q882" s="27" t="s">
        <v>12</v>
      </c>
      <c r="R882" s="102">
        <v>56100</v>
      </c>
      <c r="S882" t="s">
        <v>101</v>
      </c>
      <c r="T882" s="27">
        <v>18</v>
      </c>
      <c r="U882" s="116">
        <v>4794</v>
      </c>
      <c r="V882" s="31">
        <v>673.77</v>
      </c>
      <c r="W882" s="30">
        <v>42744</v>
      </c>
      <c r="X882" s="26">
        <v>42734</v>
      </c>
      <c r="Y882" s="28" t="s">
        <v>196</v>
      </c>
    </row>
    <row r="883" spans="2:25" hidden="1" x14ac:dyDescent="0.45">
      <c r="B883" s="1">
        <v>42744</v>
      </c>
      <c r="C883" s="141" t="s">
        <v>101</v>
      </c>
      <c r="D883" t="s">
        <v>196</v>
      </c>
      <c r="E883" s="98">
        <v>14819536845189</v>
      </c>
      <c r="F883" s="141" t="s">
        <v>761</v>
      </c>
      <c r="G883" s="141" t="str">
        <f>VLOOKUP(E883,'Tableau Sites'!$A$7:$C$107,3,FALSE)</f>
        <v>PLACE DE LA LIBERTE</v>
      </c>
      <c r="H883" s="142">
        <v>56100</v>
      </c>
      <c r="I883">
        <v>12</v>
      </c>
      <c r="J883" s="1">
        <v>42734</v>
      </c>
      <c r="K883" s="1">
        <v>42734</v>
      </c>
      <c r="L883" s="142">
        <v>268</v>
      </c>
      <c r="M883" s="142">
        <v>268</v>
      </c>
      <c r="N883" s="143">
        <v>60.14</v>
      </c>
      <c r="O883" s="29">
        <v>14819536845189</v>
      </c>
      <c r="P883" s="27" t="s">
        <v>23</v>
      </c>
      <c r="Q883" s="27" t="s">
        <v>60</v>
      </c>
      <c r="R883" s="102">
        <v>56100</v>
      </c>
      <c r="S883" t="s">
        <v>101</v>
      </c>
      <c r="T883" s="27">
        <v>12</v>
      </c>
      <c r="U883" s="116">
        <v>268</v>
      </c>
      <c r="V883" s="31">
        <v>60.14</v>
      </c>
      <c r="W883" s="30">
        <v>42744</v>
      </c>
      <c r="X883" s="26">
        <v>42734</v>
      </c>
      <c r="Y883" s="28" t="s">
        <v>196</v>
      </c>
    </row>
    <row r="884" spans="2:25" hidden="1" x14ac:dyDescent="0.45">
      <c r="B884" s="1">
        <v>42744</v>
      </c>
      <c r="C884" s="141" t="s">
        <v>101</v>
      </c>
      <c r="D884" t="s">
        <v>196</v>
      </c>
      <c r="E884" s="98">
        <v>14822865354592</v>
      </c>
      <c r="F884" s="141" t="s">
        <v>28</v>
      </c>
      <c r="G884" s="141" t="str">
        <f>VLOOKUP(E884,'Tableau Sites'!$A$7:$C$107,3,FALSE)</f>
        <v>2 RUE FRANCOIS RENAULT</v>
      </c>
      <c r="H884" s="142">
        <v>56100</v>
      </c>
      <c r="I884">
        <v>30</v>
      </c>
      <c r="J884" s="1">
        <v>42734</v>
      </c>
      <c r="K884" s="1">
        <v>42734</v>
      </c>
      <c r="L884" s="142">
        <v>245</v>
      </c>
      <c r="M884" s="142">
        <v>245</v>
      </c>
      <c r="N884" s="143">
        <v>121.86</v>
      </c>
      <c r="O884" s="29">
        <v>14822865354592</v>
      </c>
      <c r="P884" s="27" t="s">
        <v>28</v>
      </c>
      <c r="Q884" s="27" t="s">
        <v>29</v>
      </c>
      <c r="R884" s="102">
        <v>56100</v>
      </c>
      <c r="S884" t="s">
        <v>101</v>
      </c>
      <c r="T884" s="27">
        <v>30</v>
      </c>
      <c r="U884" s="116">
        <v>245</v>
      </c>
      <c r="V884" s="31">
        <v>121.86</v>
      </c>
      <c r="W884" s="30">
        <v>42744</v>
      </c>
      <c r="X884" s="26">
        <v>42734</v>
      </c>
      <c r="Y884" s="28" t="s">
        <v>196</v>
      </c>
    </row>
    <row r="885" spans="2:25" hidden="1" x14ac:dyDescent="0.45">
      <c r="B885" s="1">
        <v>42744</v>
      </c>
      <c r="C885" s="141" t="s">
        <v>101</v>
      </c>
      <c r="D885" t="s">
        <v>196</v>
      </c>
      <c r="E885" s="98">
        <v>14823588943559</v>
      </c>
      <c r="F885" s="141" t="s">
        <v>95</v>
      </c>
      <c r="G885" s="141" t="str">
        <f>VLOOKUP(E885,'Tableau Sites'!$A$7:$C$107,3,FALSE)</f>
        <v>2 RUE MAURICE THOREZ</v>
      </c>
      <c r="H885" s="142">
        <v>56100</v>
      </c>
      <c r="I885">
        <v>30</v>
      </c>
      <c r="J885" s="1">
        <v>42734</v>
      </c>
      <c r="K885" s="1">
        <v>42734</v>
      </c>
      <c r="L885" s="142">
        <v>8672</v>
      </c>
      <c r="M885" s="142">
        <v>8672</v>
      </c>
      <c r="N885" s="143">
        <v>1191.22</v>
      </c>
      <c r="O885" s="29">
        <v>14823588943559</v>
      </c>
      <c r="P885" s="27" t="s">
        <v>95</v>
      </c>
      <c r="Q885" s="27" t="s">
        <v>96</v>
      </c>
      <c r="R885" s="102">
        <v>56100</v>
      </c>
      <c r="S885" t="s">
        <v>101</v>
      </c>
      <c r="T885" s="27">
        <v>30</v>
      </c>
      <c r="U885" s="116">
        <v>8672</v>
      </c>
      <c r="V885" s="31">
        <v>1191.22</v>
      </c>
      <c r="W885" s="30">
        <v>42744</v>
      </c>
      <c r="X885" s="26">
        <v>42734</v>
      </c>
      <c r="Y885" s="28" t="s">
        <v>196</v>
      </c>
    </row>
    <row r="886" spans="2:25" hidden="1" x14ac:dyDescent="0.45">
      <c r="B886" s="1">
        <v>42744</v>
      </c>
      <c r="C886" s="141" t="s">
        <v>101</v>
      </c>
      <c r="D886" t="s">
        <v>196</v>
      </c>
      <c r="E886" s="98">
        <v>14826628017348</v>
      </c>
      <c r="F886" s="141" t="s">
        <v>30</v>
      </c>
      <c r="G886" s="141" t="str">
        <f>VLOOKUP(E886,'Tableau Sites'!$A$7:$C$107,3,FALSE)</f>
        <v>N1 RUE VICTOR SCHOELCHER</v>
      </c>
      <c r="H886" s="142">
        <v>56100</v>
      </c>
      <c r="I886">
        <v>36</v>
      </c>
      <c r="J886" s="1">
        <v>42734</v>
      </c>
      <c r="K886" s="1">
        <v>42734</v>
      </c>
      <c r="L886" s="142">
        <v>1390</v>
      </c>
      <c r="M886" s="142">
        <v>1390</v>
      </c>
      <c r="N886" s="143">
        <v>285.85000000000002</v>
      </c>
      <c r="O886" s="29">
        <v>14826628017348</v>
      </c>
      <c r="P886" s="27" t="s">
        <v>30</v>
      </c>
      <c r="Q886" s="27" t="s">
        <v>179</v>
      </c>
      <c r="R886" s="102">
        <v>56100</v>
      </c>
      <c r="S886" t="s">
        <v>101</v>
      </c>
      <c r="T886" s="27">
        <v>36</v>
      </c>
      <c r="U886" s="116">
        <v>1390</v>
      </c>
      <c r="V886" s="31">
        <v>285.85000000000002</v>
      </c>
      <c r="W886" s="30">
        <v>42744</v>
      </c>
      <c r="X886" s="26">
        <v>42734</v>
      </c>
      <c r="Y886" s="28" t="s">
        <v>196</v>
      </c>
    </row>
    <row r="887" spans="2:25" hidden="1" x14ac:dyDescent="0.45">
      <c r="B887" s="1">
        <v>42744</v>
      </c>
      <c r="C887" s="141" t="s">
        <v>101</v>
      </c>
      <c r="D887" t="s">
        <v>196</v>
      </c>
      <c r="E887" s="98">
        <v>14827062170710</v>
      </c>
      <c r="F887" s="141" t="s">
        <v>61</v>
      </c>
      <c r="G887" s="141" t="str">
        <f>VLOOKUP(E887,'Tableau Sites'!$A$7:$C$107,3,FALSE)</f>
        <v>38 RUE MONISTROL</v>
      </c>
      <c r="H887" s="142">
        <v>56100</v>
      </c>
      <c r="I887">
        <v>18</v>
      </c>
      <c r="J887" s="1">
        <v>42734</v>
      </c>
      <c r="K887" s="1">
        <v>42734</v>
      </c>
      <c r="L887" s="142">
        <v>-36</v>
      </c>
      <c r="M887" s="142">
        <v>-36</v>
      </c>
      <c r="N887" s="143">
        <v>28.71</v>
      </c>
      <c r="O887" s="29">
        <v>14827062170710</v>
      </c>
      <c r="P887" s="27" t="s">
        <v>61</v>
      </c>
      <c r="Q887" s="27" t="s">
        <v>62</v>
      </c>
      <c r="R887" s="102">
        <v>56100</v>
      </c>
      <c r="S887" t="s">
        <v>101</v>
      </c>
      <c r="T887" s="27">
        <v>18</v>
      </c>
      <c r="U887" s="116">
        <v>-36</v>
      </c>
      <c r="V887" s="31">
        <v>28.71</v>
      </c>
      <c r="W887" s="30">
        <v>42744</v>
      </c>
      <c r="X887" s="26">
        <v>42734</v>
      </c>
      <c r="Y887" s="28" t="s">
        <v>196</v>
      </c>
    </row>
    <row r="888" spans="2:25" hidden="1" x14ac:dyDescent="0.45">
      <c r="B888" s="1">
        <v>42744</v>
      </c>
      <c r="C888" s="141" t="s">
        <v>101</v>
      </c>
      <c r="D888" t="s">
        <v>196</v>
      </c>
      <c r="E888" s="98">
        <v>14829522373357</v>
      </c>
      <c r="F888" s="141" t="s">
        <v>7</v>
      </c>
      <c r="G888" s="141" t="str">
        <f>VLOOKUP(E888,'Tableau Sites'!$A$7:$C$107,3,FALSE)</f>
        <v>1 RUE NICOLAS APPERT</v>
      </c>
      <c r="H888" s="142">
        <v>56100</v>
      </c>
      <c r="I888">
        <v>6</v>
      </c>
      <c r="J888" s="1">
        <v>42734</v>
      </c>
      <c r="K888" s="1">
        <v>42734</v>
      </c>
      <c r="L888" s="142">
        <v>1967</v>
      </c>
      <c r="M888" s="142">
        <v>1967</v>
      </c>
      <c r="N888" s="143">
        <v>284.89</v>
      </c>
      <c r="O888" s="29">
        <v>14829522373357</v>
      </c>
      <c r="P888" s="27" t="s">
        <v>7</v>
      </c>
      <c r="Q888" s="27" t="s">
        <v>8</v>
      </c>
      <c r="R888" s="102">
        <v>56100</v>
      </c>
      <c r="S888" t="s">
        <v>101</v>
      </c>
      <c r="T888" s="27">
        <v>6</v>
      </c>
      <c r="U888" s="116">
        <v>1967</v>
      </c>
      <c r="V888" s="31">
        <v>284.89</v>
      </c>
      <c r="W888" s="30">
        <v>42744</v>
      </c>
      <c r="X888" s="26">
        <v>42734</v>
      </c>
      <c r="Y888" s="28" t="s">
        <v>196</v>
      </c>
    </row>
    <row r="889" spans="2:25" hidden="1" x14ac:dyDescent="0.45">
      <c r="B889" s="1">
        <v>42744</v>
      </c>
      <c r="C889" s="141" t="s">
        <v>101</v>
      </c>
      <c r="D889" t="s">
        <v>196</v>
      </c>
      <c r="E889" s="98">
        <v>14829667091101</v>
      </c>
      <c r="F889" s="141" t="s">
        <v>707</v>
      </c>
      <c r="G889" s="141" t="str">
        <f>VLOOKUP(E889,'Tableau Sites'!$A$7:$C$107,3,FALSE)</f>
        <v>3 RUE D ANNABA</v>
      </c>
      <c r="H889" s="142">
        <v>56100</v>
      </c>
      <c r="I889">
        <v>3</v>
      </c>
      <c r="J889" s="1">
        <v>42734</v>
      </c>
      <c r="K889" s="1">
        <v>42734</v>
      </c>
      <c r="L889" s="142">
        <v>1643</v>
      </c>
      <c r="M889" s="142">
        <v>1643</v>
      </c>
      <c r="N889" s="143">
        <v>234.17</v>
      </c>
      <c r="O889" s="29">
        <v>14829667091101</v>
      </c>
      <c r="P889" s="27" t="s">
        <v>116</v>
      </c>
      <c r="Q889" s="27" t="s">
        <v>160</v>
      </c>
      <c r="R889" s="102">
        <v>56100</v>
      </c>
      <c r="S889" t="s">
        <v>101</v>
      </c>
      <c r="T889" s="27">
        <v>3</v>
      </c>
      <c r="U889" s="116">
        <v>1643</v>
      </c>
      <c r="V889" s="31">
        <v>234.17</v>
      </c>
      <c r="W889" s="30">
        <v>42744</v>
      </c>
      <c r="X889" s="26">
        <v>42734</v>
      </c>
      <c r="Y889" s="28" t="s">
        <v>196</v>
      </c>
    </row>
    <row r="890" spans="2:25" hidden="1" x14ac:dyDescent="0.45">
      <c r="B890" s="1">
        <v>42744</v>
      </c>
      <c r="C890" s="141" t="s">
        <v>101</v>
      </c>
      <c r="D890" t="s">
        <v>196</v>
      </c>
      <c r="E890" s="98">
        <v>14832561447120</v>
      </c>
      <c r="F890" s="141" t="s">
        <v>653</v>
      </c>
      <c r="G890" s="141" t="str">
        <f>VLOOKUP(E890,'Tableau Sites'!$A$7:$C$107,3,FALSE)</f>
        <v>42 RUE LOUIS BRAILLE</v>
      </c>
      <c r="H890" s="142">
        <v>56100</v>
      </c>
      <c r="I890">
        <v>18</v>
      </c>
      <c r="J890" s="1">
        <v>42734</v>
      </c>
      <c r="K890" s="1">
        <v>42734</v>
      </c>
      <c r="L890" s="142">
        <v>950</v>
      </c>
      <c r="M890" s="142">
        <v>950</v>
      </c>
      <c r="N890" s="143">
        <v>159.85</v>
      </c>
      <c r="O890" s="29">
        <v>14832561447120</v>
      </c>
      <c r="P890" s="27" t="s">
        <v>53</v>
      </c>
      <c r="Q890" s="27" t="s">
        <v>54</v>
      </c>
      <c r="R890" s="102">
        <v>56100</v>
      </c>
      <c r="S890" t="s">
        <v>101</v>
      </c>
      <c r="T890" s="27">
        <v>18</v>
      </c>
      <c r="U890" s="116">
        <v>950</v>
      </c>
      <c r="V890" s="31">
        <v>159.85</v>
      </c>
      <c r="W890" s="30">
        <v>42744</v>
      </c>
      <c r="X890" s="26">
        <v>42734</v>
      </c>
      <c r="Y890" s="28" t="s">
        <v>196</v>
      </c>
    </row>
    <row r="891" spans="2:25" hidden="1" x14ac:dyDescent="0.45">
      <c r="B891" s="1">
        <v>42744</v>
      </c>
      <c r="C891" s="141" t="s">
        <v>101</v>
      </c>
      <c r="D891" t="s">
        <v>196</v>
      </c>
      <c r="E891" s="98">
        <v>14832706164973</v>
      </c>
      <c r="F891" s="193" t="s">
        <v>662</v>
      </c>
      <c r="G891" s="141" t="str">
        <f>VLOOKUP(E891,'Tableau Sites'!$A$7:$C$107,3,FALSE)</f>
        <v>81 BOULEVARD COSMAO DUMANOIR</v>
      </c>
      <c r="H891" s="142">
        <v>56100</v>
      </c>
      <c r="I891">
        <v>3</v>
      </c>
      <c r="J891" s="1">
        <v>42734</v>
      </c>
      <c r="K891" s="1">
        <v>42734</v>
      </c>
      <c r="L891" s="142">
        <v>155</v>
      </c>
      <c r="M891" s="142">
        <v>155</v>
      </c>
      <c r="N891" s="143">
        <v>30.11</v>
      </c>
      <c r="O891" s="29">
        <v>14832706164973</v>
      </c>
      <c r="P891" s="27" t="s">
        <v>83</v>
      </c>
      <c r="Q891" s="27" t="s">
        <v>161</v>
      </c>
      <c r="R891" s="102">
        <v>56100</v>
      </c>
      <c r="S891" t="s">
        <v>101</v>
      </c>
      <c r="T891" s="27">
        <v>3</v>
      </c>
      <c r="U891" s="116">
        <v>155</v>
      </c>
      <c r="V891" s="31">
        <v>30.11</v>
      </c>
      <c r="W891" s="30">
        <v>42744</v>
      </c>
      <c r="X891" s="26">
        <v>42734</v>
      </c>
      <c r="Y891" s="28" t="s">
        <v>196</v>
      </c>
    </row>
    <row r="892" spans="2:25" hidden="1" x14ac:dyDescent="0.45">
      <c r="B892" s="1">
        <v>42744</v>
      </c>
      <c r="C892" s="141" t="s">
        <v>101</v>
      </c>
      <c r="D892" t="s">
        <v>196</v>
      </c>
      <c r="E892" s="98">
        <v>14835311085392</v>
      </c>
      <c r="F892" s="141" t="s">
        <v>714</v>
      </c>
      <c r="G892" s="141" t="str">
        <f>VLOOKUP(E892,'Tableau Sites'!$A$7:$C$107,3,FALSE)</f>
        <v>39 RUE FRANCOIS LE LEVE</v>
      </c>
      <c r="H892" s="142">
        <v>56100</v>
      </c>
      <c r="I892">
        <v>12</v>
      </c>
      <c r="J892" s="1">
        <v>42734</v>
      </c>
      <c r="K892" s="1">
        <v>42734</v>
      </c>
      <c r="L892" s="142">
        <v>638</v>
      </c>
      <c r="M892" s="142">
        <v>638</v>
      </c>
      <c r="N892" s="143">
        <v>109.35</v>
      </c>
      <c r="O892" s="29">
        <v>14835311085392</v>
      </c>
      <c r="P892" s="27" t="s">
        <v>55</v>
      </c>
      <c r="Q892" s="27" t="s">
        <v>56</v>
      </c>
      <c r="R892" s="102">
        <v>56100</v>
      </c>
      <c r="S892" t="s">
        <v>101</v>
      </c>
      <c r="T892" s="27">
        <v>12</v>
      </c>
      <c r="U892" s="116">
        <v>638</v>
      </c>
      <c r="V892" s="31">
        <v>109.35</v>
      </c>
      <c r="W892" s="30">
        <v>42744</v>
      </c>
      <c r="X892" s="26">
        <v>42734</v>
      </c>
      <c r="Y892" s="28" t="s">
        <v>196</v>
      </c>
    </row>
    <row r="893" spans="2:25" hidden="1" x14ac:dyDescent="0.45">
      <c r="B893" s="1">
        <v>42744</v>
      </c>
      <c r="C893" s="141" t="s">
        <v>101</v>
      </c>
      <c r="D893" t="s">
        <v>196</v>
      </c>
      <c r="E893" s="98">
        <v>14838784312598</v>
      </c>
      <c r="F893" s="141" t="s">
        <v>97</v>
      </c>
      <c r="G893" s="141" t="str">
        <f>VLOOKUP(E893,'Tableau Sites'!$A$7:$C$107,3,FALSE)</f>
        <v>HALLES CHANZY</v>
      </c>
      <c r="H893" s="142">
        <v>56100</v>
      </c>
      <c r="I893">
        <v>36</v>
      </c>
      <c r="J893" s="1">
        <v>42734</v>
      </c>
      <c r="K893" s="1">
        <v>42734</v>
      </c>
      <c r="L893" s="142">
        <v>6480</v>
      </c>
      <c r="M893" s="142">
        <v>6480</v>
      </c>
      <c r="N893" s="143">
        <v>921.86</v>
      </c>
      <c r="O893" s="29">
        <v>14838784312598</v>
      </c>
      <c r="P893" s="27" t="s">
        <v>97</v>
      </c>
      <c r="Q893" s="27" t="s">
        <v>181</v>
      </c>
      <c r="R893" s="102">
        <v>56100</v>
      </c>
      <c r="S893" t="s">
        <v>101</v>
      </c>
      <c r="T893" s="27">
        <v>36</v>
      </c>
      <c r="U893" s="116">
        <v>6480</v>
      </c>
      <c r="V893" s="31">
        <v>921.86</v>
      </c>
      <c r="W893" s="30">
        <v>42744</v>
      </c>
      <c r="X893" s="26">
        <v>42734</v>
      </c>
      <c r="Y893" s="28" t="s">
        <v>196</v>
      </c>
    </row>
    <row r="894" spans="2:25" hidden="1" x14ac:dyDescent="0.45">
      <c r="B894" s="1">
        <v>42744</v>
      </c>
      <c r="C894" s="141" t="s">
        <v>101</v>
      </c>
      <c r="D894" t="s">
        <v>196</v>
      </c>
      <c r="E894" s="98">
        <v>14842981128703</v>
      </c>
      <c r="F894" s="141" t="s">
        <v>24</v>
      </c>
      <c r="G894" s="141" t="str">
        <f>VLOOKUP(E894,'Tableau Sites'!$A$7:$C$107,3,FALSE)</f>
        <v>8 RUE DE L INDUSTRIE</v>
      </c>
      <c r="H894" s="142">
        <v>56100</v>
      </c>
      <c r="I894">
        <v>9</v>
      </c>
      <c r="J894" s="1">
        <v>42734</v>
      </c>
      <c r="K894" s="1">
        <v>42734</v>
      </c>
      <c r="L894" s="142">
        <v>-2</v>
      </c>
      <c r="M894" s="142">
        <v>-2</v>
      </c>
      <c r="N894" s="143">
        <v>13.96</v>
      </c>
      <c r="O894" s="29">
        <v>14842981128703</v>
      </c>
      <c r="P894" s="27" t="s">
        <v>24</v>
      </c>
      <c r="Q894" s="27" t="s">
        <v>25</v>
      </c>
      <c r="R894" s="102">
        <v>56100</v>
      </c>
      <c r="S894" t="s">
        <v>101</v>
      </c>
      <c r="T894" s="27">
        <v>9</v>
      </c>
      <c r="U894" s="116">
        <v>-2</v>
      </c>
      <c r="V894" s="31">
        <v>13.96</v>
      </c>
      <c r="W894" s="30">
        <v>42744</v>
      </c>
      <c r="X894" s="26">
        <v>42734</v>
      </c>
      <c r="Y894" s="28" t="s">
        <v>196</v>
      </c>
    </row>
    <row r="895" spans="2:25" hidden="1" x14ac:dyDescent="0.45">
      <c r="B895" s="1">
        <v>42744</v>
      </c>
      <c r="C895" s="141" t="s">
        <v>101</v>
      </c>
      <c r="D895" t="s">
        <v>196</v>
      </c>
      <c r="E895" s="98">
        <v>14844717728537</v>
      </c>
      <c r="F895" s="141" t="s">
        <v>771</v>
      </c>
      <c r="G895" s="141" t="e">
        <f>VLOOKUP(E895,'Tableau Sites'!$A$7:$C$107,3,FALSE)</f>
        <v>#N/A</v>
      </c>
      <c r="H895" s="142">
        <v>56100</v>
      </c>
      <c r="I895">
        <v>3</v>
      </c>
      <c r="J895" s="1">
        <v>42734</v>
      </c>
      <c r="K895" s="1">
        <v>42734</v>
      </c>
      <c r="L895" s="142">
        <v>987</v>
      </c>
      <c r="M895" s="142">
        <v>987</v>
      </c>
      <c r="N895" s="143">
        <v>170.92</v>
      </c>
      <c r="O895" s="29">
        <v>14844717728537</v>
      </c>
      <c r="P895" s="27" t="s">
        <v>86</v>
      </c>
      <c r="Q895" s="27" t="s">
        <v>197</v>
      </c>
      <c r="R895" s="102">
        <v>56100</v>
      </c>
      <c r="S895" t="s">
        <v>101</v>
      </c>
      <c r="T895" s="27">
        <v>3</v>
      </c>
      <c r="U895" s="116">
        <v>987</v>
      </c>
      <c r="V895" s="31">
        <v>170.92</v>
      </c>
      <c r="W895" s="30">
        <v>42744</v>
      </c>
      <c r="X895" s="26">
        <v>42734</v>
      </c>
      <c r="Y895" s="28" t="s">
        <v>196</v>
      </c>
    </row>
    <row r="896" spans="2:25" hidden="1" x14ac:dyDescent="0.45">
      <c r="B896" s="1">
        <v>42744</v>
      </c>
      <c r="C896" s="141" t="s">
        <v>101</v>
      </c>
      <c r="D896" t="s">
        <v>196</v>
      </c>
      <c r="E896" s="98">
        <v>14845296633070</v>
      </c>
      <c r="F896" s="141" t="s">
        <v>680</v>
      </c>
      <c r="G896" s="141" t="str">
        <f>VLOOKUP(E896,'Tableau Sites'!$A$7:$C$107,3,FALSE)</f>
        <v>6 RUE DE L ECOLE</v>
      </c>
      <c r="H896" s="142">
        <v>56100</v>
      </c>
      <c r="I896">
        <v>3</v>
      </c>
      <c r="J896" s="1">
        <v>42734</v>
      </c>
      <c r="K896" s="1">
        <v>42734</v>
      </c>
      <c r="L896" s="142">
        <v>0</v>
      </c>
      <c r="M896" s="142">
        <v>0</v>
      </c>
      <c r="N896" s="143">
        <v>10.02</v>
      </c>
      <c r="O896" s="29">
        <v>14845296633070</v>
      </c>
      <c r="P896" s="27" t="s">
        <v>57</v>
      </c>
      <c r="Q896" s="27" t="s">
        <v>20</v>
      </c>
      <c r="R896" s="102">
        <v>56100</v>
      </c>
      <c r="S896" t="s">
        <v>101</v>
      </c>
      <c r="T896" s="27">
        <v>3</v>
      </c>
      <c r="U896" s="116">
        <v>0</v>
      </c>
      <c r="V896" s="31">
        <v>10.02</v>
      </c>
      <c r="W896" s="30">
        <v>42744</v>
      </c>
      <c r="X896" s="26">
        <v>42734</v>
      </c>
      <c r="Y896" s="28" t="s">
        <v>196</v>
      </c>
    </row>
    <row r="897" spans="2:25" hidden="1" x14ac:dyDescent="0.45">
      <c r="B897" s="1">
        <v>42744</v>
      </c>
      <c r="C897" s="141" t="s">
        <v>101</v>
      </c>
      <c r="D897" t="s">
        <v>196</v>
      </c>
      <c r="E897" s="98">
        <v>14846888509393</v>
      </c>
      <c r="F897" s="141" t="s">
        <v>5</v>
      </c>
      <c r="G897" s="141" t="str">
        <f>VLOOKUP(E897,'Tableau Sites'!$A$7:$C$107,3,FALSE)</f>
        <v>22A RUE DOCTEUR BENOIT VILLERS</v>
      </c>
      <c r="H897" s="142">
        <v>56100</v>
      </c>
      <c r="I897">
        <v>24</v>
      </c>
      <c r="J897" s="1">
        <v>42734</v>
      </c>
      <c r="K897" s="1">
        <v>42734</v>
      </c>
      <c r="L897" s="142">
        <v>8965</v>
      </c>
      <c r="M897" s="142">
        <v>8965</v>
      </c>
      <c r="N897" s="143">
        <v>1232.03</v>
      </c>
      <c r="O897" s="29">
        <v>14846888509393</v>
      </c>
      <c r="P897" s="27" t="s">
        <v>5</v>
      </c>
      <c r="Q897" s="27" t="s">
        <v>6</v>
      </c>
      <c r="R897" s="102">
        <v>56100</v>
      </c>
      <c r="S897" t="s">
        <v>101</v>
      </c>
      <c r="T897" s="27">
        <v>24</v>
      </c>
      <c r="U897" s="116">
        <v>8965</v>
      </c>
      <c r="V897" s="31">
        <v>1232.03</v>
      </c>
      <c r="W897" s="30">
        <v>42744</v>
      </c>
      <c r="X897" s="26">
        <v>42734</v>
      </c>
      <c r="Y897" s="28" t="s">
        <v>196</v>
      </c>
    </row>
    <row r="898" spans="2:25" hidden="1" x14ac:dyDescent="0.45">
      <c r="B898" s="1">
        <v>42744</v>
      </c>
      <c r="C898" s="141" t="s">
        <v>101</v>
      </c>
      <c r="D898" t="s">
        <v>196</v>
      </c>
      <c r="E898" s="98">
        <v>14847756790250</v>
      </c>
      <c r="F898" s="141" t="s">
        <v>58</v>
      </c>
      <c r="G898" s="141" t="e">
        <f>VLOOKUP(E898,'Tableau Sites'!$A$7:$C$107,3,FALSE)</f>
        <v>#N/A</v>
      </c>
      <c r="H898" s="142">
        <v>56100</v>
      </c>
      <c r="I898">
        <v>36</v>
      </c>
      <c r="J898" s="1">
        <v>42734</v>
      </c>
      <c r="K898" s="1">
        <v>42734</v>
      </c>
      <c r="L898" s="142">
        <v>245</v>
      </c>
      <c r="M898" s="142">
        <v>245</v>
      </c>
      <c r="N898" s="143">
        <v>147.88</v>
      </c>
      <c r="O898" s="29">
        <v>14847756790250</v>
      </c>
      <c r="P898" s="27" t="s">
        <v>58</v>
      </c>
      <c r="Q898" s="27" t="s">
        <v>59</v>
      </c>
      <c r="R898" s="102">
        <v>56100</v>
      </c>
      <c r="S898" t="s">
        <v>101</v>
      </c>
      <c r="T898" s="27">
        <v>36</v>
      </c>
      <c r="U898" s="116">
        <v>245</v>
      </c>
      <c r="V898" s="31">
        <v>147.88</v>
      </c>
      <c r="W898" s="30">
        <v>42744</v>
      </c>
      <c r="X898" s="26">
        <v>42734</v>
      </c>
      <c r="Y898" s="28" t="s">
        <v>196</v>
      </c>
    </row>
    <row r="899" spans="2:25" hidden="1" x14ac:dyDescent="0.45">
      <c r="B899" s="1">
        <v>42744</v>
      </c>
      <c r="C899" s="141" t="s">
        <v>101</v>
      </c>
      <c r="D899" t="s">
        <v>196</v>
      </c>
      <c r="E899" s="98">
        <v>14848046293827</v>
      </c>
      <c r="F899" s="141" t="s">
        <v>659</v>
      </c>
      <c r="G899" s="141" t="str">
        <f>VLOOKUP(E899,'Tableau Sites'!$A$7:$C$107,3,FALSE)</f>
        <v>81 BOULEVARD COSMAO DUMANOIR</v>
      </c>
      <c r="H899" s="142">
        <v>56100</v>
      </c>
      <c r="I899">
        <v>12</v>
      </c>
      <c r="J899" s="1">
        <v>42734</v>
      </c>
      <c r="K899" s="1">
        <v>42734</v>
      </c>
      <c r="L899" s="142">
        <v>5531</v>
      </c>
      <c r="M899" s="142">
        <v>5531</v>
      </c>
      <c r="N899" s="143">
        <v>759.63</v>
      </c>
      <c r="O899" s="29">
        <v>14848046293827</v>
      </c>
      <c r="P899" s="27" t="s">
        <v>87</v>
      </c>
      <c r="Q899" s="27" t="s">
        <v>161</v>
      </c>
      <c r="R899" s="102">
        <v>56100</v>
      </c>
      <c r="S899" t="s">
        <v>101</v>
      </c>
      <c r="T899" s="27">
        <v>12</v>
      </c>
      <c r="U899" s="116">
        <v>5531</v>
      </c>
      <c r="V899" s="31">
        <v>759.63</v>
      </c>
      <c r="W899" s="30">
        <v>42744</v>
      </c>
      <c r="X899" s="26">
        <v>42734</v>
      </c>
      <c r="Y899" s="28" t="s">
        <v>196</v>
      </c>
    </row>
    <row r="900" spans="2:25" hidden="1" x14ac:dyDescent="0.45">
      <c r="B900" s="1">
        <v>42744</v>
      </c>
      <c r="C900" s="141" t="s">
        <v>101</v>
      </c>
      <c r="D900" t="s">
        <v>196</v>
      </c>
      <c r="E900" s="98">
        <v>14848335687353</v>
      </c>
      <c r="F900" s="141" t="s">
        <v>17</v>
      </c>
      <c r="G900" s="141" t="e">
        <f>VLOOKUP(E900,'Tableau Sites'!$A$7:$C$107,3,FALSE)</f>
        <v>#N/A</v>
      </c>
      <c r="H900" s="142">
        <v>56100</v>
      </c>
      <c r="I900">
        <v>18</v>
      </c>
      <c r="J900" s="1">
        <v>42734</v>
      </c>
      <c r="K900" s="1">
        <v>42734</v>
      </c>
      <c r="L900" s="142">
        <v>-750</v>
      </c>
      <c r="M900" s="142">
        <v>-750</v>
      </c>
      <c r="N900" s="143">
        <v>-35.97</v>
      </c>
      <c r="O900" s="29">
        <v>14848335687353</v>
      </c>
      <c r="P900" s="27" t="s">
        <v>17</v>
      </c>
      <c r="Q900" s="27" t="s">
        <v>18</v>
      </c>
      <c r="R900" s="102">
        <v>56100</v>
      </c>
      <c r="S900" t="s">
        <v>101</v>
      </c>
      <c r="T900" s="27">
        <v>18</v>
      </c>
      <c r="U900" s="116">
        <v>-750</v>
      </c>
      <c r="V900" s="31">
        <v>-35.97</v>
      </c>
      <c r="W900" s="30">
        <v>42744</v>
      </c>
      <c r="X900" s="26">
        <v>42734</v>
      </c>
      <c r="Y900" s="28" t="s">
        <v>196</v>
      </c>
    </row>
    <row r="901" spans="2:25" hidden="1" x14ac:dyDescent="0.45">
      <c r="B901" s="1">
        <v>42744</v>
      </c>
      <c r="C901" s="141" t="s">
        <v>101</v>
      </c>
      <c r="D901" t="s">
        <v>196</v>
      </c>
      <c r="E901" s="98">
        <v>14849059318633</v>
      </c>
      <c r="F901" s="141" t="s">
        <v>773</v>
      </c>
      <c r="G901" s="141" t="str">
        <f>VLOOKUP(E901,'Tableau Sites'!$A$7:$C$107,3,FALSE)</f>
        <v>10 RUE AMIRAL BOUVET</v>
      </c>
      <c r="H901" s="142">
        <v>56100</v>
      </c>
      <c r="I901">
        <v>6</v>
      </c>
      <c r="J901" s="1">
        <v>42734</v>
      </c>
      <c r="K901" s="1">
        <v>42734</v>
      </c>
      <c r="L901" s="142">
        <v>360</v>
      </c>
      <c r="M901" s="142">
        <v>360</v>
      </c>
      <c r="N901" s="143">
        <v>60.3</v>
      </c>
      <c r="O901" s="29">
        <v>14849059318633</v>
      </c>
      <c r="P901" s="27" t="s">
        <v>88</v>
      </c>
      <c r="Q901" s="27" t="s">
        <v>152</v>
      </c>
      <c r="R901" s="102">
        <v>56100</v>
      </c>
      <c r="S901" t="s">
        <v>101</v>
      </c>
      <c r="T901" s="27">
        <v>6</v>
      </c>
      <c r="U901" s="116">
        <v>360</v>
      </c>
      <c r="V901" s="31">
        <v>60.3</v>
      </c>
      <c r="W901" s="30">
        <v>42744</v>
      </c>
      <c r="X901" s="26">
        <v>42734</v>
      </c>
      <c r="Y901" s="28" t="s">
        <v>196</v>
      </c>
    </row>
    <row r="902" spans="2:25" hidden="1" x14ac:dyDescent="0.45">
      <c r="B902" s="1">
        <v>42744</v>
      </c>
      <c r="C902" s="141" t="s">
        <v>101</v>
      </c>
      <c r="D902" t="s">
        <v>196</v>
      </c>
      <c r="E902" s="98">
        <v>14849348754024</v>
      </c>
      <c r="F902" s="141" t="s">
        <v>87</v>
      </c>
      <c r="G902" s="141" t="e">
        <f>VLOOKUP(E902,'Tableau Sites'!$A$7:$C$107,3,FALSE)</f>
        <v>#N/A</v>
      </c>
      <c r="H902" s="142">
        <v>56100</v>
      </c>
      <c r="I902">
        <v>9</v>
      </c>
      <c r="J902" s="1">
        <v>42734</v>
      </c>
      <c r="K902" s="1">
        <v>42734</v>
      </c>
      <c r="L902" s="142">
        <v>177</v>
      </c>
      <c r="M902" s="142">
        <v>177</v>
      </c>
      <c r="N902" s="143">
        <v>37.86</v>
      </c>
      <c r="O902" s="29">
        <v>14849348754024</v>
      </c>
      <c r="P902" s="27" t="s">
        <v>87</v>
      </c>
      <c r="Q902" s="27" t="s">
        <v>183</v>
      </c>
      <c r="R902" s="102">
        <v>56100</v>
      </c>
      <c r="S902" t="s">
        <v>101</v>
      </c>
      <c r="T902" s="27">
        <v>9</v>
      </c>
      <c r="U902" s="116">
        <v>177</v>
      </c>
      <c r="V902" s="31">
        <v>37.86</v>
      </c>
      <c r="W902" s="30">
        <v>42744</v>
      </c>
      <c r="X902" s="26">
        <v>42734</v>
      </c>
      <c r="Y902" s="28" t="s">
        <v>196</v>
      </c>
    </row>
    <row r="903" spans="2:25" hidden="1" x14ac:dyDescent="0.45">
      <c r="B903" s="1">
        <v>42744</v>
      </c>
      <c r="C903" s="141" t="s">
        <v>101</v>
      </c>
      <c r="D903" t="s">
        <v>196</v>
      </c>
      <c r="E903" s="98">
        <v>14855426859571</v>
      </c>
      <c r="F903" s="141" t="s">
        <v>759</v>
      </c>
      <c r="G903" s="141" t="e">
        <f>VLOOKUP(E903,'Tableau Sites'!$A$7:$C$107,3,FALSE)</f>
        <v>#N/A</v>
      </c>
      <c r="H903" s="142">
        <v>56100</v>
      </c>
      <c r="I903">
        <v>9</v>
      </c>
      <c r="J903" s="1">
        <v>42734</v>
      </c>
      <c r="K903" s="1">
        <v>42734</v>
      </c>
      <c r="L903" s="142">
        <v>-64</v>
      </c>
      <c r="M903" s="142">
        <v>-64</v>
      </c>
      <c r="N903" s="143">
        <v>8.2100000000000009</v>
      </c>
      <c r="O903" s="29">
        <v>14855426859571</v>
      </c>
      <c r="P903" s="27" t="s">
        <v>23</v>
      </c>
      <c r="Q903" s="27" t="s">
        <v>162</v>
      </c>
      <c r="R903" s="102">
        <v>56100</v>
      </c>
      <c r="S903" t="s">
        <v>101</v>
      </c>
      <c r="T903" s="27">
        <v>9</v>
      </c>
      <c r="U903" s="116">
        <v>-64</v>
      </c>
      <c r="V903" s="31">
        <v>8.2100000000000009</v>
      </c>
      <c r="W903" s="30">
        <v>42744</v>
      </c>
      <c r="X903" s="26">
        <v>42734</v>
      </c>
      <c r="Y903" s="28" t="s">
        <v>196</v>
      </c>
    </row>
    <row r="904" spans="2:25" hidden="1" x14ac:dyDescent="0.45">
      <c r="B904" s="1">
        <v>42744</v>
      </c>
      <c r="C904" s="141" t="s">
        <v>101</v>
      </c>
      <c r="D904" t="s">
        <v>196</v>
      </c>
      <c r="E904" s="98">
        <v>14855716295106</v>
      </c>
      <c r="F904" s="141" t="s">
        <v>98</v>
      </c>
      <c r="G904" s="141" t="e">
        <f>VLOOKUP(E904,'Tableau Sites'!$A$7:$C$107,3,FALSE)</f>
        <v>#N/A</v>
      </c>
      <c r="H904" s="142">
        <v>56100</v>
      </c>
      <c r="I904">
        <v>6</v>
      </c>
      <c r="J904" s="1">
        <v>42734</v>
      </c>
      <c r="K904" s="1">
        <v>42734</v>
      </c>
      <c r="L904" s="142">
        <v>-594</v>
      </c>
      <c r="M904" s="142">
        <v>-594</v>
      </c>
      <c r="N904" s="143">
        <v>-69.069999999999993</v>
      </c>
      <c r="O904" s="29">
        <v>14855716295106</v>
      </c>
      <c r="P904" s="27" t="s">
        <v>98</v>
      </c>
      <c r="Q904" s="27" t="s">
        <v>187</v>
      </c>
      <c r="R904" s="102">
        <v>56100</v>
      </c>
      <c r="S904" t="s">
        <v>101</v>
      </c>
      <c r="T904" s="27">
        <v>6</v>
      </c>
      <c r="U904" s="116">
        <v>-594</v>
      </c>
      <c r="V904" s="31">
        <v>-69.069999999999993</v>
      </c>
      <c r="W904" s="30">
        <v>42744</v>
      </c>
      <c r="X904" s="26">
        <v>42734</v>
      </c>
      <c r="Y904" s="28" t="s">
        <v>196</v>
      </c>
    </row>
    <row r="905" spans="2:25" hidden="1" x14ac:dyDescent="0.45">
      <c r="B905" s="1">
        <v>42744</v>
      </c>
      <c r="C905" s="141" t="s">
        <v>101</v>
      </c>
      <c r="D905" t="s">
        <v>196</v>
      </c>
      <c r="E905" s="98">
        <v>14858465933343</v>
      </c>
      <c r="F905" s="141" t="s">
        <v>48</v>
      </c>
      <c r="G905" s="141" t="str">
        <f>VLOOKUP(E905,'Tableau Sites'!$A$7:$C$107,3,FALSE)</f>
        <v>5 RUE DE L INDUSTRIE</v>
      </c>
      <c r="H905" s="142">
        <v>56100</v>
      </c>
      <c r="I905">
        <v>36</v>
      </c>
      <c r="J905" s="1">
        <v>42734</v>
      </c>
      <c r="K905" s="1">
        <v>42734</v>
      </c>
      <c r="L905" s="142">
        <v>3947</v>
      </c>
      <c r="M905" s="142">
        <v>3947</v>
      </c>
      <c r="N905" s="143">
        <v>611.74</v>
      </c>
      <c r="O905" s="29">
        <v>14858465933343</v>
      </c>
      <c r="P905" s="27" t="s">
        <v>48</v>
      </c>
      <c r="Q905" s="27" t="s">
        <v>49</v>
      </c>
      <c r="R905" s="102">
        <v>56100</v>
      </c>
      <c r="S905" t="s">
        <v>101</v>
      </c>
      <c r="T905" s="27">
        <v>36</v>
      </c>
      <c r="U905" s="116">
        <v>3947</v>
      </c>
      <c r="V905" s="31">
        <v>611.74</v>
      </c>
      <c r="W905" s="30">
        <v>42744</v>
      </c>
      <c r="X905" s="26">
        <v>42734</v>
      </c>
      <c r="Y905" s="28" t="s">
        <v>196</v>
      </c>
    </row>
    <row r="906" spans="2:25" hidden="1" x14ac:dyDescent="0.45">
      <c r="B906" s="1">
        <v>42744</v>
      </c>
      <c r="C906" s="141" t="s">
        <v>101</v>
      </c>
      <c r="D906" t="s">
        <v>196</v>
      </c>
      <c r="E906" s="98">
        <v>14860347264787</v>
      </c>
      <c r="F906" s="141" t="s">
        <v>690</v>
      </c>
      <c r="G906" s="141" t="str">
        <f>VLOOKUP(E906,'Tableau Sites'!$A$7:$C$107,3,FALSE)</f>
        <v>11 PLACE DE L YSER</v>
      </c>
      <c r="H906" s="142">
        <v>56100</v>
      </c>
      <c r="I906">
        <v>36</v>
      </c>
      <c r="J906" s="1">
        <v>42734</v>
      </c>
      <c r="K906" s="1">
        <v>42734</v>
      </c>
      <c r="L906" s="142">
        <v>4359</v>
      </c>
      <c r="M906" s="142">
        <v>4359</v>
      </c>
      <c r="N906" s="143">
        <v>674.35</v>
      </c>
      <c r="O906" s="29">
        <v>14860347264787</v>
      </c>
      <c r="P906" s="27" t="s">
        <v>19</v>
      </c>
      <c r="Q906" s="27" t="s">
        <v>50</v>
      </c>
      <c r="R906" s="102">
        <v>56100</v>
      </c>
      <c r="S906" t="s">
        <v>101</v>
      </c>
      <c r="T906" s="27">
        <v>36</v>
      </c>
      <c r="U906" s="116">
        <v>4359</v>
      </c>
      <c r="V906" s="31">
        <v>674.35</v>
      </c>
      <c r="W906" s="30">
        <v>42744</v>
      </c>
      <c r="X906" s="26">
        <v>42734</v>
      </c>
      <c r="Y906" s="28" t="s">
        <v>196</v>
      </c>
    </row>
    <row r="907" spans="2:25" hidden="1" x14ac:dyDescent="0.45">
      <c r="B907" s="1">
        <v>42744</v>
      </c>
      <c r="C907" s="141" t="s">
        <v>101</v>
      </c>
      <c r="D907" t="s">
        <v>196</v>
      </c>
      <c r="E907" s="98">
        <v>14860636700389</v>
      </c>
      <c r="F907" s="141" t="s">
        <v>689</v>
      </c>
      <c r="G907" s="141" t="str">
        <f>VLOOKUP(E907,'Tableau Sites'!$A$7:$C$107,3,FALSE)</f>
        <v>6 RUE DE L ECOLE</v>
      </c>
      <c r="H907" s="142">
        <v>56100</v>
      </c>
      <c r="I907">
        <v>18</v>
      </c>
      <c r="J907" s="1">
        <v>42734</v>
      </c>
      <c r="K907" s="1">
        <v>42734</v>
      </c>
      <c r="L907" s="142">
        <v>4214</v>
      </c>
      <c r="M907" s="142">
        <v>4214</v>
      </c>
      <c r="N907" s="143">
        <v>597.61</v>
      </c>
      <c r="O907" s="29">
        <v>14860636700389</v>
      </c>
      <c r="P907" s="27" t="s">
        <v>19</v>
      </c>
      <c r="Q907" s="27" t="s">
        <v>20</v>
      </c>
      <c r="R907" s="102">
        <v>56100</v>
      </c>
      <c r="S907" t="s">
        <v>101</v>
      </c>
      <c r="T907" s="27">
        <v>18</v>
      </c>
      <c r="U907" s="116">
        <v>4214</v>
      </c>
      <c r="V907" s="31">
        <v>597.61</v>
      </c>
      <c r="W907" s="30">
        <v>42744</v>
      </c>
      <c r="X907" s="26">
        <v>42734</v>
      </c>
      <c r="Y907" s="28" t="s">
        <v>196</v>
      </c>
    </row>
    <row r="908" spans="2:25" hidden="1" x14ac:dyDescent="0.45">
      <c r="B908" s="1">
        <v>42744</v>
      </c>
      <c r="C908" s="141" t="s">
        <v>101</v>
      </c>
      <c r="D908" t="s">
        <v>196</v>
      </c>
      <c r="E908" s="98">
        <v>14860926084261</v>
      </c>
      <c r="F908" s="141" t="s">
        <v>803</v>
      </c>
      <c r="G908" s="141" t="str">
        <f>VLOOKUP(E908,'Tableau Sites'!$A$7:$C$107,3,FALSE)</f>
        <v>81 RUE DE LA BELLE FONTAINE</v>
      </c>
      <c r="H908" s="142">
        <v>56100</v>
      </c>
      <c r="I908">
        <v>6</v>
      </c>
      <c r="J908" s="1">
        <v>42734</v>
      </c>
      <c r="K908" s="1">
        <v>42734</v>
      </c>
      <c r="L908" s="142">
        <v>185</v>
      </c>
      <c r="M908" s="142">
        <v>185</v>
      </c>
      <c r="N908" s="143">
        <v>36.869999999999997</v>
      </c>
      <c r="O908" s="29">
        <v>14860926084261</v>
      </c>
      <c r="P908" s="27" t="s">
        <v>21</v>
      </c>
      <c r="Q908" s="27" t="s">
        <v>22</v>
      </c>
      <c r="R908" s="102">
        <v>56100</v>
      </c>
      <c r="S908" t="s">
        <v>101</v>
      </c>
      <c r="T908" s="27">
        <v>6</v>
      </c>
      <c r="U908" s="116">
        <v>185</v>
      </c>
      <c r="V908" s="31">
        <v>36.869999999999997</v>
      </c>
      <c r="W908" s="30">
        <v>42744</v>
      </c>
      <c r="X908" s="26">
        <v>42734</v>
      </c>
      <c r="Y908" s="28" t="s">
        <v>196</v>
      </c>
    </row>
    <row r="909" spans="2:25" hidden="1" x14ac:dyDescent="0.45">
      <c r="B909" s="1">
        <v>42744</v>
      </c>
      <c r="C909" s="141" t="s">
        <v>101</v>
      </c>
      <c r="D909" t="s">
        <v>196</v>
      </c>
      <c r="E909" s="98">
        <v>14861215571523</v>
      </c>
      <c r="F909" s="141" t="s">
        <v>692</v>
      </c>
      <c r="G909" s="141" t="str">
        <f>VLOOKUP(E909,'Tableau Sites'!$A$7:$C$107,3,FALSE)</f>
        <v>29 RUE JULES SIMON</v>
      </c>
      <c r="H909" s="142">
        <v>56100</v>
      </c>
      <c r="I909">
        <v>9</v>
      </c>
      <c r="J909" s="1">
        <v>42734</v>
      </c>
      <c r="K909" s="1">
        <v>42734</v>
      </c>
      <c r="L909" s="142">
        <v>1140</v>
      </c>
      <c r="M909" s="142">
        <v>1140</v>
      </c>
      <c r="N909" s="143">
        <v>170.59</v>
      </c>
      <c r="O909" s="29">
        <v>14861215571523</v>
      </c>
      <c r="P909" s="27" t="s">
        <v>37</v>
      </c>
      <c r="Q909" s="27" t="s">
        <v>38</v>
      </c>
      <c r="R909" s="102">
        <v>56100</v>
      </c>
      <c r="S909" t="s">
        <v>101</v>
      </c>
      <c r="T909" s="27">
        <v>9</v>
      </c>
      <c r="U909" s="116">
        <v>1140</v>
      </c>
      <c r="V909" s="31">
        <v>170.59</v>
      </c>
      <c r="W909" s="30">
        <v>42744</v>
      </c>
      <c r="X909" s="26">
        <v>42734</v>
      </c>
      <c r="Y909" s="28" t="s">
        <v>196</v>
      </c>
    </row>
    <row r="910" spans="2:25" x14ac:dyDescent="0.45">
      <c r="B910" s="1">
        <v>42744</v>
      </c>
      <c r="C910" s="141" t="s">
        <v>101</v>
      </c>
      <c r="D910" t="s">
        <v>196</v>
      </c>
      <c r="E910" s="98">
        <v>14876410890702</v>
      </c>
      <c r="F910" s="182" t="s">
        <v>725</v>
      </c>
      <c r="G910" s="141" t="str">
        <f>VLOOKUP(E910,'Tableau Sites'!$A$7:$C$127,3,FALSE)</f>
        <v>2 RUE DE KERULVE</v>
      </c>
      <c r="H910" s="142">
        <v>56100</v>
      </c>
      <c r="I910">
        <v>6</v>
      </c>
      <c r="J910" s="1">
        <v>42734</v>
      </c>
      <c r="K910" s="1">
        <v>42734</v>
      </c>
      <c r="L910" s="142">
        <v>192</v>
      </c>
      <c r="M910" s="142">
        <v>192</v>
      </c>
      <c r="N910" s="143">
        <v>36.35</v>
      </c>
      <c r="O910" s="29">
        <v>14876410890702</v>
      </c>
      <c r="P910" s="27" t="s">
        <v>107</v>
      </c>
      <c r="Q910" s="27" t="s">
        <v>157</v>
      </c>
      <c r="R910" s="102">
        <v>56100</v>
      </c>
      <c r="S910" t="s">
        <v>101</v>
      </c>
      <c r="T910" s="27">
        <v>6</v>
      </c>
      <c r="U910" s="116">
        <v>192</v>
      </c>
      <c r="V910" s="31">
        <v>36.35</v>
      </c>
      <c r="W910" s="30">
        <v>42744</v>
      </c>
      <c r="X910" s="26">
        <v>42734</v>
      </c>
      <c r="Y910" s="28" t="s">
        <v>196</v>
      </c>
    </row>
    <row r="911" spans="2:25" x14ac:dyDescent="0.45">
      <c r="B911" s="1">
        <v>42744</v>
      </c>
      <c r="C911" s="141" t="s">
        <v>101</v>
      </c>
      <c r="D911" t="s">
        <v>196</v>
      </c>
      <c r="E911" s="98">
        <v>14890593252047</v>
      </c>
      <c r="F911" s="141" t="s">
        <v>105</v>
      </c>
      <c r="G911" s="141" t="str">
        <f>VLOOKUP(E911,'Tableau Sites'!$A$7:$C$127,3,FALSE)</f>
        <v>RUE RAMPE DE L AMIRAL</v>
      </c>
      <c r="H911" s="142">
        <v>56100</v>
      </c>
      <c r="I911">
        <v>12</v>
      </c>
      <c r="J911" s="1">
        <v>42734</v>
      </c>
      <c r="K911" s="1">
        <v>42734</v>
      </c>
      <c r="L911" s="142">
        <v>286</v>
      </c>
      <c r="M911" s="142">
        <v>286</v>
      </c>
      <c r="N911" s="143">
        <v>60.61</v>
      </c>
      <c r="O911" s="29">
        <v>14890593252047</v>
      </c>
      <c r="P911" s="27" t="s">
        <v>105</v>
      </c>
      <c r="Q911" s="27" t="s">
        <v>189</v>
      </c>
      <c r="R911" s="102">
        <v>56100</v>
      </c>
      <c r="S911" t="s">
        <v>101</v>
      </c>
      <c r="T911" s="27">
        <v>12</v>
      </c>
      <c r="U911" s="116">
        <v>286</v>
      </c>
      <c r="V911" s="31">
        <v>60.61</v>
      </c>
      <c r="W911" s="30">
        <v>42744</v>
      </c>
      <c r="X911" s="26">
        <v>42734</v>
      </c>
      <c r="Y911" s="28" t="s">
        <v>196</v>
      </c>
    </row>
    <row r="912" spans="2:25" x14ac:dyDescent="0.45">
      <c r="B912" s="1">
        <v>42744</v>
      </c>
      <c r="C912" s="141" t="s">
        <v>101</v>
      </c>
      <c r="D912" t="s">
        <v>196</v>
      </c>
      <c r="E912" s="98">
        <v>14896960824806</v>
      </c>
      <c r="F912" s="182" t="s">
        <v>805</v>
      </c>
      <c r="G912" s="141" t="str">
        <f>VLOOKUP(E912,'Tableau Sites'!$A$7:$C$127,3,FALSE)</f>
        <v>PLACE DE L YSER</v>
      </c>
      <c r="H912" s="142">
        <v>56100</v>
      </c>
      <c r="I912">
        <v>6</v>
      </c>
      <c r="J912" s="1">
        <v>42734</v>
      </c>
      <c r="K912" s="1">
        <v>42734</v>
      </c>
      <c r="L912" s="142">
        <v>281</v>
      </c>
      <c r="M912" s="142">
        <v>281</v>
      </c>
      <c r="N912" s="143">
        <v>48.98</v>
      </c>
      <c r="O912" s="29">
        <v>14896960824806</v>
      </c>
      <c r="P912" s="27" t="s">
        <v>145</v>
      </c>
      <c r="Q912" s="27" t="s">
        <v>190</v>
      </c>
      <c r="R912" s="102">
        <v>56100</v>
      </c>
      <c r="S912" t="s">
        <v>101</v>
      </c>
      <c r="T912" s="27">
        <v>6</v>
      </c>
      <c r="U912" s="116">
        <v>281</v>
      </c>
      <c r="V912" s="31">
        <v>48.98</v>
      </c>
      <c r="W912" s="30">
        <v>42744</v>
      </c>
      <c r="X912" s="26">
        <v>42734</v>
      </c>
      <c r="Y912" s="28" t="s">
        <v>196</v>
      </c>
    </row>
    <row r="913" spans="2:25" x14ac:dyDescent="0.45">
      <c r="B913" s="1">
        <v>42744</v>
      </c>
      <c r="C913" s="141" t="s">
        <v>101</v>
      </c>
      <c r="D913" t="s">
        <v>196</v>
      </c>
      <c r="E913" s="98">
        <v>14897394978254</v>
      </c>
      <c r="F913" s="141" t="s">
        <v>106</v>
      </c>
      <c r="G913" s="141" t="str">
        <f>VLOOKUP(E913,'Tableau Sites'!$A$7:$C$127,3,FALSE)</f>
        <v>BOULEVARD MARECHAL JOFFRE</v>
      </c>
      <c r="H913" s="142">
        <v>56100</v>
      </c>
      <c r="I913">
        <v>6</v>
      </c>
      <c r="J913" s="1">
        <v>42734</v>
      </c>
      <c r="K913" s="1">
        <v>42734</v>
      </c>
      <c r="L913" s="142">
        <v>66</v>
      </c>
      <c r="M913" s="142">
        <v>66</v>
      </c>
      <c r="N913" s="143">
        <v>20.14</v>
      </c>
      <c r="O913" s="29">
        <v>14897394978254</v>
      </c>
      <c r="P913" s="27" t="s">
        <v>106</v>
      </c>
      <c r="Q913" s="27" t="s">
        <v>192</v>
      </c>
      <c r="R913" s="102">
        <v>56100</v>
      </c>
      <c r="S913" t="s">
        <v>101</v>
      </c>
      <c r="T913" s="27">
        <v>6</v>
      </c>
      <c r="U913" s="116">
        <v>66</v>
      </c>
      <c r="V913" s="31">
        <v>20.14</v>
      </c>
      <c r="W913" s="30">
        <v>42744</v>
      </c>
      <c r="X913" s="26">
        <v>42734</v>
      </c>
      <c r="Y913" s="28" t="s">
        <v>196</v>
      </c>
    </row>
    <row r="914" spans="2:25" x14ac:dyDescent="0.45">
      <c r="B914" s="1">
        <v>42744</v>
      </c>
      <c r="C914" s="141" t="s">
        <v>101</v>
      </c>
      <c r="D914" t="s">
        <v>196</v>
      </c>
      <c r="E914" s="98">
        <v>14899131654739</v>
      </c>
      <c r="F914" s="182" t="s">
        <v>749</v>
      </c>
      <c r="G914" s="141" t="str">
        <f>VLOOKUP(E914,'Tableau Sites'!$A$7:$C$127,3,FALSE)</f>
        <v>32 RUE EDGAR QUINET</v>
      </c>
      <c r="H914" s="142">
        <v>56100</v>
      </c>
      <c r="I914">
        <v>6</v>
      </c>
      <c r="J914" s="1">
        <v>42734</v>
      </c>
      <c r="K914" s="1">
        <v>42734</v>
      </c>
      <c r="L914" s="142">
        <v>177</v>
      </c>
      <c r="M914" s="142">
        <v>177</v>
      </c>
      <c r="N914" s="143">
        <v>34.840000000000003</v>
      </c>
      <c r="O914" s="29">
        <v>14899131654739</v>
      </c>
      <c r="P914" s="27" t="s">
        <v>104</v>
      </c>
      <c r="Q914" s="27" t="s">
        <v>164</v>
      </c>
      <c r="R914" s="102">
        <v>56100</v>
      </c>
      <c r="S914" t="s">
        <v>101</v>
      </c>
      <c r="T914" s="27">
        <v>6</v>
      </c>
      <c r="U914" s="116">
        <v>177</v>
      </c>
      <c r="V914" s="31">
        <v>34.840000000000003</v>
      </c>
      <c r="W914" s="30">
        <v>42744</v>
      </c>
      <c r="X914" s="26">
        <v>42734</v>
      </c>
      <c r="Y914" s="28" t="s">
        <v>196</v>
      </c>
    </row>
    <row r="915" spans="2:25" hidden="1" x14ac:dyDescent="0.45">
      <c r="B915" s="1">
        <v>42744</v>
      </c>
      <c r="C915" s="141" t="s">
        <v>101</v>
      </c>
      <c r="D915" t="s">
        <v>196</v>
      </c>
      <c r="E915" s="98">
        <v>14848625122981</v>
      </c>
      <c r="F915" s="141" t="s">
        <v>3</v>
      </c>
      <c r="G915" s="141" t="str">
        <f>VLOOKUP(E915,'Tableau Sites'!$A$7:$C$107,3,FALSE)</f>
        <v>9A QUAI CHARLES DE ROHAN</v>
      </c>
      <c r="H915" s="142">
        <v>56100</v>
      </c>
      <c r="I915">
        <v>6</v>
      </c>
      <c r="J915" s="1">
        <v>42734</v>
      </c>
      <c r="K915" s="1">
        <v>42734</v>
      </c>
      <c r="L915" s="142">
        <v>232</v>
      </c>
      <c r="M915" s="142">
        <v>232</v>
      </c>
      <c r="N915" s="143">
        <v>43.79</v>
      </c>
      <c r="O915" s="29">
        <v>14848625122981</v>
      </c>
      <c r="P915" s="27" t="s">
        <v>3</v>
      </c>
      <c r="Q915" s="27" t="s">
        <v>4</v>
      </c>
      <c r="R915" s="102">
        <v>56100</v>
      </c>
      <c r="S915" t="s">
        <v>101</v>
      </c>
      <c r="T915" s="27">
        <v>6</v>
      </c>
      <c r="U915" s="116">
        <v>232</v>
      </c>
      <c r="V915" s="31">
        <v>43.79</v>
      </c>
      <c r="W915" s="30">
        <v>42744</v>
      </c>
      <c r="X915" s="26">
        <v>42734</v>
      </c>
      <c r="Y915" s="28" t="s">
        <v>196</v>
      </c>
    </row>
    <row r="916" spans="2:25" hidden="1" x14ac:dyDescent="0.45">
      <c r="B916" s="1">
        <v>42370</v>
      </c>
      <c r="C916" s="141" t="s">
        <v>101</v>
      </c>
      <c r="D916" t="s">
        <v>198</v>
      </c>
      <c r="E916" s="98">
        <v>14848625122981</v>
      </c>
      <c r="F916" s="141" t="s">
        <v>3</v>
      </c>
      <c r="G916" s="141" t="str">
        <f>VLOOKUP(E916,'Tableau Sites'!$A$7:$C$107,3,FALSE)</f>
        <v>9A QUAI CHARLES DE ROHAN</v>
      </c>
      <c r="H916" s="142">
        <v>56100</v>
      </c>
      <c r="I916">
        <v>6</v>
      </c>
      <c r="J916" s="1">
        <v>42370</v>
      </c>
      <c r="K916" s="1">
        <v>42370</v>
      </c>
      <c r="L916" s="142">
        <v>0</v>
      </c>
      <c r="M916" s="142">
        <v>0</v>
      </c>
      <c r="N916" s="143">
        <v>0</v>
      </c>
      <c r="O916" s="23">
        <v>14848625122981</v>
      </c>
      <c r="P916" s="20" t="s">
        <v>3</v>
      </c>
      <c r="Q916" s="20" t="s">
        <v>4</v>
      </c>
      <c r="R916" s="103">
        <v>56100</v>
      </c>
      <c r="S916" t="s">
        <v>101</v>
      </c>
      <c r="T916" s="20">
        <v>6</v>
      </c>
      <c r="U916" s="21"/>
      <c r="V916" s="24"/>
      <c r="W916" s="22">
        <v>42370</v>
      </c>
      <c r="X916" s="25">
        <v>42370</v>
      </c>
      <c r="Y916" s="21" t="s">
        <v>198</v>
      </c>
    </row>
    <row r="917" spans="2:25" hidden="1" x14ac:dyDescent="0.45">
      <c r="B917" s="1">
        <v>42401</v>
      </c>
      <c r="C917" s="141" t="s">
        <v>101</v>
      </c>
      <c r="D917" t="s">
        <v>198</v>
      </c>
      <c r="E917" s="98">
        <v>14848625122981</v>
      </c>
      <c r="F917" s="141" t="s">
        <v>3</v>
      </c>
      <c r="G917" s="141" t="str">
        <f>VLOOKUP(E917,'Tableau Sites'!$A$7:$C$107,3,FALSE)</f>
        <v>9A QUAI CHARLES DE ROHAN</v>
      </c>
      <c r="H917" s="142">
        <v>56100</v>
      </c>
      <c r="I917">
        <v>6</v>
      </c>
      <c r="J917" s="1">
        <v>42401</v>
      </c>
      <c r="K917" s="1">
        <v>42401</v>
      </c>
      <c r="L917" s="142">
        <v>0</v>
      </c>
      <c r="M917" s="142">
        <v>0</v>
      </c>
      <c r="N917" s="143">
        <v>0</v>
      </c>
      <c r="O917" s="23">
        <v>14848625122981</v>
      </c>
      <c r="P917" s="20" t="s">
        <v>3</v>
      </c>
      <c r="Q917" s="20" t="s">
        <v>4</v>
      </c>
      <c r="R917" s="103">
        <v>56100</v>
      </c>
      <c r="S917" t="s">
        <v>101</v>
      </c>
      <c r="T917" s="20">
        <v>6</v>
      </c>
      <c r="U917" s="21"/>
      <c r="V917" s="24"/>
      <c r="W917" s="22">
        <v>42401</v>
      </c>
      <c r="X917" s="22">
        <v>42401</v>
      </c>
      <c r="Y917" s="21" t="s">
        <v>198</v>
      </c>
    </row>
    <row r="918" spans="2:25" hidden="1" x14ac:dyDescent="0.45">
      <c r="B918" s="1">
        <v>42430</v>
      </c>
      <c r="C918" s="141" t="s">
        <v>101</v>
      </c>
      <c r="D918" t="s">
        <v>198</v>
      </c>
      <c r="E918" s="98">
        <v>14848625122981</v>
      </c>
      <c r="F918" s="141" t="s">
        <v>3</v>
      </c>
      <c r="G918" s="141" t="str">
        <f>VLOOKUP(E918,'Tableau Sites'!$A$7:$C$107,3,FALSE)</f>
        <v>9A QUAI CHARLES DE ROHAN</v>
      </c>
      <c r="H918" s="142">
        <v>56100</v>
      </c>
      <c r="I918">
        <v>6</v>
      </c>
      <c r="J918" s="1">
        <v>42430</v>
      </c>
      <c r="K918" s="1">
        <v>42430</v>
      </c>
      <c r="L918" s="142">
        <v>0</v>
      </c>
      <c r="M918" s="142">
        <v>0</v>
      </c>
      <c r="N918" s="143">
        <v>0</v>
      </c>
      <c r="O918" s="23">
        <v>14848625122981</v>
      </c>
      <c r="P918" s="20" t="s">
        <v>3</v>
      </c>
      <c r="Q918" s="20" t="s">
        <v>4</v>
      </c>
      <c r="R918" s="103">
        <v>56100</v>
      </c>
      <c r="S918" t="s">
        <v>101</v>
      </c>
      <c r="T918" s="20">
        <v>6</v>
      </c>
      <c r="U918" s="21"/>
      <c r="V918" s="24"/>
      <c r="W918" s="22">
        <v>42430</v>
      </c>
      <c r="X918" s="25">
        <v>42430</v>
      </c>
      <c r="Y918" s="21" t="s">
        <v>198</v>
      </c>
    </row>
    <row r="919" spans="2:25" hidden="1" x14ac:dyDescent="0.45">
      <c r="B919" s="1">
        <v>42461</v>
      </c>
      <c r="C919" s="141" t="s">
        <v>101</v>
      </c>
      <c r="D919" t="s">
        <v>198</v>
      </c>
      <c r="E919" s="98">
        <v>14848625122981</v>
      </c>
      <c r="F919" s="141" t="s">
        <v>3</v>
      </c>
      <c r="G919" s="141" t="str">
        <f>VLOOKUP(E919,'Tableau Sites'!$A$7:$C$107,3,FALSE)</f>
        <v>9A QUAI CHARLES DE ROHAN</v>
      </c>
      <c r="H919" s="142">
        <v>56100</v>
      </c>
      <c r="I919">
        <v>6</v>
      </c>
      <c r="J919" s="1">
        <v>42461</v>
      </c>
      <c r="K919" s="1">
        <v>42461</v>
      </c>
      <c r="L919" s="142">
        <v>0</v>
      </c>
      <c r="M919" s="142">
        <v>0</v>
      </c>
      <c r="N919" s="143">
        <v>0</v>
      </c>
      <c r="O919" s="23">
        <v>14848625122981</v>
      </c>
      <c r="P919" s="20" t="s">
        <v>3</v>
      </c>
      <c r="Q919" s="20" t="s">
        <v>4</v>
      </c>
      <c r="R919" s="103">
        <v>56100</v>
      </c>
      <c r="S919" t="s">
        <v>101</v>
      </c>
      <c r="T919" s="20">
        <v>6</v>
      </c>
      <c r="U919" s="21"/>
      <c r="V919" s="24"/>
      <c r="W919" s="22">
        <v>42461</v>
      </c>
      <c r="X919" s="22">
        <v>42461</v>
      </c>
      <c r="Y919" s="21" t="s">
        <v>198</v>
      </c>
    </row>
    <row r="920" spans="2:25" hidden="1" x14ac:dyDescent="0.45">
      <c r="B920" s="1">
        <v>42491</v>
      </c>
      <c r="C920" s="141" t="s">
        <v>101</v>
      </c>
      <c r="D920" t="s">
        <v>198</v>
      </c>
      <c r="E920" s="98">
        <v>14848625122981</v>
      </c>
      <c r="F920" s="141" t="s">
        <v>3</v>
      </c>
      <c r="G920" s="141" t="str">
        <f>VLOOKUP(E920,'Tableau Sites'!$A$7:$C$107,3,FALSE)</f>
        <v>9A QUAI CHARLES DE ROHAN</v>
      </c>
      <c r="H920" s="142">
        <v>56100</v>
      </c>
      <c r="I920">
        <v>6</v>
      </c>
      <c r="J920" s="1">
        <v>42491</v>
      </c>
      <c r="K920" s="1">
        <v>42491</v>
      </c>
      <c r="L920" s="142">
        <v>0</v>
      </c>
      <c r="M920" s="142">
        <v>0</v>
      </c>
      <c r="N920" s="143">
        <v>0</v>
      </c>
      <c r="O920" s="23">
        <v>14848625122981</v>
      </c>
      <c r="P920" s="20" t="s">
        <v>3</v>
      </c>
      <c r="Q920" s="20" t="s">
        <v>4</v>
      </c>
      <c r="R920" s="103">
        <v>56100</v>
      </c>
      <c r="S920" t="s">
        <v>101</v>
      </c>
      <c r="T920" s="20">
        <v>6</v>
      </c>
      <c r="U920" s="21"/>
      <c r="V920" s="24"/>
      <c r="W920" s="22">
        <v>42491</v>
      </c>
      <c r="X920" s="25">
        <v>42491</v>
      </c>
      <c r="Y920" s="21" t="s">
        <v>198</v>
      </c>
    </row>
    <row r="921" spans="2:25" hidden="1" x14ac:dyDescent="0.45">
      <c r="B921" s="1">
        <v>42522</v>
      </c>
      <c r="C921" s="141" t="s">
        <v>101</v>
      </c>
      <c r="D921" t="s">
        <v>198</v>
      </c>
      <c r="E921" s="98">
        <v>14848625122981</v>
      </c>
      <c r="F921" s="141" t="s">
        <v>3</v>
      </c>
      <c r="G921" s="141" t="str">
        <f>VLOOKUP(E921,'Tableau Sites'!$A$7:$C$107,3,FALSE)</f>
        <v>9A QUAI CHARLES DE ROHAN</v>
      </c>
      <c r="H921" s="142">
        <v>56100</v>
      </c>
      <c r="I921">
        <v>6</v>
      </c>
      <c r="J921" s="1">
        <v>42522</v>
      </c>
      <c r="K921" s="1">
        <v>42522</v>
      </c>
      <c r="L921" s="142">
        <v>0</v>
      </c>
      <c r="M921" s="142">
        <v>0</v>
      </c>
      <c r="N921" s="143">
        <v>0</v>
      </c>
      <c r="O921" s="23">
        <v>14848625122981</v>
      </c>
      <c r="P921" s="20" t="s">
        <v>3</v>
      </c>
      <c r="Q921" s="20" t="s">
        <v>4</v>
      </c>
      <c r="R921" s="103">
        <v>56100</v>
      </c>
      <c r="S921" t="s">
        <v>101</v>
      </c>
      <c r="T921" s="20">
        <v>6</v>
      </c>
      <c r="U921" s="21"/>
      <c r="V921" s="24"/>
      <c r="W921" s="22">
        <v>42522</v>
      </c>
      <c r="X921" s="22">
        <v>42522</v>
      </c>
      <c r="Y921" s="21" t="s">
        <v>198</v>
      </c>
    </row>
    <row r="922" spans="2:25" hidden="1" x14ac:dyDescent="0.45">
      <c r="B922" s="1">
        <v>42552</v>
      </c>
      <c r="C922" s="141" t="s">
        <v>101</v>
      </c>
      <c r="D922" t="s">
        <v>198</v>
      </c>
      <c r="E922" s="98">
        <v>14848625122981</v>
      </c>
      <c r="F922" s="141" t="s">
        <v>3</v>
      </c>
      <c r="G922" s="141" t="str">
        <f>VLOOKUP(E922,'Tableau Sites'!$A$7:$C$107,3,FALSE)</f>
        <v>9A QUAI CHARLES DE ROHAN</v>
      </c>
      <c r="H922" s="142">
        <v>56100</v>
      </c>
      <c r="I922">
        <v>6</v>
      </c>
      <c r="J922" s="1">
        <v>42552</v>
      </c>
      <c r="K922" s="1">
        <v>42552</v>
      </c>
      <c r="L922" s="142">
        <v>0</v>
      </c>
      <c r="M922" s="142">
        <v>0</v>
      </c>
      <c r="N922" s="143">
        <v>0</v>
      </c>
      <c r="O922" s="23">
        <v>14848625122981</v>
      </c>
      <c r="P922" s="20" t="s">
        <v>3</v>
      </c>
      <c r="Q922" s="20" t="s">
        <v>4</v>
      </c>
      <c r="R922" s="103">
        <v>56100</v>
      </c>
      <c r="S922" t="s">
        <v>101</v>
      </c>
      <c r="T922" s="20">
        <v>6</v>
      </c>
      <c r="U922" s="21"/>
      <c r="V922" s="24"/>
      <c r="W922" s="22">
        <v>42552</v>
      </c>
      <c r="X922" s="25">
        <v>42552</v>
      </c>
      <c r="Y922" s="21" t="s">
        <v>198</v>
      </c>
    </row>
    <row r="923" spans="2:25" hidden="1" x14ac:dyDescent="0.45">
      <c r="B923" s="1">
        <v>42583</v>
      </c>
      <c r="C923" s="141" t="s">
        <v>101</v>
      </c>
      <c r="D923" t="s">
        <v>198</v>
      </c>
      <c r="E923" s="98">
        <v>14848625122981</v>
      </c>
      <c r="F923" s="141" t="s">
        <v>3</v>
      </c>
      <c r="G923" s="141" t="str">
        <f>VLOOKUP(E923,'Tableau Sites'!$A$7:$C$107,3,FALSE)</f>
        <v>9A QUAI CHARLES DE ROHAN</v>
      </c>
      <c r="H923" s="142">
        <v>56100</v>
      </c>
      <c r="I923">
        <v>6</v>
      </c>
      <c r="J923" s="1">
        <v>42583</v>
      </c>
      <c r="K923" s="1">
        <v>42583</v>
      </c>
      <c r="L923" s="142">
        <v>0</v>
      </c>
      <c r="M923" s="142">
        <v>0</v>
      </c>
      <c r="N923" s="143">
        <v>0</v>
      </c>
      <c r="O923" s="23">
        <v>14848625122981</v>
      </c>
      <c r="P923" s="20" t="s">
        <v>3</v>
      </c>
      <c r="Q923" s="20" t="s">
        <v>4</v>
      </c>
      <c r="R923" s="103">
        <v>56100</v>
      </c>
      <c r="S923" t="s">
        <v>101</v>
      </c>
      <c r="T923" s="20">
        <v>6</v>
      </c>
      <c r="U923" s="21"/>
      <c r="V923" s="24"/>
      <c r="W923" s="22">
        <v>42583</v>
      </c>
      <c r="X923" s="22">
        <v>42583</v>
      </c>
      <c r="Y923" s="21" t="s">
        <v>198</v>
      </c>
    </row>
    <row r="924" spans="2:25" hidden="1" x14ac:dyDescent="0.45">
      <c r="B924" s="1">
        <v>42614</v>
      </c>
      <c r="C924" s="141" t="s">
        <v>101</v>
      </c>
      <c r="D924" t="s">
        <v>198</v>
      </c>
      <c r="E924" s="98">
        <v>14848625122981</v>
      </c>
      <c r="F924" s="141" t="s">
        <v>3</v>
      </c>
      <c r="G924" s="141" t="str">
        <f>VLOOKUP(E924,'Tableau Sites'!$A$7:$C$107,3,FALSE)</f>
        <v>9A QUAI CHARLES DE ROHAN</v>
      </c>
      <c r="H924" s="142">
        <v>56100</v>
      </c>
      <c r="I924">
        <v>6</v>
      </c>
      <c r="J924" s="1">
        <v>42614</v>
      </c>
      <c r="K924" s="1">
        <v>42614</v>
      </c>
      <c r="L924" s="142">
        <v>0</v>
      </c>
      <c r="M924" s="142">
        <v>0</v>
      </c>
      <c r="N924" s="143">
        <v>0</v>
      </c>
      <c r="O924" s="23">
        <v>14848625122981</v>
      </c>
      <c r="P924" s="20" t="s">
        <v>3</v>
      </c>
      <c r="Q924" s="20" t="s">
        <v>4</v>
      </c>
      <c r="R924" s="103">
        <v>56100</v>
      </c>
      <c r="S924" t="s">
        <v>101</v>
      </c>
      <c r="T924" s="20">
        <v>6</v>
      </c>
      <c r="U924" s="21"/>
      <c r="V924" s="24"/>
      <c r="W924" s="22">
        <v>42614</v>
      </c>
      <c r="X924" s="25">
        <v>42614</v>
      </c>
      <c r="Y924" s="21" t="s">
        <v>198</v>
      </c>
    </row>
    <row r="925" spans="2:25" hidden="1" x14ac:dyDescent="0.45">
      <c r="B925" s="1">
        <v>42644</v>
      </c>
      <c r="C925" s="141" t="s">
        <v>101</v>
      </c>
      <c r="D925" t="s">
        <v>198</v>
      </c>
      <c r="E925" s="98">
        <v>14848625122981</v>
      </c>
      <c r="F925" s="141" t="s">
        <v>3</v>
      </c>
      <c r="G925" s="141" t="str">
        <f>VLOOKUP(E925,'Tableau Sites'!$A$7:$C$107,3,FALSE)</f>
        <v>9A QUAI CHARLES DE ROHAN</v>
      </c>
      <c r="H925" s="142">
        <v>56100</v>
      </c>
      <c r="I925">
        <v>6</v>
      </c>
      <c r="J925" s="1">
        <v>42644</v>
      </c>
      <c r="K925" s="1">
        <v>42644</v>
      </c>
      <c r="L925" s="142">
        <v>0</v>
      </c>
      <c r="M925" s="142">
        <v>0</v>
      </c>
      <c r="N925" s="143">
        <v>0</v>
      </c>
      <c r="O925" s="23">
        <v>14848625122981</v>
      </c>
      <c r="P925" s="20" t="s">
        <v>3</v>
      </c>
      <c r="Q925" s="20" t="s">
        <v>4</v>
      </c>
      <c r="R925" s="103">
        <v>56100</v>
      </c>
      <c r="S925" t="s">
        <v>101</v>
      </c>
      <c r="T925" s="20">
        <v>6</v>
      </c>
      <c r="U925" s="21"/>
      <c r="V925" s="24"/>
      <c r="W925" s="22">
        <v>42644</v>
      </c>
      <c r="X925" s="22">
        <v>42644</v>
      </c>
      <c r="Y925" s="21" t="s">
        <v>198</v>
      </c>
    </row>
    <row r="926" spans="2:25" hidden="1" x14ac:dyDescent="0.45">
      <c r="B926" s="1">
        <v>42675</v>
      </c>
      <c r="C926" s="141" t="s">
        <v>101</v>
      </c>
      <c r="D926" t="s">
        <v>198</v>
      </c>
      <c r="E926" s="98">
        <v>14848625122981</v>
      </c>
      <c r="F926" s="141" t="s">
        <v>3</v>
      </c>
      <c r="G926" s="141" t="str">
        <f>VLOOKUP(E926,'Tableau Sites'!$A$7:$C$107,3,FALSE)</f>
        <v>9A QUAI CHARLES DE ROHAN</v>
      </c>
      <c r="H926" s="142">
        <v>56100</v>
      </c>
      <c r="I926">
        <v>6</v>
      </c>
      <c r="J926" s="1">
        <v>42675</v>
      </c>
      <c r="K926" s="1">
        <v>42675</v>
      </c>
      <c r="L926" s="142">
        <v>0</v>
      </c>
      <c r="M926" s="142">
        <v>0</v>
      </c>
      <c r="N926" s="143">
        <v>0</v>
      </c>
      <c r="O926" s="23">
        <v>14848625122981</v>
      </c>
      <c r="P926" s="20" t="s">
        <v>3</v>
      </c>
      <c r="Q926" s="20" t="s">
        <v>4</v>
      </c>
      <c r="R926" s="103">
        <v>56100</v>
      </c>
      <c r="S926" t="s">
        <v>101</v>
      </c>
      <c r="T926" s="20">
        <v>6</v>
      </c>
      <c r="U926" s="21"/>
      <c r="V926" s="24"/>
      <c r="W926" s="22">
        <v>42675</v>
      </c>
      <c r="X926" s="25">
        <v>42675</v>
      </c>
      <c r="Y926" s="21" t="s">
        <v>198</v>
      </c>
    </row>
    <row r="927" spans="2:25" hidden="1" x14ac:dyDescent="0.45">
      <c r="B927" s="1">
        <v>42705</v>
      </c>
      <c r="C927" s="141" t="s">
        <v>101</v>
      </c>
      <c r="D927" t="s">
        <v>198</v>
      </c>
      <c r="E927" s="98">
        <v>14848625122981</v>
      </c>
      <c r="F927" s="141" t="s">
        <v>3</v>
      </c>
      <c r="G927" s="141" t="str">
        <f>VLOOKUP(E927,'Tableau Sites'!$A$7:$C$107,3,FALSE)</f>
        <v>9A QUAI CHARLES DE ROHAN</v>
      </c>
      <c r="H927" s="142">
        <v>56100</v>
      </c>
      <c r="I927">
        <v>6</v>
      </c>
      <c r="J927" s="1">
        <v>42705</v>
      </c>
      <c r="K927" s="1">
        <v>42705</v>
      </c>
      <c r="L927" s="142">
        <v>0</v>
      </c>
      <c r="M927" s="142">
        <v>0</v>
      </c>
      <c r="N927" s="143">
        <v>0</v>
      </c>
      <c r="O927" s="23">
        <v>14848625122981</v>
      </c>
      <c r="P927" s="20" t="s">
        <v>3</v>
      </c>
      <c r="Q927" s="20" t="s">
        <v>4</v>
      </c>
      <c r="R927" s="103">
        <v>56100</v>
      </c>
      <c r="S927" t="s">
        <v>101</v>
      </c>
      <c r="T927" s="20">
        <v>6</v>
      </c>
      <c r="U927" s="21"/>
      <c r="V927" s="24"/>
      <c r="W927" s="22">
        <v>42705</v>
      </c>
      <c r="X927" s="22">
        <v>42705</v>
      </c>
      <c r="Y927" s="21" t="s">
        <v>198</v>
      </c>
    </row>
    <row r="928" spans="2:25" hidden="1" x14ac:dyDescent="0.45">
      <c r="B928" s="1">
        <v>42736</v>
      </c>
      <c r="C928" s="141" t="s">
        <v>101</v>
      </c>
      <c r="D928" t="s">
        <v>198</v>
      </c>
      <c r="E928" s="98">
        <v>14848625122981</v>
      </c>
      <c r="F928" s="141" t="s">
        <v>3</v>
      </c>
      <c r="G928" s="141" t="str">
        <f>VLOOKUP(E928,'Tableau Sites'!$A$7:$C$107,3,FALSE)</f>
        <v>9A QUAI CHARLES DE ROHAN</v>
      </c>
      <c r="H928" s="142">
        <v>56100</v>
      </c>
      <c r="I928">
        <v>6</v>
      </c>
      <c r="J928" s="1">
        <v>42736</v>
      </c>
      <c r="K928" s="1">
        <v>42736</v>
      </c>
      <c r="L928" s="142">
        <v>0</v>
      </c>
      <c r="M928" s="142">
        <v>0</v>
      </c>
      <c r="N928" s="143">
        <v>0</v>
      </c>
      <c r="O928" s="23">
        <v>14848625122981</v>
      </c>
      <c r="P928" s="20" t="s">
        <v>3</v>
      </c>
      <c r="Q928" s="20" t="s">
        <v>4</v>
      </c>
      <c r="R928" s="103">
        <v>56100</v>
      </c>
      <c r="S928" t="s">
        <v>101</v>
      </c>
      <c r="T928" s="20">
        <v>6</v>
      </c>
      <c r="U928" s="21"/>
      <c r="V928" s="24"/>
      <c r="W928" s="22">
        <v>42736</v>
      </c>
      <c r="X928" s="25">
        <v>42736</v>
      </c>
      <c r="Y928" s="21" t="s">
        <v>198</v>
      </c>
    </row>
    <row r="929" spans="1:25" hidden="1" x14ac:dyDescent="0.45">
      <c r="B929" s="1">
        <v>42767</v>
      </c>
      <c r="C929" s="141" t="s">
        <v>101</v>
      </c>
      <c r="D929" t="s">
        <v>198</v>
      </c>
      <c r="E929" s="98">
        <v>14848625122981</v>
      </c>
      <c r="F929" s="141" t="s">
        <v>3</v>
      </c>
      <c r="G929" s="141" t="str">
        <f>VLOOKUP(E929,'Tableau Sites'!$A$7:$C$107,3,FALSE)</f>
        <v>9A QUAI CHARLES DE ROHAN</v>
      </c>
      <c r="H929" s="142">
        <v>56100</v>
      </c>
      <c r="I929">
        <v>6</v>
      </c>
      <c r="J929" s="1">
        <v>42767</v>
      </c>
      <c r="K929" s="1">
        <v>42767</v>
      </c>
      <c r="L929" s="142">
        <v>0</v>
      </c>
      <c r="M929" s="142">
        <v>0</v>
      </c>
      <c r="N929" s="143">
        <v>0</v>
      </c>
      <c r="O929" s="23">
        <v>14848625122981</v>
      </c>
      <c r="P929" s="20" t="s">
        <v>3</v>
      </c>
      <c r="Q929" s="20" t="s">
        <v>4</v>
      </c>
      <c r="R929" s="103">
        <v>56100</v>
      </c>
      <c r="S929" t="s">
        <v>101</v>
      </c>
      <c r="T929" s="20">
        <v>6</v>
      </c>
      <c r="U929" s="21"/>
      <c r="V929" s="24"/>
      <c r="W929" s="22">
        <v>42767</v>
      </c>
      <c r="X929" s="22">
        <v>42767</v>
      </c>
      <c r="Y929" s="21" t="s">
        <v>198</v>
      </c>
    </row>
    <row r="930" spans="1:25" hidden="1" x14ac:dyDescent="0.45">
      <c r="B930" s="1">
        <v>42795</v>
      </c>
      <c r="C930" s="141" t="s">
        <v>101</v>
      </c>
      <c r="D930" t="s">
        <v>198</v>
      </c>
      <c r="E930" s="98">
        <v>14848625122981</v>
      </c>
      <c r="F930" s="141" t="s">
        <v>3</v>
      </c>
      <c r="G930" s="141" t="str">
        <f>VLOOKUP(E930,'Tableau Sites'!$A$7:$C$107,3,FALSE)</f>
        <v>9A QUAI CHARLES DE ROHAN</v>
      </c>
      <c r="H930" s="142">
        <v>56100</v>
      </c>
      <c r="I930">
        <v>6</v>
      </c>
      <c r="J930" s="1">
        <v>42795</v>
      </c>
      <c r="K930" s="1">
        <v>42795</v>
      </c>
      <c r="L930" s="142">
        <v>0</v>
      </c>
      <c r="M930" s="142">
        <v>0</v>
      </c>
      <c r="N930" s="143">
        <v>0</v>
      </c>
      <c r="O930" s="23">
        <v>14848625122981</v>
      </c>
      <c r="P930" s="20" t="s">
        <v>3</v>
      </c>
      <c r="Q930" s="20" t="s">
        <v>4</v>
      </c>
      <c r="R930" s="103">
        <v>56100</v>
      </c>
      <c r="S930" t="s">
        <v>101</v>
      </c>
      <c r="T930" s="20">
        <v>6</v>
      </c>
      <c r="U930" s="21"/>
      <c r="V930" s="24"/>
      <c r="W930" s="22">
        <v>42795</v>
      </c>
      <c r="X930" s="25">
        <v>42795</v>
      </c>
      <c r="Y930" s="21" t="s">
        <v>198</v>
      </c>
    </row>
    <row r="931" spans="1:25" hidden="1" x14ac:dyDescent="0.45">
      <c r="B931" s="1">
        <v>42826</v>
      </c>
      <c r="C931" s="141" t="s">
        <v>101</v>
      </c>
      <c r="D931" t="s">
        <v>198</v>
      </c>
      <c r="E931" s="98">
        <v>14848625122981</v>
      </c>
      <c r="F931" s="141" t="s">
        <v>3</v>
      </c>
      <c r="G931" s="141" t="str">
        <f>VLOOKUP(E931,'Tableau Sites'!$A$7:$C$107,3,FALSE)</f>
        <v>9A QUAI CHARLES DE ROHAN</v>
      </c>
      <c r="H931" s="142">
        <v>56100</v>
      </c>
      <c r="I931">
        <v>6</v>
      </c>
      <c r="J931" s="1">
        <v>42826</v>
      </c>
      <c r="K931" s="1">
        <v>42826</v>
      </c>
      <c r="L931" s="142">
        <v>0</v>
      </c>
      <c r="M931" s="142">
        <v>0</v>
      </c>
      <c r="N931" s="143">
        <v>0</v>
      </c>
      <c r="O931" s="23">
        <v>14848625122981</v>
      </c>
      <c r="P931" s="20" t="s">
        <v>3</v>
      </c>
      <c r="Q931" s="20" t="s">
        <v>4</v>
      </c>
      <c r="R931" s="103">
        <v>56100</v>
      </c>
      <c r="S931" t="s">
        <v>101</v>
      </c>
      <c r="T931" s="20">
        <v>6</v>
      </c>
      <c r="U931" s="21"/>
      <c r="V931" s="24"/>
      <c r="W931" s="22">
        <v>42826</v>
      </c>
      <c r="X931" s="22">
        <v>42826</v>
      </c>
      <c r="Y931" s="21" t="s">
        <v>198</v>
      </c>
    </row>
    <row r="932" spans="1:25" hidden="1" x14ac:dyDescent="0.45">
      <c r="B932" s="1">
        <v>42856</v>
      </c>
      <c r="C932" s="141" t="s">
        <v>101</v>
      </c>
      <c r="D932" t="s">
        <v>198</v>
      </c>
      <c r="E932" s="98">
        <v>14848625122981</v>
      </c>
      <c r="F932" s="141" t="s">
        <v>3</v>
      </c>
      <c r="G932" s="141" t="str">
        <f>VLOOKUP(E932,'Tableau Sites'!$A$7:$C$107,3,FALSE)</f>
        <v>9A QUAI CHARLES DE ROHAN</v>
      </c>
      <c r="H932" s="142">
        <v>56100</v>
      </c>
      <c r="I932">
        <v>6</v>
      </c>
      <c r="J932" s="1">
        <v>42856</v>
      </c>
      <c r="K932" s="1">
        <v>42856</v>
      </c>
      <c r="L932" s="142">
        <v>0</v>
      </c>
      <c r="M932" s="142">
        <v>0</v>
      </c>
      <c r="N932" s="143">
        <v>0</v>
      </c>
      <c r="O932" s="23">
        <v>14848625122981</v>
      </c>
      <c r="P932" s="20" t="s">
        <v>3</v>
      </c>
      <c r="Q932" s="20" t="s">
        <v>4</v>
      </c>
      <c r="R932" s="103">
        <v>56100</v>
      </c>
      <c r="S932" t="s">
        <v>101</v>
      </c>
      <c r="T932" s="20">
        <v>6</v>
      </c>
      <c r="U932" s="21"/>
      <c r="V932" s="24"/>
      <c r="W932" s="22">
        <v>42856</v>
      </c>
      <c r="X932" s="25">
        <v>42856</v>
      </c>
      <c r="Y932" s="21" t="s">
        <v>198</v>
      </c>
    </row>
    <row r="933" spans="1:25" hidden="1" x14ac:dyDescent="0.45">
      <c r="B933" s="1">
        <v>42887</v>
      </c>
      <c r="C933" s="141" t="s">
        <v>101</v>
      </c>
      <c r="D933" t="s">
        <v>198</v>
      </c>
      <c r="E933" s="98">
        <v>14848625122981</v>
      </c>
      <c r="F933" s="141" t="s">
        <v>3</v>
      </c>
      <c r="G933" s="141" t="str">
        <f>VLOOKUP(E933,'Tableau Sites'!$A$7:$C$107,3,FALSE)</f>
        <v>9A QUAI CHARLES DE ROHAN</v>
      </c>
      <c r="H933" s="142">
        <v>56100</v>
      </c>
      <c r="I933">
        <v>6</v>
      </c>
      <c r="J933" s="1">
        <v>42887</v>
      </c>
      <c r="K933" s="1">
        <v>42887</v>
      </c>
      <c r="L933" s="142">
        <v>0</v>
      </c>
      <c r="M933" s="142">
        <v>0</v>
      </c>
      <c r="N933" s="143">
        <v>0</v>
      </c>
      <c r="O933" s="23">
        <v>14848625122981</v>
      </c>
      <c r="P933" s="20" t="s">
        <v>3</v>
      </c>
      <c r="Q933" s="20" t="s">
        <v>4</v>
      </c>
      <c r="R933" s="103">
        <v>56100</v>
      </c>
      <c r="S933" t="s">
        <v>101</v>
      </c>
      <c r="T933" s="20">
        <v>6</v>
      </c>
      <c r="U933" s="21"/>
      <c r="V933" s="24"/>
      <c r="W933" s="22">
        <v>42887</v>
      </c>
      <c r="X933" s="22">
        <v>42887</v>
      </c>
      <c r="Y933" s="21" t="s">
        <v>198</v>
      </c>
    </row>
    <row r="934" spans="1:25" hidden="1" x14ac:dyDescent="0.45">
      <c r="B934" s="1">
        <v>42917</v>
      </c>
      <c r="C934" s="141" t="s">
        <v>101</v>
      </c>
      <c r="D934" t="s">
        <v>198</v>
      </c>
      <c r="E934" s="98">
        <v>14848625122981</v>
      </c>
      <c r="F934" s="141" t="s">
        <v>3</v>
      </c>
      <c r="G934" s="141" t="str">
        <f>VLOOKUP(E934,'Tableau Sites'!$A$7:$C$107,3,FALSE)</f>
        <v>9A QUAI CHARLES DE ROHAN</v>
      </c>
      <c r="H934" s="142">
        <v>56100</v>
      </c>
      <c r="I934">
        <v>6</v>
      </c>
      <c r="J934" s="1">
        <v>42917</v>
      </c>
      <c r="K934" s="1">
        <v>42917</v>
      </c>
      <c r="L934" s="142">
        <v>0</v>
      </c>
      <c r="M934" s="142">
        <v>0</v>
      </c>
      <c r="N934" s="143">
        <v>0</v>
      </c>
      <c r="O934" s="23">
        <v>14848625122981</v>
      </c>
      <c r="P934" s="20" t="s">
        <v>3</v>
      </c>
      <c r="Q934" s="20" t="s">
        <v>4</v>
      </c>
      <c r="R934" s="103">
        <v>56100</v>
      </c>
      <c r="S934" t="s">
        <v>101</v>
      </c>
      <c r="T934" s="20">
        <v>6</v>
      </c>
      <c r="U934" s="21"/>
      <c r="V934" s="24"/>
      <c r="W934" s="22">
        <v>42917</v>
      </c>
      <c r="X934" s="25">
        <v>42917</v>
      </c>
      <c r="Y934" s="21" t="s">
        <v>198</v>
      </c>
    </row>
    <row r="935" spans="1:25" hidden="1" x14ac:dyDescent="0.45">
      <c r="B935" s="1">
        <v>42948</v>
      </c>
      <c r="C935" s="141" t="s">
        <v>101</v>
      </c>
      <c r="D935" t="s">
        <v>198</v>
      </c>
      <c r="E935" s="98">
        <v>14848625122981</v>
      </c>
      <c r="F935" s="141" t="s">
        <v>3</v>
      </c>
      <c r="G935" s="141" t="str">
        <f>VLOOKUP(E935,'Tableau Sites'!$A$7:$C$107,3,FALSE)</f>
        <v>9A QUAI CHARLES DE ROHAN</v>
      </c>
      <c r="H935" s="142">
        <v>56100</v>
      </c>
      <c r="I935">
        <v>6</v>
      </c>
      <c r="J935" s="1">
        <v>42948</v>
      </c>
      <c r="K935" s="1">
        <v>42948</v>
      </c>
      <c r="L935" s="142">
        <v>0</v>
      </c>
      <c r="M935" s="142">
        <v>0</v>
      </c>
      <c r="N935" s="143">
        <v>0</v>
      </c>
      <c r="O935" s="23">
        <v>14848625122981</v>
      </c>
      <c r="P935" s="20" t="s">
        <v>3</v>
      </c>
      <c r="Q935" s="20" t="s">
        <v>4</v>
      </c>
      <c r="R935" s="103">
        <v>56100</v>
      </c>
      <c r="S935" t="s">
        <v>101</v>
      </c>
      <c r="T935" s="20">
        <v>6</v>
      </c>
      <c r="U935" s="21"/>
      <c r="V935" s="24"/>
      <c r="W935" s="22">
        <v>42948</v>
      </c>
      <c r="X935" s="22">
        <v>42948</v>
      </c>
      <c r="Y935" s="21" t="s">
        <v>198</v>
      </c>
    </row>
    <row r="936" spans="1:25" hidden="1" x14ac:dyDescent="0.45">
      <c r="B936" s="1">
        <v>42979</v>
      </c>
      <c r="C936" s="141" t="s">
        <v>101</v>
      </c>
      <c r="D936" t="s">
        <v>198</v>
      </c>
      <c r="E936" s="98">
        <v>14848625122981</v>
      </c>
      <c r="F936" s="141" t="s">
        <v>3</v>
      </c>
      <c r="G936" s="141" t="str">
        <f>VLOOKUP(E936,'Tableau Sites'!$A$7:$C$107,3,FALSE)</f>
        <v>9A QUAI CHARLES DE ROHAN</v>
      </c>
      <c r="H936" s="142">
        <v>56100</v>
      </c>
      <c r="I936">
        <v>6</v>
      </c>
      <c r="J936" s="1">
        <v>42979</v>
      </c>
      <c r="K936" s="1">
        <v>42979</v>
      </c>
      <c r="L936" s="142">
        <v>0</v>
      </c>
      <c r="M936" s="142">
        <v>0</v>
      </c>
      <c r="N936" s="143">
        <v>0</v>
      </c>
      <c r="O936" s="23">
        <v>14848625122981</v>
      </c>
      <c r="P936" s="20" t="s">
        <v>3</v>
      </c>
      <c r="Q936" s="20" t="s">
        <v>4</v>
      </c>
      <c r="R936" s="103">
        <v>56100</v>
      </c>
      <c r="S936" t="s">
        <v>101</v>
      </c>
      <c r="T936" s="20">
        <v>6</v>
      </c>
      <c r="U936" s="21"/>
      <c r="V936" s="24"/>
      <c r="W936" s="22">
        <v>42979</v>
      </c>
      <c r="X936" s="25">
        <v>42979</v>
      </c>
      <c r="Y936" s="21" t="s">
        <v>198</v>
      </c>
    </row>
    <row r="937" spans="1:25" hidden="1" x14ac:dyDescent="0.45">
      <c r="B937" s="1">
        <v>43009</v>
      </c>
      <c r="C937" s="141" t="s">
        <v>101</v>
      </c>
      <c r="D937" t="s">
        <v>198</v>
      </c>
      <c r="E937" s="98">
        <v>14848625122981</v>
      </c>
      <c r="F937" s="141" t="s">
        <v>3</v>
      </c>
      <c r="G937" s="141" t="str">
        <f>VLOOKUP(E937,'Tableau Sites'!$A$7:$C$107,3,FALSE)</f>
        <v>9A QUAI CHARLES DE ROHAN</v>
      </c>
      <c r="H937" s="142">
        <v>56100</v>
      </c>
      <c r="I937">
        <v>6</v>
      </c>
      <c r="J937" s="1">
        <v>43009</v>
      </c>
      <c r="K937" s="1">
        <v>43009</v>
      </c>
      <c r="L937" s="142">
        <v>0</v>
      </c>
      <c r="M937" s="142">
        <v>0</v>
      </c>
      <c r="N937" s="143">
        <v>0</v>
      </c>
      <c r="O937" s="23">
        <v>14848625122981</v>
      </c>
      <c r="P937" s="20" t="s">
        <v>3</v>
      </c>
      <c r="Q937" s="20" t="s">
        <v>4</v>
      </c>
      <c r="R937" s="103">
        <v>56100</v>
      </c>
      <c r="S937" t="s">
        <v>101</v>
      </c>
      <c r="T937" s="20">
        <v>6</v>
      </c>
      <c r="U937" s="21"/>
      <c r="V937" s="24"/>
      <c r="W937" s="22">
        <v>43009</v>
      </c>
      <c r="X937" s="22">
        <v>43009</v>
      </c>
      <c r="Y937" s="21" t="s">
        <v>198</v>
      </c>
    </row>
    <row r="938" spans="1:25" hidden="1" x14ac:dyDescent="0.45">
      <c r="B938" s="1">
        <v>43040</v>
      </c>
      <c r="C938" s="141" t="s">
        <v>101</v>
      </c>
      <c r="D938" t="s">
        <v>198</v>
      </c>
      <c r="E938" s="98">
        <v>14848625122981</v>
      </c>
      <c r="F938" s="141" t="s">
        <v>3</v>
      </c>
      <c r="G938" s="141" t="str">
        <f>VLOOKUP(E938,'Tableau Sites'!$A$7:$C$107,3,FALSE)</f>
        <v>9A QUAI CHARLES DE ROHAN</v>
      </c>
      <c r="H938" s="142">
        <v>56100</v>
      </c>
      <c r="I938">
        <v>6</v>
      </c>
      <c r="J938" s="1">
        <v>43040</v>
      </c>
      <c r="K938" s="1">
        <v>43040</v>
      </c>
      <c r="L938" s="142">
        <v>0</v>
      </c>
      <c r="M938" s="142">
        <v>0</v>
      </c>
      <c r="N938" s="143">
        <v>0</v>
      </c>
      <c r="O938" s="23">
        <v>14848625122981</v>
      </c>
      <c r="P938" s="20" t="s">
        <v>3</v>
      </c>
      <c r="Q938" s="20" t="s">
        <v>4</v>
      </c>
      <c r="R938" s="103">
        <v>56100</v>
      </c>
      <c r="S938" t="s">
        <v>101</v>
      </c>
      <c r="T938" s="20">
        <v>6</v>
      </c>
      <c r="U938" s="21"/>
      <c r="V938" s="24"/>
      <c r="W938" s="22">
        <v>43040</v>
      </c>
      <c r="X938" s="25">
        <v>43040</v>
      </c>
      <c r="Y938" s="21" t="s">
        <v>198</v>
      </c>
    </row>
    <row r="939" spans="1:25" hidden="1" x14ac:dyDescent="0.45">
      <c r="B939" s="1">
        <v>43070</v>
      </c>
      <c r="C939" s="141" t="s">
        <v>101</v>
      </c>
      <c r="D939" t="s">
        <v>198</v>
      </c>
      <c r="E939" s="98">
        <v>14848625122981</v>
      </c>
      <c r="F939" s="141" t="s">
        <v>3</v>
      </c>
      <c r="G939" s="141" t="str">
        <f>VLOOKUP(E939,'Tableau Sites'!$A$7:$C$107,3,FALSE)</f>
        <v>9A QUAI CHARLES DE ROHAN</v>
      </c>
      <c r="H939" s="142">
        <v>56100</v>
      </c>
      <c r="I939">
        <v>6</v>
      </c>
      <c r="J939" s="1">
        <v>43070</v>
      </c>
      <c r="K939" s="1">
        <v>43070</v>
      </c>
      <c r="L939" s="142">
        <v>0</v>
      </c>
      <c r="M939" s="142">
        <v>0</v>
      </c>
      <c r="N939" s="143">
        <v>0</v>
      </c>
      <c r="O939" s="23">
        <v>14848625122981</v>
      </c>
      <c r="P939" s="20" t="s">
        <v>3</v>
      </c>
      <c r="Q939" s="20" t="s">
        <v>4</v>
      </c>
      <c r="R939" s="103">
        <v>56100</v>
      </c>
      <c r="S939" t="s">
        <v>101</v>
      </c>
      <c r="T939" s="20">
        <v>6</v>
      </c>
      <c r="U939" s="21"/>
      <c r="V939" s="24"/>
      <c r="W939" s="22">
        <v>43070</v>
      </c>
      <c r="X939" s="22">
        <v>43070</v>
      </c>
      <c r="Y939" s="21" t="s">
        <v>198</v>
      </c>
    </row>
    <row r="940" spans="1:25" hidden="1" x14ac:dyDescent="0.45">
      <c r="B940" s="1">
        <v>43101</v>
      </c>
      <c r="C940" s="141" t="s">
        <v>101</v>
      </c>
      <c r="D940" t="s">
        <v>198</v>
      </c>
      <c r="E940" s="98">
        <v>14848625122981</v>
      </c>
      <c r="F940" s="141" t="s">
        <v>3</v>
      </c>
      <c r="G940" s="141" t="str">
        <f>VLOOKUP(E940,'Tableau Sites'!$A$7:$C$107,3,FALSE)</f>
        <v>9A QUAI CHARLES DE ROHAN</v>
      </c>
      <c r="H940" s="142">
        <v>56100</v>
      </c>
      <c r="I940">
        <v>6</v>
      </c>
      <c r="J940" s="1">
        <v>43101</v>
      </c>
      <c r="K940" s="1">
        <v>43101</v>
      </c>
      <c r="L940" s="142">
        <v>0</v>
      </c>
      <c r="M940" s="142">
        <v>0</v>
      </c>
      <c r="N940" s="143">
        <v>0</v>
      </c>
      <c r="O940" s="23">
        <v>14848625122981</v>
      </c>
      <c r="P940" s="20" t="s">
        <v>3</v>
      </c>
      <c r="Q940" s="20" t="s">
        <v>4</v>
      </c>
      <c r="R940" s="103">
        <v>56100</v>
      </c>
      <c r="S940" t="s">
        <v>101</v>
      </c>
      <c r="T940" s="20">
        <v>6</v>
      </c>
      <c r="U940" s="21"/>
      <c r="V940" s="24"/>
      <c r="W940" s="22">
        <v>43101</v>
      </c>
      <c r="X940" s="25">
        <v>43101</v>
      </c>
      <c r="Y940" s="21" t="s">
        <v>198</v>
      </c>
    </row>
    <row r="941" spans="1:25" hidden="1" x14ac:dyDescent="0.45">
      <c r="B941" s="1">
        <v>43132</v>
      </c>
      <c r="C941" s="141" t="s">
        <v>101</v>
      </c>
      <c r="D941" t="s">
        <v>198</v>
      </c>
      <c r="E941" s="98">
        <v>14848625122981</v>
      </c>
      <c r="F941" s="141" t="s">
        <v>3</v>
      </c>
      <c r="G941" s="141" t="str">
        <f>VLOOKUP(E941,'Tableau Sites'!$A$7:$C$107,3,FALSE)</f>
        <v>9A QUAI CHARLES DE ROHAN</v>
      </c>
      <c r="H941" s="142">
        <v>56100</v>
      </c>
      <c r="I941">
        <v>6</v>
      </c>
      <c r="J941" s="1">
        <v>43132</v>
      </c>
      <c r="K941" s="1">
        <v>43132</v>
      </c>
      <c r="L941" s="142">
        <v>0</v>
      </c>
      <c r="M941" s="142">
        <v>0</v>
      </c>
      <c r="N941" s="143">
        <v>0</v>
      </c>
      <c r="O941" s="23">
        <v>14848625122981</v>
      </c>
      <c r="P941" s="20" t="s">
        <v>3</v>
      </c>
      <c r="Q941" s="20" t="s">
        <v>4</v>
      </c>
      <c r="R941" s="103">
        <v>56100</v>
      </c>
      <c r="S941" t="s">
        <v>101</v>
      </c>
      <c r="T941" s="20">
        <v>6</v>
      </c>
      <c r="U941" s="21"/>
      <c r="V941" s="24"/>
      <c r="W941" s="22">
        <v>43132</v>
      </c>
      <c r="X941" s="22">
        <v>43132</v>
      </c>
      <c r="Y941" s="21" t="s">
        <v>198</v>
      </c>
    </row>
    <row r="942" spans="1:25" hidden="1" x14ac:dyDescent="0.45">
      <c r="A942" s="104"/>
      <c r="B942" s="1">
        <v>43160</v>
      </c>
      <c r="C942" s="141" t="s">
        <v>101</v>
      </c>
      <c r="D942" t="s">
        <v>198</v>
      </c>
      <c r="E942" s="98">
        <v>14848625122981</v>
      </c>
      <c r="F942" s="141" t="s">
        <v>3</v>
      </c>
      <c r="G942" s="141" t="str">
        <f>VLOOKUP(E942,'Tableau Sites'!$A$7:$C$107,3,FALSE)</f>
        <v>9A QUAI CHARLES DE ROHAN</v>
      </c>
      <c r="H942" s="142">
        <v>56100</v>
      </c>
      <c r="I942">
        <v>6</v>
      </c>
      <c r="J942" s="1">
        <v>43160</v>
      </c>
      <c r="K942" s="1">
        <v>43160</v>
      </c>
      <c r="L942" s="142">
        <v>0</v>
      </c>
      <c r="M942" s="142">
        <v>0</v>
      </c>
      <c r="N942" s="143">
        <v>0</v>
      </c>
      <c r="O942" s="23">
        <v>14848625122981</v>
      </c>
      <c r="P942" s="20" t="s">
        <v>3</v>
      </c>
      <c r="Q942" s="20" t="s">
        <v>4</v>
      </c>
      <c r="R942" s="103">
        <v>56100</v>
      </c>
      <c r="S942" t="s">
        <v>101</v>
      </c>
      <c r="T942" s="20">
        <v>6</v>
      </c>
      <c r="U942" s="21"/>
      <c r="V942" s="24"/>
      <c r="W942" s="22">
        <v>43160</v>
      </c>
      <c r="X942" s="25">
        <v>43160</v>
      </c>
      <c r="Y942" s="21" t="s">
        <v>198</v>
      </c>
    </row>
    <row r="943" spans="1:25" hidden="1" x14ac:dyDescent="0.45">
      <c r="B943" s="1">
        <v>43191</v>
      </c>
      <c r="C943" s="141" t="s">
        <v>101</v>
      </c>
      <c r="D943" t="s">
        <v>198</v>
      </c>
      <c r="E943" s="98">
        <v>14848625122981</v>
      </c>
      <c r="F943" s="141" t="s">
        <v>3</v>
      </c>
      <c r="G943" s="141" t="str">
        <f>VLOOKUP(E943,'Tableau Sites'!$A$7:$C$107,3,FALSE)</f>
        <v>9A QUAI CHARLES DE ROHAN</v>
      </c>
      <c r="H943" s="142">
        <v>56100</v>
      </c>
      <c r="I943">
        <v>6</v>
      </c>
      <c r="J943" s="1">
        <v>43191</v>
      </c>
      <c r="K943" s="1">
        <v>43191</v>
      </c>
      <c r="L943" s="142">
        <v>0</v>
      </c>
      <c r="M943" s="142">
        <v>0</v>
      </c>
      <c r="N943" s="143">
        <v>0</v>
      </c>
      <c r="O943" s="23">
        <v>14848625122981</v>
      </c>
      <c r="P943" s="20" t="s">
        <v>3</v>
      </c>
      <c r="Q943" s="20" t="s">
        <v>4</v>
      </c>
      <c r="R943" s="103">
        <v>56100</v>
      </c>
      <c r="S943" t="s">
        <v>101</v>
      </c>
      <c r="T943" s="20">
        <v>6</v>
      </c>
      <c r="U943" s="21"/>
      <c r="V943" s="24"/>
      <c r="W943" s="22">
        <v>43191</v>
      </c>
      <c r="X943" s="22">
        <v>43191</v>
      </c>
      <c r="Y943" s="21" t="s">
        <v>198</v>
      </c>
    </row>
    <row r="944" spans="1:25" hidden="1" x14ac:dyDescent="0.45">
      <c r="B944" s="1">
        <v>43221</v>
      </c>
      <c r="C944" s="141" t="s">
        <v>101</v>
      </c>
      <c r="D944" t="s">
        <v>198</v>
      </c>
      <c r="E944" s="98">
        <v>14848625122981</v>
      </c>
      <c r="F944" s="141" t="s">
        <v>3</v>
      </c>
      <c r="G944" s="141" t="str">
        <f>VLOOKUP(E944,'Tableau Sites'!$A$7:$C$107,3,FALSE)</f>
        <v>9A QUAI CHARLES DE ROHAN</v>
      </c>
      <c r="H944" s="142">
        <v>56100</v>
      </c>
      <c r="I944">
        <v>6</v>
      </c>
      <c r="J944" s="1">
        <v>43221</v>
      </c>
      <c r="K944" s="1">
        <v>43221</v>
      </c>
      <c r="L944" s="142">
        <v>0</v>
      </c>
      <c r="M944" s="142">
        <v>0</v>
      </c>
      <c r="N944" s="143">
        <v>0</v>
      </c>
      <c r="O944" s="23">
        <v>14848625122981</v>
      </c>
      <c r="P944" s="20" t="s">
        <v>3</v>
      </c>
      <c r="Q944" s="20" t="s">
        <v>4</v>
      </c>
      <c r="R944" s="103">
        <v>56100</v>
      </c>
      <c r="S944" t="s">
        <v>101</v>
      </c>
      <c r="T944" s="20">
        <v>6</v>
      </c>
      <c r="U944" s="21"/>
      <c r="V944" s="24"/>
      <c r="W944" s="22">
        <v>43221</v>
      </c>
      <c r="X944" s="25">
        <v>43221</v>
      </c>
      <c r="Y944" s="21" t="s">
        <v>198</v>
      </c>
    </row>
    <row r="945" spans="1:69" hidden="1" x14ac:dyDescent="0.45">
      <c r="B945" s="1">
        <v>43252</v>
      </c>
      <c r="C945" s="141" t="s">
        <v>101</v>
      </c>
      <c r="D945" t="s">
        <v>198</v>
      </c>
      <c r="E945" s="98">
        <v>14848625122981</v>
      </c>
      <c r="F945" s="141" t="s">
        <v>3</v>
      </c>
      <c r="G945" s="141" t="str">
        <f>VLOOKUP(E945,'Tableau Sites'!$A$7:$C$107,3,FALSE)</f>
        <v>9A QUAI CHARLES DE ROHAN</v>
      </c>
      <c r="H945" s="142">
        <v>56100</v>
      </c>
      <c r="I945">
        <v>6</v>
      </c>
      <c r="J945" s="1">
        <v>43252</v>
      </c>
      <c r="K945" s="1">
        <v>43252</v>
      </c>
      <c r="L945" s="142">
        <v>0</v>
      </c>
      <c r="M945" s="142">
        <v>0</v>
      </c>
      <c r="N945" s="143">
        <v>0</v>
      </c>
      <c r="O945" s="23">
        <v>14848625122981</v>
      </c>
      <c r="P945" s="20" t="s">
        <v>3</v>
      </c>
      <c r="Q945" s="20" t="s">
        <v>4</v>
      </c>
      <c r="R945" s="103">
        <v>56100</v>
      </c>
      <c r="S945" t="s">
        <v>101</v>
      </c>
      <c r="T945" s="20">
        <v>6</v>
      </c>
      <c r="U945" s="21"/>
      <c r="V945" s="24"/>
      <c r="W945" s="22">
        <v>43252</v>
      </c>
      <c r="X945" s="22">
        <v>43252</v>
      </c>
      <c r="Y945" s="21" t="s">
        <v>198</v>
      </c>
    </row>
    <row r="946" spans="1:69" hidden="1" x14ac:dyDescent="0.45">
      <c r="B946" s="1">
        <v>43282</v>
      </c>
      <c r="C946" s="141" t="s">
        <v>101</v>
      </c>
      <c r="D946" t="s">
        <v>198</v>
      </c>
      <c r="E946" s="98">
        <v>14848625122981</v>
      </c>
      <c r="F946" s="141" t="s">
        <v>3</v>
      </c>
      <c r="G946" s="141" t="str">
        <f>VLOOKUP(E946,'Tableau Sites'!$A$7:$C$107,3,FALSE)</f>
        <v>9A QUAI CHARLES DE ROHAN</v>
      </c>
      <c r="H946" s="142">
        <v>56100</v>
      </c>
      <c r="I946">
        <v>6</v>
      </c>
      <c r="J946" s="1">
        <v>43282</v>
      </c>
      <c r="K946" s="1">
        <v>43282</v>
      </c>
      <c r="L946" s="142">
        <v>0</v>
      </c>
      <c r="M946" s="142">
        <v>0</v>
      </c>
      <c r="N946" s="143">
        <v>0</v>
      </c>
      <c r="O946" s="23">
        <v>14848625122981</v>
      </c>
      <c r="P946" s="20" t="s">
        <v>3</v>
      </c>
      <c r="Q946" s="20" t="s">
        <v>4</v>
      </c>
      <c r="R946" s="103">
        <v>56100</v>
      </c>
      <c r="S946" t="s">
        <v>101</v>
      </c>
      <c r="T946" s="20">
        <v>6</v>
      </c>
      <c r="U946" s="21"/>
      <c r="V946" s="24"/>
      <c r="W946" s="22">
        <v>43282</v>
      </c>
      <c r="X946" s="25">
        <v>43282</v>
      </c>
      <c r="Y946" s="21" t="s">
        <v>198</v>
      </c>
    </row>
    <row r="947" spans="1:69" hidden="1" x14ac:dyDescent="0.45">
      <c r="B947" s="1">
        <v>43313</v>
      </c>
      <c r="C947" s="141" t="s">
        <v>101</v>
      </c>
      <c r="D947" t="s">
        <v>198</v>
      </c>
      <c r="E947" s="98">
        <v>14848625122981</v>
      </c>
      <c r="F947" s="141" t="s">
        <v>3</v>
      </c>
      <c r="G947" s="141" t="str">
        <f>VLOOKUP(E947,'Tableau Sites'!$A$7:$C$107,3,FALSE)</f>
        <v>9A QUAI CHARLES DE ROHAN</v>
      </c>
      <c r="H947" s="142">
        <v>56100</v>
      </c>
      <c r="I947">
        <v>6</v>
      </c>
      <c r="J947" s="1">
        <v>43313</v>
      </c>
      <c r="K947" s="1">
        <v>43313</v>
      </c>
      <c r="L947" s="142">
        <v>0</v>
      </c>
      <c r="M947" s="142">
        <v>0</v>
      </c>
      <c r="N947" s="143">
        <v>0</v>
      </c>
      <c r="O947" s="23">
        <v>14848625122981</v>
      </c>
      <c r="P947" s="20" t="s">
        <v>3</v>
      </c>
      <c r="Q947" s="20" t="s">
        <v>4</v>
      </c>
      <c r="R947" s="103">
        <v>56100</v>
      </c>
      <c r="S947" t="s">
        <v>101</v>
      </c>
      <c r="T947" s="20">
        <v>6</v>
      </c>
      <c r="U947" s="21"/>
      <c r="V947" s="24"/>
      <c r="W947" s="22">
        <v>43313</v>
      </c>
      <c r="X947" s="22">
        <v>43313</v>
      </c>
      <c r="Y947" s="21" t="s">
        <v>198</v>
      </c>
    </row>
    <row r="948" spans="1:69" hidden="1" x14ac:dyDescent="0.45">
      <c r="B948" s="1">
        <v>43344</v>
      </c>
      <c r="C948" s="141" t="s">
        <v>101</v>
      </c>
      <c r="D948" t="s">
        <v>198</v>
      </c>
      <c r="E948" s="98">
        <v>14848625122981</v>
      </c>
      <c r="F948" s="141" t="s">
        <v>3</v>
      </c>
      <c r="G948" s="141" t="str">
        <f>VLOOKUP(E948,'Tableau Sites'!$A$7:$C$107,3,FALSE)</f>
        <v>9A QUAI CHARLES DE ROHAN</v>
      </c>
      <c r="H948" s="142">
        <v>56100</v>
      </c>
      <c r="I948">
        <v>6</v>
      </c>
      <c r="J948" s="1">
        <v>43344</v>
      </c>
      <c r="K948" s="1">
        <v>43344</v>
      </c>
      <c r="L948" s="142">
        <v>0</v>
      </c>
      <c r="M948" s="142">
        <v>0</v>
      </c>
      <c r="N948" s="143">
        <v>0</v>
      </c>
      <c r="O948" s="23">
        <v>14848625122981</v>
      </c>
      <c r="P948" s="20" t="s">
        <v>3</v>
      </c>
      <c r="Q948" s="20" t="s">
        <v>4</v>
      </c>
      <c r="R948" s="103">
        <v>56100</v>
      </c>
      <c r="S948" t="s">
        <v>101</v>
      </c>
      <c r="T948" s="20">
        <v>6</v>
      </c>
      <c r="U948" s="21"/>
      <c r="V948" s="24"/>
      <c r="W948" s="22">
        <v>43344</v>
      </c>
      <c r="X948" s="25">
        <v>43344</v>
      </c>
      <c r="Y948" s="21" t="s">
        <v>198</v>
      </c>
    </row>
    <row r="949" spans="1:69" hidden="1" x14ac:dyDescent="0.45">
      <c r="B949" s="1">
        <v>43374</v>
      </c>
      <c r="C949" s="141" t="s">
        <v>101</v>
      </c>
      <c r="D949" t="s">
        <v>198</v>
      </c>
      <c r="E949" s="98">
        <v>14848625122981</v>
      </c>
      <c r="F949" s="141" t="s">
        <v>3</v>
      </c>
      <c r="G949" s="141" t="str">
        <f>VLOOKUP(E949,'Tableau Sites'!$A$7:$C$107,3,FALSE)</f>
        <v>9A QUAI CHARLES DE ROHAN</v>
      </c>
      <c r="H949" s="142">
        <v>56100</v>
      </c>
      <c r="I949">
        <v>6</v>
      </c>
      <c r="J949" s="1">
        <v>43374</v>
      </c>
      <c r="K949" s="1">
        <v>43374</v>
      </c>
      <c r="L949" s="142">
        <v>0</v>
      </c>
      <c r="M949" s="142">
        <v>0</v>
      </c>
      <c r="N949" s="143">
        <v>0</v>
      </c>
      <c r="O949" s="23">
        <v>14848625122981</v>
      </c>
      <c r="P949" s="20" t="s">
        <v>3</v>
      </c>
      <c r="Q949" s="20" t="s">
        <v>4</v>
      </c>
      <c r="R949" s="103">
        <v>56100</v>
      </c>
      <c r="S949" t="s">
        <v>101</v>
      </c>
      <c r="T949" s="20">
        <v>6</v>
      </c>
      <c r="U949" s="21"/>
      <c r="V949" s="24"/>
      <c r="W949" s="22">
        <v>43374</v>
      </c>
      <c r="X949" s="22">
        <v>43374</v>
      </c>
      <c r="Y949" s="21" t="s">
        <v>198</v>
      </c>
    </row>
    <row r="950" spans="1:69" hidden="1" x14ac:dyDescent="0.45">
      <c r="B950" s="1">
        <v>43405</v>
      </c>
      <c r="C950" s="141" t="s">
        <v>101</v>
      </c>
      <c r="D950" t="s">
        <v>198</v>
      </c>
      <c r="E950" s="98">
        <v>14848625122981</v>
      </c>
      <c r="F950" s="141" t="s">
        <v>3</v>
      </c>
      <c r="G950" s="141" t="str">
        <f>VLOOKUP(E950,'Tableau Sites'!$A$7:$C$107,3,FALSE)</f>
        <v>9A QUAI CHARLES DE ROHAN</v>
      </c>
      <c r="H950" s="142">
        <v>56100</v>
      </c>
      <c r="I950">
        <v>6</v>
      </c>
      <c r="J950" s="1">
        <v>43405</v>
      </c>
      <c r="K950" s="1">
        <v>43405</v>
      </c>
      <c r="L950" s="142">
        <v>0</v>
      </c>
      <c r="M950" s="142">
        <v>0</v>
      </c>
      <c r="N950" s="143">
        <v>0</v>
      </c>
      <c r="O950" s="23">
        <v>14848625122981</v>
      </c>
      <c r="P950" s="20" t="s">
        <v>3</v>
      </c>
      <c r="Q950" s="20" t="s">
        <v>4</v>
      </c>
      <c r="R950" s="103">
        <v>56100</v>
      </c>
      <c r="S950" t="s">
        <v>101</v>
      </c>
      <c r="T950" s="20">
        <v>6</v>
      </c>
      <c r="U950" s="21"/>
      <c r="V950" s="24"/>
      <c r="W950" s="22">
        <v>43405</v>
      </c>
      <c r="X950" s="25">
        <v>43405</v>
      </c>
      <c r="Y950" s="21" t="s">
        <v>198</v>
      </c>
    </row>
    <row r="951" spans="1:69" hidden="1" x14ac:dyDescent="0.45">
      <c r="B951" s="1">
        <v>43435</v>
      </c>
      <c r="C951" s="141" t="s">
        <v>101</v>
      </c>
      <c r="D951" t="s">
        <v>198</v>
      </c>
      <c r="E951" s="98">
        <v>14848625122981</v>
      </c>
      <c r="F951" s="141" t="s">
        <v>3</v>
      </c>
      <c r="G951" s="141" t="str">
        <f>VLOOKUP(E951,'Tableau Sites'!$A$7:$C$107,3,FALSE)</f>
        <v>9A QUAI CHARLES DE ROHAN</v>
      </c>
      <c r="H951" s="142">
        <v>56100</v>
      </c>
      <c r="I951">
        <v>6</v>
      </c>
      <c r="J951" s="1">
        <v>43435</v>
      </c>
      <c r="K951" s="1">
        <v>43435</v>
      </c>
      <c r="L951" s="142">
        <v>0</v>
      </c>
      <c r="M951" s="142">
        <v>0</v>
      </c>
      <c r="N951" s="143">
        <v>0</v>
      </c>
      <c r="O951" s="23">
        <v>14848625122981</v>
      </c>
      <c r="P951" s="20" t="s">
        <v>3</v>
      </c>
      <c r="Q951" s="20" t="s">
        <v>4</v>
      </c>
      <c r="R951" s="103">
        <v>56100</v>
      </c>
      <c r="S951" t="s">
        <v>101</v>
      </c>
      <c r="T951" s="20">
        <v>6</v>
      </c>
      <c r="U951" s="21"/>
      <c r="V951" s="24"/>
      <c r="W951" s="22">
        <v>43435</v>
      </c>
      <c r="X951" s="22">
        <v>43435</v>
      </c>
      <c r="Y951" s="21" t="s">
        <v>198</v>
      </c>
    </row>
    <row r="952" spans="1:69" hidden="1" x14ac:dyDescent="0.45">
      <c r="A952" s="144"/>
      <c r="B952" s="90">
        <v>43100</v>
      </c>
      <c r="C952" s="144" t="s">
        <v>238</v>
      </c>
      <c r="D952" s="75">
        <v>2018</v>
      </c>
      <c r="E952" s="145">
        <v>14809551316980</v>
      </c>
      <c r="F952" s="146" t="s">
        <v>228</v>
      </c>
      <c r="G952" s="141" t="str">
        <f>VLOOKUP(E952,'Tableau Sites'!$A$7:$C$107,3,FALSE)</f>
        <v>7 RUE JULES MASSENET</v>
      </c>
      <c r="H952" s="146" t="s">
        <v>260</v>
      </c>
      <c r="I952" s="147">
        <v>18</v>
      </c>
      <c r="J952" s="90">
        <v>43100</v>
      </c>
      <c r="K952" s="90">
        <v>43089</v>
      </c>
      <c r="L952" s="145">
        <v>3628</v>
      </c>
      <c r="M952" s="145">
        <v>3628</v>
      </c>
      <c r="N952" s="148">
        <v>648.45000000000005</v>
      </c>
      <c r="P952" s="149" t="s">
        <v>261</v>
      </c>
      <c r="Q952" s="76">
        <v>14809551316980</v>
      </c>
      <c r="R952" s="77" t="s">
        <v>262</v>
      </c>
      <c r="S952" s="150"/>
      <c r="T952" s="77" t="s">
        <v>263</v>
      </c>
      <c r="U952" s="151" t="s">
        <v>228</v>
      </c>
      <c r="V952" s="77" t="s">
        <v>36</v>
      </c>
      <c r="W952" s="77" t="s">
        <v>260</v>
      </c>
      <c r="X952" s="77" t="s">
        <v>264</v>
      </c>
      <c r="Y952" s="150" t="s">
        <v>265</v>
      </c>
      <c r="Z952" s="77">
        <v>43029</v>
      </c>
      <c r="AA952" s="77">
        <v>43090</v>
      </c>
      <c r="AB952" s="152" t="s">
        <v>266</v>
      </c>
      <c r="AC952" s="153">
        <v>104.52</v>
      </c>
      <c r="AD952" s="153">
        <v>0</v>
      </c>
      <c r="AE952" s="153">
        <v>17.420000000000002</v>
      </c>
      <c r="AF952" s="153">
        <v>0</v>
      </c>
      <c r="AG952" s="154">
        <v>17.420000000000002</v>
      </c>
      <c r="AH952" s="154">
        <v>5.5</v>
      </c>
      <c r="AI952" s="154">
        <v>18.38</v>
      </c>
      <c r="AJ952" s="155">
        <v>0</v>
      </c>
      <c r="AK952" s="155">
        <v>3628</v>
      </c>
      <c r="AL952" s="155">
        <v>3628</v>
      </c>
      <c r="AM952" s="156">
        <v>0.11169999999999999</v>
      </c>
      <c r="AN952" s="156">
        <v>0.11169999999999999</v>
      </c>
      <c r="AO952" s="157"/>
      <c r="AP952" s="156">
        <v>3.6700000000000003E-2</v>
      </c>
      <c r="AQ952" s="158"/>
      <c r="AR952" s="156">
        <v>7.4999999999999997E-2</v>
      </c>
      <c r="AS952" s="158"/>
      <c r="AT952" s="154">
        <v>405.25</v>
      </c>
      <c r="AU952" s="157"/>
      <c r="AV952" s="154">
        <v>133.15</v>
      </c>
      <c r="AW952" s="158"/>
      <c r="AX952" s="154">
        <v>272.10000000000002</v>
      </c>
      <c r="AY952" s="157"/>
      <c r="AZ952" s="153">
        <v>34.03</v>
      </c>
      <c r="BA952" s="153">
        <v>81.63</v>
      </c>
      <c r="BB952" s="153">
        <v>4.71</v>
      </c>
      <c r="BC952" s="153">
        <v>120.37</v>
      </c>
      <c r="BD952" s="157"/>
      <c r="BE952" s="153">
        <v>0.96</v>
      </c>
      <c r="BF952" s="153">
        <v>16.329999999999998</v>
      </c>
      <c r="BG952" s="153">
        <v>105.41</v>
      </c>
      <c r="BH952" s="153">
        <v>648.45000000000005</v>
      </c>
      <c r="BI952" s="159"/>
      <c r="BJ952" s="159" t="s">
        <v>267</v>
      </c>
      <c r="BK952" s="159" t="s">
        <v>268</v>
      </c>
      <c r="BL952" s="158">
        <v>18</v>
      </c>
      <c r="BM952" t="s">
        <v>269</v>
      </c>
      <c r="BN952" s="1">
        <v>43100</v>
      </c>
      <c r="BO952" s="1">
        <v>43089</v>
      </c>
      <c r="BP952" t="s">
        <v>238</v>
      </c>
      <c r="BQ952">
        <v>2018</v>
      </c>
    </row>
    <row r="953" spans="1:69" hidden="1" x14ac:dyDescent="0.45">
      <c r="A953" s="144"/>
      <c r="B953" s="90">
        <v>43100</v>
      </c>
      <c r="C953" s="144" t="s">
        <v>238</v>
      </c>
      <c r="D953" s="75">
        <v>2018</v>
      </c>
      <c r="E953" s="145">
        <v>14829088219962</v>
      </c>
      <c r="F953" s="146" t="s">
        <v>229</v>
      </c>
      <c r="G953" s="141" t="str">
        <f>VLOOKUP(E953,'Tableau Sites'!$A$7:$C$107,3,FALSE)</f>
        <v>2 RUE DE GALWAY</v>
      </c>
      <c r="H953" s="146" t="s">
        <v>260</v>
      </c>
      <c r="I953" s="147">
        <v>18</v>
      </c>
      <c r="J953" s="90">
        <v>43100</v>
      </c>
      <c r="K953" s="90">
        <v>43089</v>
      </c>
      <c r="L953" s="145">
        <v>1514</v>
      </c>
      <c r="M953" s="145">
        <v>1514</v>
      </c>
      <c r="N953" s="148">
        <v>289.19</v>
      </c>
      <c r="P953" s="149" t="s">
        <v>261</v>
      </c>
      <c r="Q953" s="76">
        <v>14829088219962</v>
      </c>
      <c r="R953" s="77" t="s">
        <v>270</v>
      </c>
      <c r="S953" s="150"/>
      <c r="T953" s="77" t="s">
        <v>263</v>
      </c>
      <c r="U953" s="151" t="s">
        <v>229</v>
      </c>
      <c r="V953" s="77" t="s">
        <v>230</v>
      </c>
      <c r="W953" s="77" t="s">
        <v>260</v>
      </c>
      <c r="X953" s="77" t="s">
        <v>264</v>
      </c>
      <c r="Y953" s="150" t="s">
        <v>265</v>
      </c>
      <c r="Z953" s="77">
        <v>43027</v>
      </c>
      <c r="AA953" s="77">
        <v>43087</v>
      </c>
      <c r="AB953" s="152" t="s">
        <v>266</v>
      </c>
      <c r="AC953" s="153">
        <v>149.88</v>
      </c>
      <c r="AD953" s="153">
        <v>0</v>
      </c>
      <c r="AE953" s="153">
        <v>24.98</v>
      </c>
      <c r="AF953" s="153">
        <v>0</v>
      </c>
      <c r="AG953" s="154">
        <v>24.98</v>
      </c>
      <c r="AH953" s="154">
        <v>5.5</v>
      </c>
      <c r="AI953" s="154">
        <v>26.35</v>
      </c>
      <c r="AJ953" s="155">
        <v>1010</v>
      </c>
      <c r="AK953" s="155">
        <v>504</v>
      </c>
      <c r="AL953" s="155">
        <v>1514</v>
      </c>
      <c r="AM953" s="156">
        <v>0.1139</v>
      </c>
      <c r="AN953" s="156">
        <v>9.8799999999999999E-2</v>
      </c>
      <c r="AO953" s="156">
        <v>3.8899999999999997E-2</v>
      </c>
      <c r="AP953" s="156">
        <v>2.3800000000000002E-2</v>
      </c>
      <c r="AQ953" s="158">
        <v>6.7449999999999996E-2</v>
      </c>
      <c r="AR953" s="156">
        <v>7.4999999999999997E-2</v>
      </c>
      <c r="AS953" s="154">
        <v>115.04</v>
      </c>
      <c r="AT953" s="154">
        <v>49.79</v>
      </c>
      <c r="AU953" s="154">
        <v>39.29</v>
      </c>
      <c r="AV953" s="154">
        <v>11.99</v>
      </c>
      <c r="AW953" s="154">
        <v>75.75</v>
      </c>
      <c r="AX953" s="154">
        <v>37.799999999999997</v>
      </c>
      <c r="AY953" s="157"/>
      <c r="AZ953" s="153">
        <v>14.2</v>
      </c>
      <c r="BA953" s="153">
        <v>34.07</v>
      </c>
      <c r="BB953" s="153">
        <v>6.76</v>
      </c>
      <c r="BC953" s="153">
        <v>55.03</v>
      </c>
      <c r="BD953" s="157"/>
      <c r="BE953" s="153">
        <v>1.37</v>
      </c>
      <c r="BF953" s="153">
        <v>6.81</v>
      </c>
      <c r="BG953" s="153">
        <v>44.35</v>
      </c>
      <c r="BH953" s="153">
        <v>289.19</v>
      </c>
      <c r="BI953" s="159"/>
      <c r="BJ953" s="159" t="s">
        <v>267</v>
      </c>
      <c r="BK953" s="159" t="s">
        <v>271</v>
      </c>
      <c r="BL953" s="158">
        <v>18</v>
      </c>
      <c r="BM953" t="s">
        <v>269</v>
      </c>
      <c r="BN953" s="1">
        <v>43100</v>
      </c>
      <c r="BO953" s="1">
        <v>43089</v>
      </c>
      <c r="BP953" t="s">
        <v>238</v>
      </c>
      <c r="BQ953">
        <v>2018</v>
      </c>
    </row>
    <row r="954" spans="1:69" hidden="1" x14ac:dyDescent="0.45">
      <c r="A954" s="144"/>
      <c r="B954" s="90">
        <v>43100</v>
      </c>
      <c r="C954" s="144" t="s">
        <v>238</v>
      </c>
      <c r="D954" s="75">
        <v>2018</v>
      </c>
      <c r="E954" s="145">
        <v>14833284986679</v>
      </c>
      <c r="F954" s="146" t="s">
        <v>231</v>
      </c>
      <c r="G954" s="141" t="str">
        <f>VLOOKUP(E954,'Tableau Sites'!$A$7:$C$107,3,FALSE)</f>
        <v>128 BOULEVARD LEON BLUM</v>
      </c>
      <c r="H954" s="146" t="s">
        <v>260</v>
      </c>
      <c r="I954" s="147">
        <v>36</v>
      </c>
      <c r="J954" s="90">
        <v>43100</v>
      </c>
      <c r="K954" s="90">
        <v>43089</v>
      </c>
      <c r="L954" s="145">
        <v>7390</v>
      </c>
      <c r="M954" s="145">
        <v>7390</v>
      </c>
      <c r="N954" s="148">
        <v>1332.44</v>
      </c>
      <c r="P954" s="149" t="s">
        <v>261</v>
      </c>
      <c r="Q954" s="76">
        <v>14833284986679</v>
      </c>
      <c r="R954" s="77" t="s">
        <v>272</v>
      </c>
      <c r="S954" s="150"/>
      <c r="T954" s="77" t="s">
        <v>263</v>
      </c>
      <c r="U954" s="151" t="s">
        <v>231</v>
      </c>
      <c r="V954" s="77" t="s">
        <v>232</v>
      </c>
      <c r="W954" s="77" t="s">
        <v>260</v>
      </c>
      <c r="X954" s="77" t="s">
        <v>264</v>
      </c>
      <c r="Y954" s="150" t="s">
        <v>265</v>
      </c>
      <c r="Z954" s="77">
        <v>43029</v>
      </c>
      <c r="AA954" s="77">
        <v>43095</v>
      </c>
      <c r="AB954" s="152" t="s">
        <v>266</v>
      </c>
      <c r="AC954" s="153">
        <v>273</v>
      </c>
      <c r="AD954" s="153">
        <v>0</v>
      </c>
      <c r="AE954" s="153">
        <v>45.5</v>
      </c>
      <c r="AF954" s="153">
        <v>0</v>
      </c>
      <c r="AG954" s="154">
        <v>45.5</v>
      </c>
      <c r="AH954" s="154">
        <v>5.5</v>
      </c>
      <c r="AI954" s="154">
        <v>48</v>
      </c>
      <c r="AJ954" s="155">
        <v>6213</v>
      </c>
      <c r="AK954" s="155">
        <v>1177</v>
      </c>
      <c r="AL954" s="155">
        <v>7390</v>
      </c>
      <c r="AM954" s="156">
        <v>0.1139</v>
      </c>
      <c r="AN954" s="156">
        <v>9.8799999999999999E-2</v>
      </c>
      <c r="AO954" s="156">
        <v>3.8899999999999997E-2</v>
      </c>
      <c r="AP954" s="156">
        <v>2.3800000000000002E-2</v>
      </c>
      <c r="AQ954" s="158">
        <v>6.7449999999999996E-2</v>
      </c>
      <c r="AR954" s="156">
        <v>7.4999999999999997E-2</v>
      </c>
      <c r="AS954" s="154">
        <v>707.66</v>
      </c>
      <c r="AT954" s="154">
        <v>116.29</v>
      </c>
      <c r="AU954" s="154">
        <v>241.69</v>
      </c>
      <c r="AV954" s="154">
        <v>28.01</v>
      </c>
      <c r="AW954" s="154">
        <v>465.97</v>
      </c>
      <c r="AX954" s="154">
        <v>88.28</v>
      </c>
      <c r="AY954" s="157"/>
      <c r="AZ954" s="153">
        <v>69.319999999999993</v>
      </c>
      <c r="BA954" s="153">
        <v>166.28</v>
      </c>
      <c r="BB954" s="153">
        <v>12.3</v>
      </c>
      <c r="BC954" s="153">
        <v>247.9</v>
      </c>
      <c r="BD954" s="157"/>
      <c r="BE954" s="153">
        <v>2.5</v>
      </c>
      <c r="BF954" s="153">
        <v>33.26</v>
      </c>
      <c r="BG954" s="153">
        <v>215.09</v>
      </c>
      <c r="BH954" s="153">
        <v>1332.44</v>
      </c>
      <c r="BI954" s="159"/>
      <c r="BJ954" s="159" t="s">
        <v>267</v>
      </c>
      <c r="BK954" s="159" t="s">
        <v>273</v>
      </c>
      <c r="BL954" s="158">
        <v>36</v>
      </c>
      <c r="BM954" t="s">
        <v>269</v>
      </c>
      <c r="BN954" s="1">
        <v>43100</v>
      </c>
      <c r="BO954" s="1">
        <v>43089</v>
      </c>
      <c r="BP954" t="s">
        <v>238</v>
      </c>
      <c r="BQ954">
        <v>2018</v>
      </c>
    </row>
    <row r="955" spans="1:69" hidden="1" x14ac:dyDescent="0.45">
      <c r="A955" s="144"/>
      <c r="B955" s="90">
        <v>43100</v>
      </c>
      <c r="C955" s="144" t="s">
        <v>238</v>
      </c>
      <c r="D955" s="75">
        <v>2018</v>
      </c>
      <c r="E955" s="145">
        <v>14847756816130</v>
      </c>
      <c r="F955" s="146" t="s">
        <v>233</v>
      </c>
      <c r="G955" s="141" t="str">
        <f>VLOOKUP(E955,'Tableau Sites'!$A$7:$C$107,3,FALSE)</f>
        <v>RUE ETIENNE PERAULT</v>
      </c>
      <c r="H955" s="146" t="s">
        <v>260</v>
      </c>
      <c r="I955" s="147">
        <v>18</v>
      </c>
      <c r="J955" s="90">
        <v>43100</v>
      </c>
      <c r="K955" s="90">
        <v>43089</v>
      </c>
      <c r="L955" s="145">
        <v>4263</v>
      </c>
      <c r="M955" s="145">
        <v>4263</v>
      </c>
      <c r="N955" s="148">
        <v>771.87</v>
      </c>
      <c r="P955" s="149" t="s">
        <v>261</v>
      </c>
      <c r="Q955" s="76">
        <v>14847756816130</v>
      </c>
      <c r="R955" s="77" t="s">
        <v>274</v>
      </c>
      <c r="S955" s="150"/>
      <c r="T955" s="77" t="s">
        <v>263</v>
      </c>
      <c r="U955" s="151" t="s">
        <v>233</v>
      </c>
      <c r="V955" s="77" t="s">
        <v>18</v>
      </c>
      <c r="W955" s="77" t="s">
        <v>260</v>
      </c>
      <c r="X955" s="77" t="s">
        <v>264</v>
      </c>
      <c r="Y955" s="150" t="s">
        <v>265</v>
      </c>
      <c r="Z955" s="77">
        <v>43026</v>
      </c>
      <c r="AA955" s="77">
        <v>43086</v>
      </c>
      <c r="AB955" s="152" t="s">
        <v>266</v>
      </c>
      <c r="AC955" s="153">
        <v>149.88</v>
      </c>
      <c r="AD955" s="153">
        <v>0</v>
      </c>
      <c r="AE955" s="153">
        <v>24.98</v>
      </c>
      <c r="AF955" s="153">
        <v>0</v>
      </c>
      <c r="AG955" s="154">
        <v>24.98</v>
      </c>
      <c r="AH955" s="154">
        <v>5.5</v>
      </c>
      <c r="AI955" s="154">
        <v>26.35</v>
      </c>
      <c r="AJ955" s="155">
        <v>3857</v>
      </c>
      <c r="AK955" s="155">
        <v>406</v>
      </c>
      <c r="AL955" s="155">
        <v>4263</v>
      </c>
      <c r="AM955" s="156">
        <v>0.1139</v>
      </c>
      <c r="AN955" s="156">
        <v>9.8799999999999999E-2</v>
      </c>
      <c r="AO955" s="156">
        <v>3.8899999999999997E-2</v>
      </c>
      <c r="AP955" s="156">
        <v>2.3800000000000002E-2</v>
      </c>
      <c r="AQ955" s="158">
        <v>6.7449999999999996E-2</v>
      </c>
      <c r="AR955" s="156">
        <v>7.4999999999999997E-2</v>
      </c>
      <c r="AS955" s="154">
        <v>439.31</v>
      </c>
      <c r="AT955" s="154">
        <v>40.11</v>
      </c>
      <c r="AU955" s="154">
        <v>150.04</v>
      </c>
      <c r="AV955" s="154">
        <v>9.66</v>
      </c>
      <c r="AW955" s="154">
        <v>289.27</v>
      </c>
      <c r="AX955" s="154">
        <v>30.45</v>
      </c>
      <c r="AY955" s="157"/>
      <c r="AZ955" s="153">
        <v>39.989999999999995</v>
      </c>
      <c r="BA955" s="153">
        <v>95.92</v>
      </c>
      <c r="BB955" s="153">
        <v>6.76</v>
      </c>
      <c r="BC955" s="153">
        <v>142.66999999999999</v>
      </c>
      <c r="BD955" s="157"/>
      <c r="BE955" s="153">
        <v>1.37</v>
      </c>
      <c r="BF955" s="153">
        <v>19.18</v>
      </c>
      <c r="BG955" s="153">
        <v>124.8</v>
      </c>
      <c r="BH955" s="153">
        <v>771.87</v>
      </c>
      <c r="BI955" s="159"/>
      <c r="BJ955" s="159" t="s">
        <v>267</v>
      </c>
      <c r="BK955" s="159" t="s">
        <v>271</v>
      </c>
      <c r="BL955" s="158">
        <v>18</v>
      </c>
      <c r="BM955" t="s">
        <v>269</v>
      </c>
      <c r="BN955" s="1">
        <v>43100</v>
      </c>
      <c r="BO955" s="1">
        <v>43089</v>
      </c>
      <c r="BP955" t="s">
        <v>238</v>
      </c>
      <c r="BQ955">
        <v>2018</v>
      </c>
    </row>
    <row r="956" spans="1:69" hidden="1" x14ac:dyDescent="0.45">
      <c r="A956" s="144"/>
      <c r="B956" s="90">
        <v>43100</v>
      </c>
      <c r="C956" s="144" t="s">
        <v>238</v>
      </c>
      <c r="D956" s="75">
        <v>2018</v>
      </c>
      <c r="E956" s="145">
        <v>14868451447631</v>
      </c>
      <c r="F956" s="146" t="s">
        <v>236</v>
      </c>
      <c r="G956" s="141" t="str">
        <f>VLOOKUP(E956,'Tableau Sites'!$A$7:$C$107,3,FALSE)</f>
        <v>KERDROUAL</v>
      </c>
      <c r="H956" s="146" t="s">
        <v>260</v>
      </c>
      <c r="I956" s="147">
        <v>30</v>
      </c>
      <c r="J956" s="90">
        <v>43100</v>
      </c>
      <c r="K956" s="90">
        <v>43089</v>
      </c>
      <c r="L956" s="145">
        <v>3675</v>
      </c>
      <c r="M956" s="145">
        <v>3675</v>
      </c>
      <c r="N956" s="148">
        <v>673.54</v>
      </c>
      <c r="P956" s="149" t="s">
        <v>261</v>
      </c>
      <c r="Q956" s="76">
        <v>14868451447631</v>
      </c>
      <c r="R956" s="77" t="s">
        <v>275</v>
      </c>
      <c r="S956" s="150"/>
      <c r="T956" s="77" t="s">
        <v>263</v>
      </c>
      <c r="U956" s="151" t="s">
        <v>236</v>
      </c>
      <c r="V956" s="77" t="s">
        <v>237</v>
      </c>
      <c r="W956" s="77" t="s">
        <v>260</v>
      </c>
      <c r="X956" s="77" t="s">
        <v>264</v>
      </c>
      <c r="Y956" s="150" t="s">
        <v>276</v>
      </c>
      <c r="Z956" s="77">
        <v>43015</v>
      </c>
      <c r="AA956" s="77">
        <v>43076</v>
      </c>
      <c r="AB956" s="152" t="s">
        <v>266</v>
      </c>
      <c r="AC956" s="153">
        <v>231.96</v>
      </c>
      <c r="AD956" s="153">
        <v>0</v>
      </c>
      <c r="AE956" s="153">
        <v>38.659999999999997</v>
      </c>
      <c r="AF956" s="153">
        <v>0</v>
      </c>
      <c r="AG956" s="154">
        <v>38.659999999999997</v>
      </c>
      <c r="AH956" s="154">
        <v>5.5</v>
      </c>
      <c r="AI956" s="154">
        <v>40.79</v>
      </c>
      <c r="AJ956" s="155">
        <v>2506</v>
      </c>
      <c r="AK956" s="155">
        <v>1169</v>
      </c>
      <c r="AL956" s="155">
        <v>3675</v>
      </c>
      <c r="AM956" s="156">
        <v>0.1139</v>
      </c>
      <c r="AN956" s="156">
        <v>9.8799999999999999E-2</v>
      </c>
      <c r="AO956" s="156">
        <v>3.8899999999999997E-2</v>
      </c>
      <c r="AP956" s="156">
        <v>2.3800000000000002E-2</v>
      </c>
      <c r="AQ956" s="158">
        <v>6.7449999999999996E-2</v>
      </c>
      <c r="AR956" s="156">
        <v>7.4999999999999997E-2</v>
      </c>
      <c r="AS956" s="154">
        <v>285.43</v>
      </c>
      <c r="AT956" s="154">
        <v>115.5</v>
      </c>
      <c r="AU956" s="154">
        <v>97.48</v>
      </c>
      <c r="AV956" s="154">
        <v>27.82</v>
      </c>
      <c r="AW956" s="154">
        <v>187.95</v>
      </c>
      <c r="AX956" s="154">
        <v>87.68</v>
      </c>
      <c r="AY956" s="157"/>
      <c r="AZ956" s="153">
        <v>34.479999999999997</v>
      </c>
      <c r="BA956" s="153">
        <v>82.69</v>
      </c>
      <c r="BB956" s="153">
        <v>10.45</v>
      </c>
      <c r="BC956" s="153">
        <v>127.62</v>
      </c>
      <c r="BD956" s="157"/>
      <c r="BE956" s="153">
        <v>2.13</v>
      </c>
      <c r="BF956" s="153">
        <v>16.54</v>
      </c>
      <c r="BG956" s="153">
        <v>106.33</v>
      </c>
      <c r="BH956" s="153">
        <v>673.54</v>
      </c>
      <c r="BI956" s="159"/>
      <c r="BJ956" s="159" t="s">
        <v>267</v>
      </c>
      <c r="BK956" s="159" t="s">
        <v>277</v>
      </c>
      <c r="BL956" s="158">
        <v>30</v>
      </c>
      <c r="BM956" t="s">
        <v>269</v>
      </c>
      <c r="BN956" s="1">
        <v>43100</v>
      </c>
      <c r="BO956" s="1">
        <v>43089</v>
      </c>
      <c r="BP956" t="s">
        <v>238</v>
      </c>
      <c r="BQ956">
        <v>2018</v>
      </c>
    </row>
    <row r="957" spans="1:69" ht="14.65" hidden="1" thickBot="1" x14ac:dyDescent="0.5">
      <c r="A957" s="144"/>
      <c r="B957" s="90">
        <v>43039</v>
      </c>
      <c r="C957" s="144" t="s">
        <v>238</v>
      </c>
      <c r="D957" s="75">
        <v>2017</v>
      </c>
      <c r="E957" s="145">
        <v>14809551316980</v>
      </c>
      <c r="F957" s="146" t="s">
        <v>228</v>
      </c>
      <c r="G957" s="141" t="str">
        <f>VLOOKUP(E957,'Tableau Sites'!$A$7:$C$107,3,FALSE)</f>
        <v>7 RUE JULES MASSENET</v>
      </c>
      <c r="H957" s="146" t="s">
        <v>260</v>
      </c>
      <c r="I957" s="147">
        <v>18</v>
      </c>
      <c r="J957" s="90">
        <v>43039</v>
      </c>
      <c r="K957" s="90">
        <v>43028</v>
      </c>
      <c r="L957" s="145">
        <v>2993</v>
      </c>
      <c r="M957" s="145">
        <v>2993</v>
      </c>
      <c r="N957" s="148">
        <v>539.04</v>
      </c>
      <c r="P957" s="151" t="s">
        <v>261</v>
      </c>
      <c r="Q957" s="79">
        <v>14809551316980</v>
      </c>
      <c r="R957" s="151" t="s">
        <v>278</v>
      </c>
      <c r="S957" s="160" t="s">
        <v>228</v>
      </c>
      <c r="T957" s="151" t="s">
        <v>263</v>
      </c>
      <c r="U957" s="151" t="s">
        <v>228</v>
      </c>
      <c r="V957" s="151" t="s">
        <v>36</v>
      </c>
      <c r="W957" s="151" t="s">
        <v>260</v>
      </c>
      <c r="X957" s="151" t="s">
        <v>264</v>
      </c>
      <c r="Y957" s="160" t="s">
        <v>276</v>
      </c>
      <c r="Z957" s="151">
        <v>42970</v>
      </c>
      <c r="AA957" s="151">
        <v>43028</v>
      </c>
      <c r="AB957" s="151" t="s">
        <v>266</v>
      </c>
      <c r="AC957" s="161">
        <v>104.52</v>
      </c>
      <c r="AD957" s="161">
        <v>0</v>
      </c>
      <c r="AE957" s="161">
        <v>17.420000000000002</v>
      </c>
      <c r="AF957" s="161">
        <v>0</v>
      </c>
      <c r="AG957" s="161">
        <v>17.420000000000002</v>
      </c>
      <c r="AH957" s="161">
        <v>5.5</v>
      </c>
      <c r="AI957" s="161">
        <v>18.38</v>
      </c>
      <c r="AJ957" s="162">
        <v>0</v>
      </c>
      <c r="AK957" s="162">
        <v>2993</v>
      </c>
      <c r="AL957" s="162">
        <v>2993</v>
      </c>
      <c r="AM957" s="163">
        <v>0.11169999999999999</v>
      </c>
      <c r="AN957" s="163">
        <v>0.11169999999999999</v>
      </c>
      <c r="AO957" s="164"/>
      <c r="AP957" s="163">
        <v>3.6700000000000003E-2</v>
      </c>
      <c r="AQ957" s="164"/>
      <c r="AR957" s="163">
        <v>7.4999999999999997E-2</v>
      </c>
      <c r="AS957" s="164"/>
      <c r="AT957" s="161">
        <v>334.32</v>
      </c>
      <c r="AU957" s="164"/>
      <c r="AV957" s="161">
        <v>109.84</v>
      </c>
      <c r="AW957" s="164"/>
      <c r="AX957" s="161">
        <v>224.48</v>
      </c>
      <c r="AY957" s="164"/>
      <c r="AZ957" s="161">
        <v>28.08</v>
      </c>
      <c r="BA957" s="161">
        <v>67.34</v>
      </c>
      <c r="BB957" s="161">
        <v>4.71</v>
      </c>
      <c r="BC957" s="161">
        <v>100.13</v>
      </c>
      <c r="BD957" s="164"/>
      <c r="BE957" s="161">
        <v>0.96</v>
      </c>
      <c r="BF957" s="161">
        <v>13.47</v>
      </c>
      <c r="BG957" s="161">
        <v>87.17</v>
      </c>
      <c r="BH957" s="161">
        <v>539.04</v>
      </c>
      <c r="BI957" s="165"/>
      <c r="BJ957" s="165" t="s">
        <v>267</v>
      </c>
      <c r="BK957" s="165" t="s">
        <v>268</v>
      </c>
      <c r="BL957" s="164">
        <v>18</v>
      </c>
      <c r="BM957" s="166" t="s">
        <v>269</v>
      </c>
      <c r="BN957" s="1">
        <v>43039</v>
      </c>
      <c r="BO957" s="1">
        <v>43028</v>
      </c>
      <c r="BP957" t="s">
        <v>238</v>
      </c>
      <c r="BQ957" s="8">
        <v>2017</v>
      </c>
    </row>
    <row r="958" spans="1:69" ht="14.65" hidden="1" thickBot="1" x14ac:dyDescent="0.5">
      <c r="A958" s="144"/>
      <c r="B958" s="90">
        <v>43039</v>
      </c>
      <c r="C958" s="144" t="s">
        <v>238</v>
      </c>
      <c r="D958" s="75">
        <v>2017</v>
      </c>
      <c r="E958" s="145">
        <v>14829088219962</v>
      </c>
      <c r="F958" s="146" t="s">
        <v>229</v>
      </c>
      <c r="G958" s="141" t="str">
        <f>VLOOKUP(E958,'Tableau Sites'!$A$7:$C$107,3,FALSE)</f>
        <v>2 RUE DE GALWAY</v>
      </c>
      <c r="H958" s="146" t="s">
        <v>260</v>
      </c>
      <c r="I958" s="147">
        <v>18</v>
      </c>
      <c r="J958" s="90">
        <v>43039</v>
      </c>
      <c r="K958" s="90">
        <v>43028</v>
      </c>
      <c r="L958" s="145">
        <v>58</v>
      </c>
      <c r="M958" s="145">
        <v>58</v>
      </c>
      <c r="N958" s="148">
        <v>43.28</v>
      </c>
      <c r="P958" s="151" t="s">
        <v>261</v>
      </c>
      <c r="Q958" s="80">
        <v>14829088219962</v>
      </c>
      <c r="R958" s="151" t="s">
        <v>279</v>
      </c>
      <c r="S958" s="160" t="s">
        <v>229</v>
      </c>
      <c r="T958" s="151" t="s">
        <v>263</v>
      </c>
      <c r="U958" s="151" t="s">
        <v>229</v>
      </c>
      <c r="V958" s="151" t="s">
        <v>230</v>
      </c>
      <c r="W958" s="151" t="s">
        <v>260</v>
      </c>
      <c r="X958" s="151" t="s">
        <v>264</v>
      </c>
      <c r="Y958" s="160" t="s">
        <v>265</v>
      </c>
      <c r="Z958" s="151">
        <v>42966</v>
      </c>
      <c r="AA958" s="151">
        <v>43026</v>
      </c>
      <c r="AB958" s="151" t="s">
        <v>266</v>
      </c>
      <c r="AC958" s="161">
        <v>149.88</v>
      </c>
      <c r="AD958" s="161">
        <v>0</v>
      </c>
      <c r="AE958" s="161">
        <v>24.98</v>
      </c>
      <c r="AF958" s="161">
        <v>0</v>
      </c>
      <c r="AG958" s="161">
        <v>24.98</v>
      </c>
      <c r="AH958" s="161">
        <v>5.5</v>
      </c>
      <c r="AI958" s="161">
        <v>26.35</v>
      </c>
      <c r="AJ958" s="162">
        <v>39</v>
      </c>
      <c r="AK958" s="162">
        <v>19</v>
      </c>
      <c r="AL958" s="162">
        <v>58</v>
      </c>
      <c r="AM958" s="163">
        <v>0.1139</v>
      </c>
      <c r="AN958" s="163">
        <v>9.8799999999999999E-2</v>
      </c>
      <c r="AO958" s="163">
        <v>3.8899999999999997E-2</v>
      </c>
      <c r="AP958" s="163">
        <v>2.3800000000000002E-2</v>
      </c>
      <c r="AQ958" s="164">
        <v>6.7449999999999996E-2</v>
      </c>
      <c r="AR958" s="163">
        <v>7.4999999999999997E-2</v>
      </c>
      <c r="AS958" s="161">
        <v>4.4400000000000004</v>
      </c>
      <c r="AT958" s="161">
        <v>1.88</v>
      </c>
      <c r="AU958" s="161">
        <v>1.52</v>
      </c>
      <c r="AV958" s="161">
        <v>0.45</v>
      </c>
      <c r="AW958" s="161">
        <v>2.92</v>
      </c>
      <c r="AX958" s="161">
        <v>1.43</v>
      </c>
      <c r="AY958" s="164"/>
      <c r="AZ958" s="161">
        <v>0.54</v>
      </c>
      <c r="BA958" s="161">
        <v>1.31</v>
      </c>
      <c r="BB958" s="161">
        <v>6.76</v>
      </c>
      <c r="BC958" s="161">
        <v>8.61</v>
      </c>
      <c r="BD958" s="164"/>
      <c r="BE958" s="161">
        <v>1.37</v>
      </c>
      <c r="BF958" s="161">
        <v>0.26</v>
      </c>
      <c r="BG958" s="161">
        <v>3.37</v>
      </c>
      <c r="BH958" s="161">
        <v>43.28</v>
      </c>
      <c r="BI958" s="165"/>
      <c r="BJ958" s="165" t="s">
        <v>267</v>
      </c>
      <c r="BK958" s="165" t="s">
        <v>271</v>
      </c>
      <c r="BL958" s="164">
        <v>18</v>
      </c>
      <c r="BM958" s="166" t="s">
        <v>269</v>
      </c>
      <c r="BN958" s="1">
        <v>43039</v>
      </c>
      <c r="BO958" s="1">
        <v>43028</v>
      </c>
      <c r="BP958" t="s">
        <v>238</v>
      </c>
      <c r="BQ958" s="8">
        <v>2017</v>
      </c>
    </row>
    <row r="959" spans="1:69" ht="14.65" hidden="1" thickBot="1" x14ac:dyDescent="0.5">
      <c r="A959" s="144"/>
      <c r="B959" s="90">
        <v>43039</v>
      </c>
      <c r="C959" s="144" t="s">
        <v>238</v>
      </c>
      <c r="D959" s="75">
        <v>2017</v>
      </c>
      <c r="E959" s="145">
        <v>14833284986679</v>
      </c>
      <c r="F959" s="146" t="s">
        <v>231</v>
      </c>
      <c r="G959" s="141" t="str">
        <f>VLOOKUP(E959,'Tableau Sites'!$A$7:$C$107,3,FALSE)</f>
        <v>128 BOULEVARD LEON BLUM</v>
      </c>
      <c r="H959" s="146" t="s">
        <v>260</v>
      </c>
      <c r="I959" s="147">
        <v>36</v>
      </c>
      <c r="J959" s="90">
        <v>43039</v>
      </c>
      <c r="K959" s="90">
        <v>43028</v>
      </c>
      <c r="L959" s="145">
        <v>3267</v>
      </c>
      <c r="M959" s="145">
        <v>3267</v>
      </c>
      <c r="N959" s="148">
        <v>619.1</v>
      </c>
      <c r="P959" s="151" t="s">
        <v>261</v>
      </c>
      <c r="Q959" s="80">
        <v>14833284986679</v>
      </c>
      <c r="R959" s="151" t="s">
        <v>280</v>
      </c>
      <c r="S959" s="160" t="s">
        <v>231</v>
      </c>
      <c r="T959" s="151" t="s">
        <v>263</v>
      </c>
      <c r="U959" s="151" t="s">
        <v>231</v>
      </c>
      <c r="V959" s="151" t="s">
        <v>232</v>
      </c>
      <c r="W959" s="151" t="s">
        <v>260</v>
      </c>
      <c r="X959" s="151" t="s">
        <v>264</v>
      </c>
      <c r="Y959" s="160" t="s">
        <v>276</v>
      </c>
      <c r="Z959" s="151">
        <v>42970</v>
      </c>
      <c r="AA959" s="151">
        <v>43028</v>
      </c>
      <c r="AB959" s="151" t="s">
        <v>266</v>
      </c>
      <c r="AC959" s="161">
        <v>273</v>
      </c>
      <c r="AD959" s="161">
        <v>0</v>
      </c>
      <c r="AE959" s="161">
        <v>45.5</v>
      </c>
      <c r="AF959" s="161">
        <v>0</v>
      </c>
      <c r="AG959" s="161">
        <v>45.5</v>
      </c>
      <c r="AH959" s="161">
        <v>5.5</v>
      </c>
      <c r="AI959" s="161">
        <v>48</v>
      </c>
      <c r="AJ959" s="162">
        <v>2528</v>
      </c>
      <c r="AK959" s="162">
        <v>739</v>
      </c>
      <c r="AL959" s="162">
        <v>3267</v>
      </c>
      <c r="AM959" s="163">
        <v>0.1139</v>
      </c>
      <c r="AN959" s="163">
        <v>9.8799999999999999E-2</v>
      </c>
      <c r="AO959" s="163">
        <v>3.8899999999999997E-2</v>
      </c>
      <c r="AP959" s="163">
        <v>2.3800000000000002E-2</v>
      </c>
      <c r="AQ959" s="164">
        <v>6.7449999999999996E-2</v>
      </c>
      <c r="AR959" s="163">
        <v>7.4999999999999997E-2</v>
      </c>
      <c r="AS959" s="161">
        <v>287.94</v>
      </c>
      <c r="AT959" s="161">
        <v>73.010000000000005</v>
      </c>
      <c r="AU959" s="161">
        <v>98.34</v>
      </c>
      <c r="AV959" s="161">
        <v>17.59</v>
      </c>
      <c r="AW959" s="161">
        <v>189.6</v>
      </c>
      <c r="AX959" s="161">
        <v>55.42</v>
      </c>
      <c r="AY959" s="164"/>
      <c r="AZ959" s="161">
        <v>30.64</v>
      </c>
      <c r="BA959" s="161">
        <v>73.510000000000005</v>
      </c>
      <c r="BB959" s="161">
        <v>12.3</v>
      </c>
      <c r="BC959" s="161">
        <v>116.45</v>
      </c>
      <c r="BD959" s="164"/>
      <c r="BE959" s="161">
        <v>2.5</v>
      </c>
      <c r="BF959" s="161">
        <v>14.7</v>
      </c>
      <c r="BG959" s="161">
        <v>96.2</v>
      </c>
      <c r="BH959" s="161">
        <v>619.1</v>
      </c>
      <c r="BI959" s="165"/>
      <c r="BJ959" s="165" t="s">
        <v>267</v>
      </c>
      <c r="BK959" s="165" t="s">
        <v>273</v>
      </c>
      <c r="BL959" s="164">
        <v>36</v>
      </c>
      <c r="BM959" s="166" t="s">
        <v>269</v>
      </c>
      <c r="BN959" s="1">
        <v>43039</v>
      </c>
      <c r="BO959" s="1">
        <v>43028</v>
      </c>
      <c r="BP959" t="s">
        <v>238</v>
      </c>
      <c r="BQ959" s="8">
        <v>2017</v>
      </c>
    </row>
    <row r="960" spans="1:69" ht="14.65" hidden="1" thickBot="1" x14ac:dyDescent="0.5">
      <c r="A960" s="144"/>
      <c r="B960" s="90">
        <v>43039</v>
      </c>
      <c r="C960" s="144" t="s">
        <v>238</v>
      </c>
      <c r="D960" s="75">
        <v>2017</v>
      </c>
      <c r="E960" s="145">
        <v>14847756816130</v>
      </c>
      <c r="F960" s="146" t="s">
        <v>233</v>
      </c>
      <c r="G960" s="141" t="str">
        <f>VLOOKUP(E960,'Tableau Sites'!$A$7:$C$107,3,FALSE)</f>
        <v>RUE ETIENNE PERAULT</v>
      </c>
      <c r="H960" s="146" t="s">
        <v>260</v>
      </c>
      <c r="I960" s="147">
        <v>18</v>
      </c>
      <c r="J960" s="90">
        <v>43039</v>
      </c>
      <c r="K960" s="90">
        <v>43028</v>
      </c>
      <c r="L960" s="145">
        <v>4365</v>
      </c>
      <c r="M960" s="145">
        <v>4365</v>
      </c>
      <c r="N960" s="148">
        <v>788.97</v>
      </c>
      <c r="P960" s="151" t="s">
        <v>261</v>
      </c>
      <c r="Q960" s="80">
        <v>14847756816130</v>
      </c>
      <c r="R960" s="151" t="s">
        <v>281</v>
      </c>
      <c r="S960" s="160" t="s">
        <v>233</v>
      </c>
      <c r="T960" s="151" t="s">
        <v>263</v>
      </c>
      <c r="U960" s="151" t="s">
        <v>233</v>
      </c>
      <c r="V960" s="151" t="s">
        <v>18</v>
      </c>
      <c r="W960" s="151" t="s">
        <v>260</v>
      </c>
      <c r="X960" s="151" t="s">
        <v>264</v>
      </c>
      <c r="Y960" s="160" t="s">
        <v>265</v>
      </c>
      <c r="Z960" s="151">
        <v>42965</v>
      </c>
      <c r="AA960" s="151">
        <v>43025</v>
      </c>
      <c r="AB960" s="151" t="s">
        <v>266</v>
      </c>
      <c r="AC960" s="161">
        <v>149.88</v>
      </c>
      <c r="AD960" s="161">
        <v>0</v>
      </c>
      <c r="AE960" s="161">
        <v>24.98</v>
      </c>
      <c r="AF960" s="161">
        <v>0</v>
      </c>
      <c r="AG960" s="161">
        <v>24.98</v>
      </c>
      <c r="AH960" s="161">
        <v>5.5</v>
      </c>
      <c r="AI960" s="161">
        <v>26.35</v>
      </c>
      <c r="AJ960" s="162">
        <v>3918</v>
      </c>
      <c r="AK960" s="162">
        <v>447</v>
      </c>
      <c r="AL960" s="162">
        <v>4365</v>
      </c>
      <c r="AM960" s="163">
        <v>0.1139</v>
      </c>
      <c r="AN960" s="163">
        <v>9.8799999999999999E-2</v>
      </c>
      <c r="AO960" s="163">
        <v>3.8899999999999997E-2</v>
      </c>
      <c r="AP960" s="163">
        <v>2.3800000000000002E-2</v>
      </c>
      <c r="AQ960" s="164">
        <v>6.7449999999999996E-2</v>
      </c>
      <c r="AR960" s="163">
        <v>7.4999999999999997E-2</v>
      </c>
      <c r="AS960" s="161">
        <v>446.26</v>
      </c>
      <c r="AT960" s="161">
        <v>44.16</v>
      </c>
      <c r="AU960" s="161">
        <v>152.41</v>
      </c>
      <c r="AV960" s="161">
        <v>10.64</v>
      </c>
      <c r="AW960" s="161">
        <v>293.85000000000002</v>
      </c>
      <c r="AX960" s="161">
        <v>33.520000000000003</v>
      </c>
      <c r="AY960" s="164"/>
      <c r="AZ960" s="161">
        <v>40.950000000000003</v>
      </c>
      <c r="BA960" s="161">
        <v>98.21</v>
      </c>
      <c r="BB960" s="161">
        <v>6.76</v>
      </c>
      <c r="BC960" s="161">
        <v>145.91999999999999</v>
      </c>
      <c r="BD960" s="164"/>
      <c r="BE960" s="161">
        <v>1.37</v>
      </c>
      <c r="BF960" s="161">
        <v>19.64</v>
      </c>
      <c r="BG960" s="161">
        <v>127.65</v>
      </c>
      <c r="BH960" s="161">
        <v>788.97</v>
      </c>
      <c r="BI960" s="165"/>
      <c r="BJ960" s="165" t="s">
        <v>267</v>
      </c>
      <c r="BK960" s="165" t="s">
        <v>271</v>
      </c>
      <c r="BL960" s="164">
        <v>18</v>
      </c>
      <c r="BM960" s="166" t="s">
        <v>269</v>
      </c>
      <c r="BN960" s="1">
        <v>43039</v>
      </c>
      <c r="BO960" s="1">
        <v>43028</v>
      </c>
      <c r="BP960" t="s">
        <v>238</v>
      </c>
      <c r="BQ960" s="8">
        <v>2017</v>
      </c>
    </row>
    <row r="961" spans="1:69" ht="14.65" hidden="1" thickBot="1" x14ac:dyDescent="0.5">
      <c r="A961" s="144"/>
      <c r="B961" s="90">
        <v>43039</v>
      </c>
      <c r="C961" s="144" t="s">
        <v>238</v>
      </c>
      <c r="D961" s="75">
        <v>2017</v>
      </c>
      <c r="E961" s="145">
        <v>14861794442726</v>
      </c>
      <c r="F961" s="146" t="s">
        <v>234</v>
      </c>
      <c r="G961" s="141" t="str">
        <f>VLOOKUP(E961,'Tableau Sites'!$A$7:$C$107,3,FALSE)</f>
        <v>32 RUE EDGARD QUINET</v>
      </c>
      <c r="H961" s="146" t="s">
        <v>260</v>
      </c>
      <c r="I961" s="147">
        <v>30</v>
      </c>
      <c r="J961" s="90">
        <v>43039</v>
      </c>
      <c r="K961" s="90">
        <v>43028</v>
      </c>
      <c r="L961" s="145">
        <v>2961</v>
      </c>
      <c r="M961" s="145">
        <v>2961</v>
      </c>
      <c r="N961" s="148">
        <v>545.09</v>
      </c>
      <c r="P961" s="151" t="s">
        <v>261</v>
      </c>
      <c r="Q961" s="80">
        <v>14861794442726</v>
      </c>
      <c r="R961" s="151" t="s">
        <v>282</v>
      </c>
      <c r="S961" s="160" t="s">
        <v>234</v>
      </c>
      <c r="T961" s="151" t="s">
        <v>263</v>
      </c>
      <c r="U961" s="151" t="s">
        <v>234</v>
      </c>
      <c r="V961" s="151" t="s">
        <v>235</v>
      </c>
      <c r="W961" s="151" t="s">
        <v>260</v>
      </c>
      <c r="X961" s="151" t="s">
        <v>264</v>
      </c>
      <c r="Y961" s="160" t="s">
        <v>276</v>
      </c>
      <c r="Z961" s="151">
        <v>42970</v>
      </c>
      <c r="AA961" s="151">
        <v>43028</v>
      </c>
      <c r="AB961" s="151" t="s">
        <v>266</v>
      </c>
      <c r="AC961" s="161">
        <v>156.36000000000001</v>
      </c>
      <c r="AD961" s="161">
        <v>0</v>
      </c>
      <c r="AE961" s="161">
        <v>26.06</v>
      </c>
      <c r="AF961" s="161">
        <v>0</v>
      </c>
      <c r="AG961" s="161">
        <v>26.06</v>
      </c>
      <c r="AH961" s="161">
        <v>5.5</v>
      </c>
      <c r="AI961" s="161">
        <v>27.49</v>
      </c>
      <c r="AJ961" s="162">
        <v>0</v>
      </c>
      <c r="AK961" s="162">
        <v>2961</v>
      </c>
      <c r="AL961" s="162">
        <v>2961</v>
      </c>
      <c r="AM961" s="163">
        <v>0.11169999999999999</v>
      </c>
      <c r="AN961" s="163">
        <v>0.11169999999999999</v>
      </c>
      <c r="AO961" s="164"/>
      <c r="AP961" s="163">
        <v>3.6700000000000003E-2</v>
      </c>
      <c r="AQ961" s="164"/>
      <c r="AR961" s="163">
        <v>7.4999999999999997E-2</v>
      </c>
      <c r="AS961" s="164"/>
      <c r="AT961" s="161">
        <v>330.74</v>
      </c>
      <c r="AU961" s="164"/>
      <c r="AV961" s="161">
        <v>108.67</v>
      </c>
      <c r="AW961" s="164"/>
      <c r="AX961" s="161">
        <v>222.07</v>
      </c>
      <c r="AY961" s="164"/>
      <c r="AZ961" s="161">
        <v>27.77</v>
      </c>
      <c r="BA961" s="161">
        <v>66.62</v>
      </c>
      <c r="BB961" s="161">
        <v>7.05</v>
      </c>
      <c r="BC961" s="161">
        <v>101.44</v>
      </c>
      <c r="BD961" s="164"/>
      <c r="BE961" s="161">
        <v>1.43</v>
      </c>
      <c r="BF961" s="161">
        <v>13.32</v>
      </c>
      <c r="BG961" s="161">
        <v>86.85</v>
      </c>
      <c r="BH961" s="161">
        <v>545.09</v>
      </c>
      <c r="BI961" s="165"/>
      <c r="BJ961" s="165" t="s">
        <v>267</v>
      </c>
      <c r="BK961" s="165" t="s">
        <v>283</v>
      </c>
      <c r="BL961" s="164">
        <v>30</v>
      </c>
      <c r="BM961" s="166" t="s">
        <v>269</v>
      </c>
      <c r="BN961" s="1">
        <v>43039</v>
      </c>
      <c r="BO961" s="1">
        <v>43028</v>
      </c>
      <c r="BP961" t="s">
        <v>238</v>
      </c>
      <c r="BQ961" s="8">
        <v>2017</v>
      </c>
    </row>
    <row r="962" spans="1:69" ht="14.65" hidden="1" thickBot="1" x14ac:dyDescent="0.5">
      <c r="A962" s="144"/>
      <c r="B962" s="90">
        <v>43039</v>
      </c>
      <c r="C962" s="144" t="s">
        <v>238</v>
      </c>
      <c r="D962" s="75">
        <v>2017</v>
      </c>
      <c r="E962" s="145">
        <v>14868451447631</v>
      </c>
      <c r="F962" s="146" t="s">
        <v>236</v>
      </c>
      <c r="G962" s="141" t="str">
        <f>VLOOKUP(E962,'Tableau Sites'!$A$7:$C$107,3,FALSE)</f>
        <v>KERDROUAL</v>
      </c>
      <c r="H962" s="146" t="s">
        <v>260</v>
      </c>
      <c r="I962" s="147">
        <v>30</v>
      </c>
      <c r="J962" s="90">
        <v>43039</v>
      </c>
      <c r="K962" s="90">
        <v>43028</v>
      </c>
      <c r="L962" s="145">
        <v>1475</v>
      </c>
      <c r="M962" s="145">
        <v>1475</v>
      </c>
      <c r="N962" s="148">
        <v>301.36</v>
      </c>
      <c r="P962" s="151" t="s">
        <v>261</v>
      </c>
      <c r="Q962" s="80">
        <v>14868451447631</v>
      </c>
      <c r="R962" s="151" t="s">
        <v>284</v>
      </c>
      <c r="S962" s="160" t="s">
        <v>236</v>
      </c>
      <c r="T962" s="151" t="s">
        <v>263</v>
      </c>
      <c r="U962" s="151" t="s">
        <v>236</v>
      </c>
      <c r="V962" s="151" t="s">
        <v>237</v>
      </c>
      <c r="W962" s="151" t="s">
        <v>260</v>
      </c>
      <c r="X962" s="151" t="s">
        <v>264</v>
      </c>
      <c r="Y962" s="160" t="s">
        <v>276</v>
      </c>
      <c r="Z962" s="151">
        <v>42972</v>
      </c>
      <c r="AA962" s="151">
        <v>43014</v>
      </c>
      <c r="AB962" s="151" t="s">
        <v>266</v>
      </c>
      <c r="AC962" s="161">
        <v>231.96</v>
      </c>
      <c r="AD962" s="161">
        <v>0</v>
      </c>
      <c r="AE962" s="161">
        <v>38.659999999999997</v>
      </c>
      <c r="AF962" s="161">
        <v>0</v>
      </c>
      <c r="AG962" s="161">
        <v>38.659999999999997</v>
      </c>
      <c r="AH962" s="161">
        <v>5.5</v>
      </c>
      <c r="AI962" s="161">
        <v>40.79</v>
      </c>
      <c r="AJ962" s="162">
        <v>1006</v>
      </c>
      <c r="AK962" s="162">
        <v>469</v>
      </c>
      <c r="AL962" s="162">
        <v>1475</v>
      </c>
      <c r="AM962" s="163">
        <v>0.1139</v>
      </c>
      <c r="AN962" s="163">
        <v>9.8799999999999999E-2</v>
      </c>
      <c r="AO962" s="163">
        <v>3.8899999999999997E-2</v>
      </c>
      <c r="AP962" s="163">
        <v>2.3800000000000002E-2</v>
      </c>
      <c r="AQ962" s="164">
        <v>6.7449999999999996E-2</v>
      </c>
      <c r="AR962" s="163">
        <v>7.4999999999999997E-2</v>
      </c>
      <c r="AS962" s="161">
        <v>114.58</v>
      </c>
      <c r="AT962" s="161">
        <v>46.34</v>
      </c>
      <c r="AU962" s="161">
        <v>39.130000000000003</v>
      </c>
      <c r="AV962" s="161">
        <v>11.16</v>
      </c>
      <c r="AW962" s="161">
        <v>75.45</v>
      </c>
      <c r="AX962" s="161">
        <v>35.18</v>
      </c>
      <c r="AY962" s="164"/>
      <c r="AZ962" s="161">
        <v>13.84</v>
      </c>
      <c r="BA962" s="161">
        <v>33.19</v>
      </c>
      <c r="BB962" s="161">
        <v>10.45</v>
      </c>
      <c r="BC962" s="161">
        <v>57.48</v>
      </c>
      <c r="BD962" s="164"/>
      <c r="BE962" s="161">
        <v>2.13</v>
      </c>
      <c r="BF962" s="161">
        <v>6.64</v>
      </c>
      <c r="BG962" s="161">
        <v>44.3</v>
      </c>
      <c r="BH962" s="161">
        <v>301.36</v>
      </c>
      <c r="BI962" s="165"/>
      <c r="BJ962" s="165" t="s">
        <v>267</v>
      </c>
      <c r="BK962" s="165" t="s">
        <v>277</v>
      </c>
      <c r="BL962" s="164">
        <v>30</v>
      </c>
      <c r="BM962" s="166" t="s">
        <v>269</v>
      </c>
      <c r="BN962" s="1">
        <v>43039</v>
      </c>
      <c r="BO962" s="1">
        <v>43028</v>
      </c>
      <c r="BP962" t="s">
        <v>238</v>
      </c>
      <c r="BQ962" s="8">
        <v>2017</v>
      </c>
    </row>
    <row r="963" spans="1:69" hidden="1" x14ac:dyDescent="0.45">
      <c r="A963" s="144"/>
      <c r="B963" s="90">
        <v>42978</v>
      </c>
      <c r="C963" s="144" t="s">
        <v>238</v>
      </c>
      <c r="D963" s="75">
        <v>2017</v>
      </c>
      <c r="E963" s="145">
        <v>14809551316980</v>
      </c>
      <c r="F963" s="146" t="s">
        <v>228</v>
      </c>
      <c r="G963" s="141" t="str">
        <f>VLOOKUP(E963,'Tableau Sites'!$A$7:$C$107,3,FALSE)</f>
        <v>7 RUE JULES MASSENET</v>
      </c>
      <c r="H963" s="146" t="s">
        <v>260</v>
      </c>
      <c r="I963" s="147">
        <v>18</v>
      </c>
      <c r="J963" s="90">
        <v>42978</v>
      </c>
      <c r="K963" s="90">
        <v>42969</v>
      </c>
      <c r="L963" s="145">
        <v>1759</v>
      </c>
      <c r="M963" s="145">
        <v>1759</v>
      </c>
      <c r="N963" s="148">
        <v>493.14</v>
      </c>
      <c r="P963" s="151" t="s">
        <v>261</v>
      </c>
      <c r="Q963" s="167">
        <v>14809551316980</v>
      </c>
      <c r="R963" s="151" t="s">
        <v>285</v>
      </c>
      <c r="S963" s="160" t="s">
        <v>228</v>
      </c>
      <c r="T963" s="151" t="s">
        <v>263</v>
      </c>
      <c r="U963" s="151" t="s">
        <v>228</v>
      </c>
      <c r="V963" s="151" t="s">
        <v>36</v>
      </c>
      <c r="W963" s="151" t="s">
        <v>260</v>
      </c>
      <c r="X963" s="151" t="s">
        <v>264</v>
      </c>
      <c r="Y963" s="160" t="s">
        <v>276</v>
      </c>
      <c r="Z963" s="151">
        <v>42909</v>
      </c>
      <c r="AA963" s="151">
        <v>42947</v>
      </c>
      <c r="AB963" s="151" t="s">
        <v>286</v>
      </c>
      <c r="AC963" s="161">
        <v>144.84</v>
      </c>
      <c r="AD963" s="161">
        <v>0</v>
      </c>
      <c r="AE963" s="161">
        <v>12.07</v>
      </c>
      <c r="AF963" s="161">
        <v>0</v>
      </c>
      <c r="AG963" s="161">
        <v>12.07</v>
      </c>
      <c r="AH963" s="161">
        <v>5.5</v>
      </c>
      <c r="AI963" s="161">
        <v>12.73</v>
      </c>
      <c r="AJ963" s="168"/>
      <c r="AK963" s="162">
        <v>1759</v>
      </c>
      <c r="AL963" s="162">
        <v>1759</v>
      </c>
      <c r="AM963" s="168"/>
      <c r="AN963" s="163">
        <v>0.1075</v>
      </c>
      <c r="AO963" s="168"/>
      <c r="AP963" s="163">
        <v>3.2500000000000001E-2</v>
      </c>
      <c r="AQ963" s="168"/>
      <c r="AR963" s="163">
        <v>7.4999999999999997E-2</v>
      </c>
      <c r="AS963" s="168"/>
      <c r="AT963" s="161">
        <v>189.09</v>
      </c>
      <c r="AU963" s="168"/>
      <c r="AV963" s="161">
        <v>57.17</v>
      </c>
      <c r="AW963" s="168"/>
      <c r="AX963" s="161">
        <v>131.91999999999999</v>
      </c>
      <c r="AY963" s="168"/>
      <c r="AZ963" s="161">
        <v>25.82</v>
      </c>
      <c r="BA963" s="161">
        <v>61.92</v>
      </c>
      <c r="BB963" s="161">
        <v>3.26</v>
      </c>
      <c r="BC963" s="161">
        <v>91</v>
      </c>
      <c r="BD963" s="168"/>
      <c r="BE963" s="161">
        <v>0.84</v>
      </c>
      <c r="BF963" s="161">
        <v>55.36</v>
      </c>
      <c r="BG963" s="161">
        <v>56.2</v>
      </c>
      <c r="BH963" s="161">
        <v>493.14</v>
      </c>
      <c r="BI963" s="165"/>
      <c r="BJ963" s="165" t="s">
        <v>267</v>
      </c>
      <c r="BK963" s="165" t="s">
        <v>268</v>
      </c>
      <c r="BL963" s="168">
        <v>18</v>
      </c>
      <c r="BM963" s="166" t="s">
        <v>269</v>
      </c>
      <c r="BN963" s="1">
        <v>42978</v>
      </c>
      <c r="BO963" s="1">
        <v>42969</v>
      </c>
      <c r="BP963" t="s">
        <v>238</v>
      </c>
      <c r="BQ963" s="8">
        <v>2017</v>
      </c>
    </row>
    <row r="964" spans="1:69" hidden="1" x14ac:dyDescent="0.45">
      <c r="A964" s="144"/>
      <c r="B964" s="90">
        <v>42978</v>
      </c>
      <c r="C964" s="144" t="s">
        <v>238</v>
      </c>
      <c r="D964" s="75">
        <v>2017</v>
      </c>
      <c r="E964" s="145">
        <v>14829088219962</v>
      </c>
      <c r="F964" s="146" t="s">
        <v>229</v>
      </c>
      <c r="G964" s="141" t="str">
        <f>VLOOKUP(E964,'Tableau Sites'!$A$7:$C$107,3,FALSE)</f>
        <v>2 RUE DE GALWAY</v>
      </c>
      <c r="H964" s="146" t="s">
        <v>260</v>
      </c>
      <c r="I964" s="147">
        <v>18</v>
      </c>
      <c r="J964" s="90">
        <v>42978</v>
      </c>
      <c r="K964" s="90">
        <v>42969</v>
      </c>
      <c r="L964" s="145">
        <v>88</v>
      </c>
      <c r="M964" s="145">
        <v>88</v>
      </c>
      <c r="N964" s="148">
        <v>54.17</v>
      </c>
      <c r="P964" s="151" t="s">
        <v>261</v>
      </c>
      <c r="Q964" s="167">
        <v>14829088219962</v>
      </c>
      <c r="R964" s="151" t="s">
        <v>287</v>
      </c>
      <c r="S964" s="160" t="s">
        <v>229</v>
      </c>
      <c r="T964" s="151" t="s">
        <v>263</v>
      </c>
      <c r="U964" s="151" t="s">
        <v>229</v>
      </c>
      <c r="V964" s="151" t="s">
        <v>230</v>
      </c>
      <c r="W964" s="151" t="s">
        <v>260</v>
      </c>
      <c r="X964" s="151" t="s">
        <v>264</v>
      </c>
      <c r="Y964" s="160" t="s">
        <v>265</v>
      </c>
      <c r="Z964" s="151">
        <v>42905</v>
      </c>
      <c r="AA964" s="151">
        <v>42947</v>
      </c>
      <c r="AB964" s="151" t="s">
        <v>266</v>
      </c>
      <c r="AC964" s="161">
        <v>159.96</v>
      </c>
      <c r="AD964" s="161">
        <v>0</v>
      </c>
      <c r="AE964" s="161">
        <v>26.66</v>
      </c>
      <c r="AF964" s="161">
        <v>0</v>
      </c>
      <c r="AG964" s="161">
        <v>26.66</v>
      </c>
      <c r="AH964" s="161">
        <v>5.5</v>
      </c>
      <c r="AI964" s="161">
        <v>28.13</v>
      </c>
      <c r="AJ964" s="162">
        <v>59</v>
      </c>
      <c r="AK964" s="162">
        <v>29</v>
      </c>
      <c r="AL964" s="162">
        <v>88</v>
      </c>
      <c r="AM964" s="163">
        <v>0.1103</v>
      </c>
      <c r="AN964" s="163">
        <v>9.69E-2</v>
      </c>
      <c r="AO964" s="163">
        <v>3.5299999999999998E-2</v>
      </c>
      <c r="AP964" s="163">
        <v>2.1899999999999999E-2</v>
      </c>
      <c r="AQ964" s="168">
        <v>7.4999999999999997E-2</v>
      </c>
      <c r="AR964" s="163">
        <v>7.4999999999999997E-2</v>
      </c>
      <c r="AS964" s="161">
        <v>6.5</v>
      </c>
      <c r="AT964" s="161">
        <v>2.81</v>
      </c>
      <c r="AU964" s="161">
        <v>2.08</v>
      </c>
      <c r="AV964" s="161">
        <v>0.64</v>
      </c>
      <c r="AW964" s="161">
        <v>4.42</v>
      </c>
      <c r="AX964" s="161">
        <v>2.17</v>
      </c>
      <c r="AY964" s="168"/>
      <c r="AZ964" s="161">
        <v>1.04</v>
      </c>
      <c r="BA964" s="161">
        <v>2.5</v>
      </c>
      <c r="BB964" s="161">
        <v>7.21</v>
      </c>
      <c r="BC964" s="161">
        <v>10.75</v>
      </c>
      <c r="BD964" s="168"/>
      <c r="BE964" s="161">
        <v>1.87</v>
      </c>
      <c r="BF964" s="161">
        <v>2.58</v>
      </c>
      <c r="BG964" s="161">
        <v>4.45</v>
      </c>
      <c r="BH964" s="161">
        <v>54.17</v>
      </c>
      <c r="BI964" s="165"/>
      <c r="BJ964" s="165" t="s">
        <v>267</v>
      </c>
      <c r="BK964" s="165" t="s">
        <v>271</v>
      </c>
      <c r="BL964" s="168">
        <v>18</v>
      </c>
      <c r="BM964" s="166" t="s">
        <v>269</v>
      </c>
      <c r="BN964" s="1">
        <v>42978</v>
      </c>
      <c r="BO964" s="1">
        <v>42969</v>
      </c>
      <c r="BP964" t="s">
        <v>238</v>
      </c>
      <c r="BQ964" s="8">
        <v>2017</v>
      </c>
    </row>
    <row r="965" spans="1:69" hidden="1" x14ac:dyDescent="0.45">
      <c r="A965" s="144"/>
      <c r="B965" s="90">
        <v>42978</v>
      </c>
      <c r="C965" s="144" t="s">
        <v>238</v>
      </c>
      <c r="D965" s="75">
        <v>2017</v>
      </c>
      <c r="E965" s="145">
        <v>14833284986679</v>
      </c>
      <c r="F965" s="146" t="s">
        <v>231</v>
      </c>
      <c r="G965" s="141" t="str">
        <f>VLOOKUP(E965,'Tableau Sites'!$A$7:$C$107,3,FALSE)</f>
        <v>128 BOULEVARD LEON BLUM</v>
      </c>
      <c r="H965" s="146" t="s">
        <v>260</v>
      </c>
      <c r="I965" s="147">
        <v>36</v>
      </c>
      <c r="J965" s="90">
        <v>42978</v>
      </c>
      <c r="K965" s="90">
        <v>42969</v>
      </c>
      <c r="L965" s="145">
        <v>1804</v>
      </c>
      <c r="M965" s="145">
        <v>1804</v>
      </c>
      <c r="N965" s="148">
        <v>558.4</v>
      </c>
      <c r="P965" s="151" t="s">
        <v>261</v>
      </c>
      <c r="Q965" s="167">
        <v>14833284986679</v>
      </c>
      <c r="R965" s="151" t="s">
        <v>288</v>
      </c>
      <c r="S965" s="160" t="s">
        <v>231</v>
      </c>
      <c r="T965" s="151" t="s">
        <v>263</v>
      </c>
      <c r="U965" s="151" t="s">
        <v>231</v>
      </c>
      <c r="V965" s="151" t="s">
        <v>232</v>
      </c>
      <c r="W965" s="151" t="s">
        <v>260</v>
      </c>
      <c r="X965" s="151" t="s">
        <v>264</v>
      </c>
      <c r="Y965" s="160" t="s">
        <v>276</v>
      </c>
      <c r="Z965" s="151">
        <v>42910</v>
      </c>
      <c r="AA965" s="151">
        <v>42947</v>
      </c>
      <c r="AB965" s="151" t="s">
        <v>286</v>
      </c>
      <c r="AC965" s="161">
        <v>533.16</v>
      </c>
      <c r="AD965" s="161">
        <v>0</v>
      </c>
      <c r="AE965" s="161">
        <v>44.43</v>
      </c>
      <c r="AF965" s="161">
        <v>0</v>
      </c>
      <c r="AG965" s="161">
        <v>44.43</v>
      </c>
      <c r="AH965" s="161">
        <v>5.5</v>
      </c>
      <c r="AI965" s="161">
        <v>46.87</v>
      </c>
      <c r="AJ965" s="162">
        <v>1396</v>
      </c>
      <c r="AK965" s="162">
        <v>408</v>
      </c>
      <c r="AL965" s="162">
        <v>1804</v>
      </c>
      <c r="AM965" s="163">
        <v>0.1046</v>
      </c>
      <c r="AN965" s="163">
        <v>9.35E-2</v>
      </c>
      <c r="AO965" s="163">
        <v>2.9600000000000001E-2</v>
      </c>
      <c r="AP965" s="163">
        <v>1.8499999999999999E-2</v>
      </c>
      <c r="AQ965" s="168">
        <v>7.4999999999999997E-2</v>
      </c>
      <c r="AR965" s="163">
        <v>7.4999999999999997E-2</v>
      </c>
      <c r="AS965" s="161">
        <v>146.02000000000001</v>
      </c>
      <c r="AT965" s="161">
        <v>38.15</v>
      </c>
      <c r="AU965" s="161">
        <v>41.32</v>
      </c>
      <c r="AV965" s="161">
        <v>7.55</v>
      </c>
      <c r="AW965" s="161">
        <v>104.7</v>
      </c>
      <c r="AX965" s="161">
        <v>30.6</v>
      </c>
      <c r="AY965" s="168"/>
      <c r="AZ965" s="161">
        <v>26.71</v>
      </c>
      <c r="BA965" s="161">
        <v>64.08</v>
      </c>
      <c r="BB965" s="161">
        <v>12.01</v>
      </c>
      <c r="BC965" s="161">
        <v>102.8</v>
      </c>
      <c r="BD965" s="168"/>
      <c r="BE965" s="161">
        <v>3.1</v>
      </c>
      <c r="BF965" s="161">
        <v>54.99</v>
      </c>
      <c r="BG965" s="161">
        <v>58.09</v>
      </c>
      <c r="BH965" s="161">
        <v>558.4</v>
      </c>
      <c r="BI965" s="165"/>
      <c r="BJ965" s="165" t="s">
        <v>267</v>
      </c>
      <c r="BK965" s="165" t="s">
        <v>273</v>
      </c>
      <c r="BL965" s="168">
        <v>36</v>
      </c>
      <c r="BM965" s="166" t="s">
        <v>269</v>
      </c>
      <c r="BN965" s="1">
        <v>42978</v>
      </c>
      <c r="BO965" s="1">
        <v>42969</v>
      </c>
      <c r="BP965" t="s">
        <v>238</v>
      </c>
      <c r="BQ965" s="8">
        <v>2017</v>
      </c>
    </row>
    <row r="966" spans="1:69" hidden="1" x14ac:dyDescent="0.45">
      <c r="A966" s="144"/>
      <c r="B966" s="90">
        <v>42978</v>
      </c>
      <c r="C966" s="144" t="s">
        <v>238</v>
      </c>
      <c r="D966" s="75">
        <v>2017</v>
      </c>
      <c r="E966" s="145">
        <v>14847756816130</v>
      </c>
      <c r="F966" s="146" t="s">
        <v>233</v>
      </c>
      <c r="G966" s="141" t="str">
        <f>VLOOKUP(E966,'Tableau Sites'!$A$7:$C$107,3,FALSE)</f>
        <v>RUE ETIENNE PERAULT</v>
      </c>
      <c r="H966" s="146" t="s">
        <v>260</v>
      </c>
      <c r="I966" s="147">
        <v>18</v>
      </c>
      <c r="J966" s="90">
        <v>42978</v>
      </c>
      <c r="K966" s="90">
        <v>42969</v>
      </c>
      <c r="L966" s="145">
        <v>1268</v>
      </c>
      <c r="M966" s="145">
        <v>1268</v>
      </c>
      <c r="N966" s="148">
        <v>377.95</v>
      </c>
      <c r="P966" s="151" t="s">
        <v>261</v>
      </c>
      <c r="Q966" s="167">
        <v>14847756816130</v>
      </c>
      <c r="R966" s="151" t="s">
        <v>289</v>
      </c>
      <c r="S966" s="160" t="s">
        <v>233</v>
      </c>
      <c r="T966" s="151" t="s">
        <v>263</v>
      </c>
      <c r="U966" s="151" t="s">
        <v>233</v>
      </c>
      <c r="V966" s="151" t="s">
        <v>18</v>
      </c>
      <c r="W966" s="151" t="s">
        <v>260</v>
      </c>
      <c r="X966" s="151" t="s">
        <v>264</v>
      </c>
      <c r="Y966" s="160" t="s">
        <v>265</v>
      </c>
      <c r="Z966" s="151">
        <v>42914</v>
      </c>
      <c r="AA966" s="151">
        <v>42947</v>
      </c>
      <c r="AB966" s="151" t="s">
        <v>286</v>
      </c>
      <c r="AC966" s="161">
        <v>159.96</v>
      </c>
      <c r="AD966" s="161">
        <v>0</v>
      </c>
      <c r="AE966" s="161">
        <v>13.33</v>
      </c>
      <c r="AF966" s="161">
        <v>0</v>
      </c>
      <c r="AG966" s="161">
        <v>13.33</v>
      </c>
      <c r="AH966" s="161">
        <v>5.5</v>
      </c>
      <c r="AI966" s="161">
        <v>14.06</v>
      </c>
      <c r="AJ966" s="162">
        <v>961</v>
      </c>
      <c r="AK966" s="162">
        <v>307</v>
      </c>
      <c r="AL966" s="162">
        <v>1268</v>
      </c>
      <c r="AM966" s="163">
        <v>0.1103</v>
      </c>
      <c r="AN966" s="163">
        <v>9.69E-2</v>
      </c>
      <c r="AO966" s="163">
        <v>3.5299999999999998E-2</v>
      </c>
      <c r="AP966" s="163">
        <v>2.1899999999999999E-2</v>
      </c>
      <c r="AQ966" s="168">
        <v>7.4999999999999997E-2</v>
      </c>
      <c r="AR966" s="163">
        <v>7.4999999999999997E-2</v>
      </c>
      <c r="AS966" s="161">
        <v>106</v>
      </c>
      <c r="AT966" s="161">
        <v>29.75</v>
      </c>
      <c r="AU966" s="161">
        <v>33.93</v>
      </c>
      <c r="AV966" s="161">
        <v>6.72</v>
      </c>
      <c r="AW966" s="161">
        <v>72.069999999999993</v>
      </c>
      <c r="AX966" s="161">
        <v>23.03</v>
      </c>
      <c r="AY966" s="168"/>
      <c r="AZ966" s="161">
        <v>19.190000000000001</v>
      </c>
      <c r="BA966" s="161">
        <v>46.04</v>
      </c>
      <c r="BB966" s="161">
        <v>3.6</v>
      </c>
      <c r="BC966" s="161">
        <v>68.83</v>
      </c>
      <c r="BD966" s="168"/>
      <c r="BE966" s="161">
        <v>0.93</v>
      </c>
      <c r="BF966" s="161">
        <v>40.200000000000003</v>
      </c>
      <c r="BG966" s="161">
        <v>41.13</v>
      </c>
      <c r="BH966" s="161">
        <v>377.95</v>
      </c>
      <c r="BI966" s="165"/>
      <c r="BJ966" s="165" t="s">
        <v>267</v>
      </c>
      <c r="BK966" s="165" t="s">
        <v>271</v>
      </c>
      <c r="BL966" s="168">
        <v>18</v>
      </c>
      <c r="BM966" s="166" t="s">
        <v>269</v>
      </c>
      <c r="BN966" s="1">
        <v>42978</v>
      </c>
      <c r="BO966" s="1">
        <v>42969</v>
      </c>
      <c r="BP966" t="s">
        <v>238</v>
      </c>
      <c r="BQ966" s="8">
        <v>2017</v>
      </c>
    </row>
    <row r="967" spans="1:69" hidden="1" x14ac:dyDescent="0.45">
      <c r="A967" s="144"/>
      <c r="B967" s="90">
        <v>42978</v>
      </c>
      <c r="C967" s="144" t="s">
        <v>238</v>
      </c>
      <c r="D967" s="75">
        <v>2017</v>
      </c>
      <c r="E967" s="145">
        <v>14861794442726</v>
      </c>
      <c r="F967" s="146" t="s">
        <v>234</v>
      </c>
      <c r="G967" s="141" t="str">
        <f>VLOOKUP(E967,'Tableau Sites'!$A$7:$C$107,3,FALSE)</f>
        <v>32 RUE EDGARD QUINET</v>
      </c>
      <c r="H967" s="146" t="s">
        <v>260</v>
      </c>
      <c r="I967" s="147">
        <v>30</v>
      </c>
      <c r="J967" s="90">
        <v>42978</v>
      </c>
      <c r="K967" s="90">
        <v>42969</v>
      </c>
      <c r="L967" s="145">
        <v>5036</v>
      </c>
      <c r="M967" s="145">
        <v>5036</v>
      </c>
      <c r="N967" s="148">
        <v>1160.1400000000001</v>
      </c>
      <c r="P967" s="151" t="s">
        <v>261</v>
      </c>
      <c r="Q967" s="167">
        <v>14861794442726</v>
      </c>
      <c r="R967" s="151" t="s">
        <v>290</v>
      </c>
      <c r="S967" s="160" t="s">
        <v>234</v>
      </c>
      <c r="T967" s="151" t="s">
        <v>263</v>
      </c>
      <c r="U967" s="151" t="s">
        <v>234</v>
      </c>
      <c r="V967" s="151" t="s">
        <v>235</v>
      </c>
      <c r="W967" s="151" t="s">
        <v>260</v>
      </c>
      <c r="X967" s="151" t="s">
        <v>264</v>
      </c>
      <c r="Y967" s="160" t="s">
        <v>276</v>
      </c>
      <c r="Z967" s="151">
        <v>42845</v>
      </c>
      <c r="AA967" s="151">
        <v>42947</v>
      </c>
      <c r="AB967" s="151" t="s">
        <v>291</v>
      </c>
      <c r="AC967" s="161">
        <v>420.84</v>
      </c>
      <c r="AD967" s="161">
        <v>0</v>
      </c>
      <c r="AE967" s="161">
        <v>140.28</v>
      </c>
      <c r="AF967" s="161">
        <v>0</v>
      </c>
      <c r="AG967" s="161">
        <v>140.28</v>
      </c>
      <c r="AH967" s="161">
        <v>5.5</v>
      </c>
      <c r="AI967" s="161">
        <v>148</v>
      </c>
      <c r="AJ967" s="168"/>
      <c r="AK967" s="162">
        <v>5036</v>
      </c>
      <c r="AL967" s="162">
        <v>5036</v>
      </c>
      <c r="AM967" s="168"/>
      <c r="AN967" s="163">
        <v>0.1011</v>
      </c>
      <c r="AO967" s="168"/>
      <c r="AP967" s="163">
        <v>2.6100000000000002E-2</v>
      </c>
      <c r="AQ967" s="168"/>
      <c r="AR967" s="163">
        <v>7.4999999999999997E-2</v>
      </c>
      <c r="AS967" s="168"/>
      <c r="AT967" s="161">
        <v>509.14</v>
      </c>
      <c r="AU967" s="168"/>
      <c r="AV967" s="161">
        <v>131.44</v>
      </c>
      <c r="AW967" s="168"/>
      <c r="AX967" s="161">
        <v>377.7</v>
      </c>
      <c r="AY967" s="168"/>
      <c r="AZ967" s="161">
        <v>56.41</v>
      </c>
      <c r="BA967" s="161">
        <v>135.32</v>
      </c>
      <c r="BB967" s="161">
        <v>37.93</v>
      </c>
      <c r="BC967" s="161">
        <v>229.66</v>
      </c>
      <c r="BD967" s="168"/>
      <c r="BE967" s="161">
        <v>9.81</v>
      </c>
      <c r="BF967" s="161">
        <v>140.16</v>
      </c>
      <c r="BG967" s="161">
        <v>149.97</v>
      </c>
      <c r="BH967" s="161">
        <v>1160.1400000000001</v>
      </c>
      <c r="BI967" s="165"/>
      <c r="BJ967" s="165" t="s">
        <v>267</v>
      </c>
      <c r="BK967" s="165" t="s">
        <v>283</v>
      </c>
      <c r="BL967" s="168">
        <v>30</v>
      </c>
      <c r="BM967" s="166" t="s">
        <v>269</v>
      </c>
      <c r="BN967" s="1">
        <v>42978</v>
      </c>
      <c r="BO967" s="1">
        <v>42969</v>
      </c>
      <c r="BP967" t="s">
        <v>238</v>
      </c>
      <c r="BQ967" s="8">
        <v>2017</v>
      </c>
    </row>
    <row r="968" spans="1:69" hidden="1" x14ac:dyDescent="0.45">
      <c r="A968" s="144"/>
      <c r="B968" s="90">
        <v>42978</v>
      </c>
      <c r="C968" s="144" t="s">
        <v>238</v>
      </c>
      <c r="D968" s="75">
        <v>2017</v>
      </c>
      <c r="E968" s="145">
        <v>14868451447631</v>
      </c>
      <c r="F968" s="146" t="s">
        <v>236</v>
      </c>
      <c r="G968" s="141" t="str">
        <f>VLOOKUP(E968,'Tableau Sites'!$A$7:$C$107,3,FALSE)</f>
        <v>KERDROUAL</v>
      </c>
      <c r="H968" s="146" t="s">
        <v>260</v>
      </c>
      <c r="I968" s="147">
        <v>30</v>
      </c>
      <c r="J968" s="90">
        <v>42978</v>
      </c>
      <c r="K968" s="90">
        <v>42969</v>
      </c>
      <c r="L968" s="145">
        <v>1837</v>
      </c>
      <c r="M968" s="145">
        <v>1837</v>
      </c>
      <c r="N968" s="148">
        <v>510.13</v>
      </c>
      <c r="P968" s="151" t="s">
        <v>261</v>
      </c>
      <c r="Q968" s="167">
        <v>14868451447631</v>
      </c>
      <c r="R968" s="151" t="s">
        <v>292</v>
      </c>
      <c r="S968" s="160" t="s">
        <v>236</v>
      </c>
      <c r="T968" s="151" t="s">
        <v>263</v>
      </c>
      <c r="U968" s="151" t="s">
        <v>236</v>
      </c>
      <c r="V968" s="151" t="s">
        <v>237</v>
      </c>
      <c r="W968" s="151" t="s">
        <v>260</v>
      </c>
      <c r="X968" s="151" t="s">
        <v>264</v>
      </c>
      <c r="Y968" s="160" t="s">
        <v>276</v>
      </c>
      <c r="Z968" s="151">
        <v>42895</v>
      </c>
      <c r="AA968" s="151">
        <v>42947</v>
      </c>
      <c r="AB968" s="151" t="s">
        <v>286</v>
      </c>
      <c r="AC968" s="161">
        <v>449.64</v>
      </c>
      <c r="AD968" s="161">
        <v>0</v>
      </c>
      <c r="AE968" s="161">
        <v>37.47</v>
      </c>
      <c r="AF968" s="161">
        <v>0</v>
      </c>
      <c r="AG968" s="161">
        <v>37.47</v>
      </c>
      <c r="AH968" s="161">
        <v>5.5</v>
      </c>
      <c r="AI968" s="161">
        <v>39.53</v>
      </c>
      <c r="AJ968" s="162">
        <v>1253</v>
      </c>
      <c r="AK968" s="162">
        <v>584</v>
      </c>
      <c r="AL968" s="162">
        <v>1837</v>
      </c>
      <c r="AM968" s="163">
        <v>0.1046</v>
      </c>
      <c r="AN968" s="163">
        <v>9.35E-2</v>
      </c>
      <c r="AO968" s="163">
        <v>2.9600000000000001E-2</v>
      </c>
      <c r="AP968" s="163">
        <v>1.8499999999999999E-2</v>
      </c>
      <c r="AQ968" s="168">
        <v>7.4999999999999997E-2</v>
      </c>
      <c r="AR968" s="163">
        <v>7.4999999999999997E-2</v>
      </c>
      <c r="AS968" s="161">
        <v>131.06</v>
      </c>
      <c r="AT968" s="161">
        <v>54.6</v>
      </c>
      <c r="AU968" s="161">
        <v>37.090000000000003</v>
      </c>
      <c r="AV968" s="161">
        <v>10.8</v>
      </c>
      <c r="AW968" s="161">
        <v>93.97</v>
      </c>
      <c r="AX968" s="161">
        <v>43.8</v>
      </c>
      <c r="AY968" s="168"/>
      <c r="AZ968" s="161">
        <v>25.04</v>
      </c>
      <c r="BA968" s="161">
        <v>60.08</v>
      </c>
      <c r="BB968" s="161">
        <v>10.130000000000001</v>
      </c>
      <c r="BC968" s="161">
        <v>95.25</v>
      </c>
      <c r="BD968" s="168"/>
      <c r="BE968" s="161">
        <v>2.62</v>
      </c>
      <c r="BF968" s="161">
        <v>54.16</v>
      </c>
      <c r="BG968" s="161">
        <v>56.78</v>
      </c>
      <c r="BH968" s="161">
        <v>510.13</v>
      </c>
      <c r="BI968" s="165"/>
      <c r="BJ968" s="165" t="s">
        <v>267</v>
      </c>
      <c r="BK968" s="165" t="s">
        <v>277</v>
      </c>
      <c r="BL968" s="168">
        <v>30</v>
      </c>
      <c r="BM968" s="166" t="s">
        <v>269</v>
      </c>
      <c r="BN968" s="1">
        <v>42978</v>
      </c>
      <c r="BO968" s="1">
        <v>42969</v>
      </c>
      <c r="BP968" t="s">
        <v>238</v>
      </c>
      <c r="BQ968" s="8">
        <v>2017</v>
      </c>
    </row>
    <row r="969" spans="1:69" hidden="1" x14ac:dyDescent="0.45">
      <c r="A969" s="144"/>
      <c r="B969" s="90">
        <v>42916</v>
      </c>
      <c r="C969" s="144" t="s">
        <v>238</v>
      </c>
      <c r="D969" s="75">
        <v>2017</v>
      </c>
      <c r="E969" s="145">
        <v>14809551316980</v>
      </c>
      <c r="F969" s="146" t="s">
        <v>228</v>
      </c>
      <c r="G969" s="141" t="str">
        <f>VLOOKUP(E969,'Tableau Sites'!$A$7:$C$107,3,FALSE)</f>
        <v>7 RUE JULES MASSENET</v>
      </c>
      <c r="H969" s="146" t="s">
        <v>260</v>
      </c>
      <c r="I969" s="147">
        <v>18</v>
      </c>
      <c r="J969" s="90">
        <v>42916</v>
      </c>
      <c r="K969" s="90">
        <v>42908</v>
      </c>
      <c r="L969" s="145">
        <v>2857</v>
      </c>
      <c r="M969" s="145">
        <v>2857</v>
      </c>
      <c r="N969" s="148">
        <v>510.22</v>
      </c>
      <c r="P969" s="169" t="s">
        <v>261</v>
      </c>
      <c r="Q969" s="82">
        <v>14809551316980</v>
      </c>
      <c r="R969" s="83" t="s">
        <v>293</v>
      </c>
      <c r="S969" s="160" t="s">
        <v>228</v>
      </c>
      <c r="T969" s="83" t="s">
        <v>263</v>
      </c>
      <c r="U969" s="151" t="s">
        <v>228</v>
      </c>
      <c r="V969" s="83" t="s">
        <v>36</v>
      </c>
      <c r="W969" s="83" t="s">
        <v>260</v>
      </c>
      <c r="X969" s="83" t="s">
        <v>264</v>
      </c>
      <c r="Y969" s="170" t="s">
        <v>265</v>
      </c>
      <c r="Z969" s="83">
        <v>42845</v>
      </c>
      <c r="AA969" s="83">
        <v>42908</v>
      </c>
      <c r="AB969" s="171" t="s">
        <v>266</v>
      </c>
      <c r="AC969" s="172">
        <v>144.84</v>
      </c>
      <c r="AD969" s="172">
        <v>0</v>
      </c>
      <c r="AE969" s="172">
        <v>24.14</v>
      </c>
      <c r="AF969" s="172">
        <v>0</v>
      </c>
      <c r="AG969" s="173">
        <v>24.14</v>
      </c>
      <c r="AH969" s="173">
        <v>5.5</v>
      </c>
      <c r="AI969" s="173">
        <v>25.47</v>
      </c>
      <c r="AJ969" s="174"/>
      <c r="AK969" s="175">
        <v>2857</v>
      </c>
      <c r="AL969" s="175">
        <v>2857</v>
      </c>
      <c r="AM969" s="174"/>
      <c r="AN969" s="176">
        <v>0.1075</v>
      </c>
      <c r="AO969" s="177"/>
      <c r="AP969" s="176">
        <v>3.2500000000000001E-2</v>
      </c>
      <c r="AQ969" s="174"/>
      <c r="AR969" s="177"/>
      <c r="AS969" s="174"/>
      <c r="AT969" s="173">
        <v>307.13</v>
      </c>
      <c r="AU969" s="177"/>
      <c r="AV969" s="173">
        <v>92.85</v>
      </c>
      <c r="AW969" s="174"/>
      <c r="AX969" s="173">
        <v>214.28</v>
      </c>
      <c r="AY969" s="177"/>
      <c r="AZ969" s="172">
        <v>26.8</v>
      </c>
      <c r="BA969" s="172">
        <v>64.28</v>
      </c>
      <c r="BB969" s="172">
        <v>6.53</v>
      </c>
      <c r="BC969" s="172">
        <v>97.61</v>
      </c>
      <c r="BD969" s="177"/>
      <c r="BE969" s="172">
        <v>1.69</v>
      </c>
      <c r="BF969" s="172">
        <v>79.650000000000006</v>
      </c>
      <c r="BG969" s="172">
        <v>81.34</v>
      </c>
      <c r="BH969" s="172">
        <v>510.22</v>
      </c>
      <c r="BI969" s="178"/>
      <c r="BJ969" s="178" t="s">
        <v>267</v>
      </c>
      <c r="BK969" s="178" t="s">
        <v>294</v>
      </c>
      <c r="BL969" s="174">
        <v>18</v>
      </c>
      <c r="BM969" s="166" t="s">
        <v>269</v>
      </c>
      <c r="BN969" s="1">
        <v>42916</v>
      </c>
      <c r="BO969" s="1">
        <v>42908</v>
      </c>
      <c r="BP969" t="s">
        <v>238</v>
      </c>
      <c r="BQ969" s="8">
        <v>2017</v>
      </c>
    </row>
    <row r="970" spans="1:69" hidden="1" x14ac:dyDescent="0.45">
      <c r="A970" s="144"/>
      <c r="B970" s="90">
        <v>42916</v>
      </c>
      <c r="C970" s="144" t="s">
        <v>238</v>
      </c>
      <c r="D970" s="75">
        <v>2017</v>
      </c>
      <c r="E970" s="145">
        <v>14829088219962</v>
      </c>
      <c r="F970" s="146" t="s">
        <v>229</v>
      </c>
      <c r="G970" s="141" t="str">
        <f>VLOOKUP(E970,'Tableau Sites'!$A$7:$C$107,3,FALSE)</f>
        <v>2 RUE DE GALWAY</v>
      </c>
      <c r="H970" s="146" t="s">
        <v>260</v>
      </c>
      <c r="I970" s="147">
        <v>18</v>
      </c>
      <c r="J970" s="90">
        <v>42916</v>
      </c>
      <c r="K970" s="90">
        <v>42908</v>
      </c>
      <c r="L970" s="145">
        <v>109</v>
      </c>
      <c r="M970" s="145">
        <v>109</v>
      </c>
      <c r="N970" s="148">
        <v>53.8</v>
      </c>
      <c r="P970" s="169" t="s">
        <v>261</v>
      </c>
      <c r="Q970" s="82">
        <v>14829088219962</v>
      </c>
      <c r="R970" s="83" t="s">
        <v>295</v>
      </c>
      <c r="S970" s="160" t="s">
        <v>229</v>
      </c>
      <c r="T970" s="83" t="s">
        <v>263</v>
      </c>
      <c r="U970" s="151" t="s">
        <v>229</v>
      </c>
      <c r="V970" s="83" t="s">
        <v>230</v>
      </c>
      <c r="W970" s="83" t="s">
        <v>260</v>
      </c>
      <c r="X970" s="83" t="s">
        <v>264</v>
      </c>
      <c r="Y970" s="170" t="s">
        <v>296</v>
      </c>
      <c r="Z970" s="83">
        <v>42844</v>
      </c>
      <c r="AA970" s="83">
        <v>42904</v>
      </c>
      <c r="AB970" s="171" t="s">
        <v>266</v>
      </c>
      <c r="AC970" s="172">
        <v>159.96</v>
      </c>
      <c r="AD970" s="172">
        <v>0</v>
      </c>
      <c r="AE970" s="172">
        <v>26.66</v>
      </c>
      <c r="AF970" s="172">
        <v>0</v>
      </c>
      <c r="AG970" s="173">
        <v>26.66</v>
      </c>
      <c r="AH970" s="173">
        <v>5.5</v>
      </c>
      <c r="AI970" s="173">
        <v>28.13</v>
      </c>
      <c r="AJ970" s="175">
        <v>75</v>
      </c>
      <c r="AK970" s="175">
        <v>34</v>
      </c>
      <c r="AL970" s="175">
        <v>109</v>
      </c>
      <c r="AM970" s="176">
        <v>0.1103</v>
      </c>
      <c r="AN970" s="176">
        <v>9.69E-2</v>
      </c>
      <c r="AO970" s="176">
        <v>3.5299999999999998E-2</v>
      </c>
      <c r="AP970" s="176">
        <v>2.1899999999999999E-2</v>
      </c>
      <c r="AQ970" s="174">
        <v>7.4999999999999997E-2</v>
      </c>
      <c r="AR970" s="176">
        <v>7.4999999999999997E-2</v>
      </c>
      <c r="AS970" s="173">
        <v>8.27</v>
      </c>
      <c r="AT970" s="173">
        <v>3.29</v>
      </c>
      <c r="AU970" s="173">
        <v>2.65</v>
      </c>
      <c r="AV970" s="173">
        <v>0.74</v>
      </c>
      <c r="AW970" s="173">
        <v>5.62</v>
      </c>
      <c r="AX970" s="173">
        <v>2.5499999999999998</v>
      </c>
      <c r="AY970" s="177"/>
      <c r="AZ970" s="172">
        <v>1.03</v>
      </c>
      <c r="BA970" s="172">
        <v>2.4500000000000002</v>
      </c>
      <c r="BB970" s="172">
        <v>7.21</v>
      </c>
      <c r="BC970" s="172">
        <v>10.69</v>
      </c>
      <c r="BD970" s="177"/>
      <c r="BE970" s="172">
        <v>1.87</v>
      </c>
      <c r="BF970" s="172">
        <v>3.02</v>
      </c>
      <c r="BG970" s="172">
        <v>4.8899999999999997</v>
      </c>
      <c r="BH970" s="172">
        <v>53.8</v>
      </c>
      <c r="BI970" s="178"/>
      <c r="BJ970" s="178" t="s">
        <v>267</v>
      </c>
      <c r="BK970" s="178" t="s">
        <v>297</v>
      </c>
      <c r="BL970" s="174">
        <v>18</v>
      </c>
      <c r="BM970" s="166" t="s">
        <v>269</v>
      </c>
      <c r="BN970" s="1">
        <v>42916</v>
      </c>
      <c r="BO970" s="1">
        <v>42908</v>
      </c>
      <c r="BP970" t="s">
        <v>238</v>
      </c>
      <c r="BQ970" s="8">
        <v>2017</v>
      </c>
    </row>
    <row r="971" spans="1:69" hidden="1" x14ac:dyDescent="0.45">
      <c r="A971" s="144"/>
      <c r="B971" s="90">
        <v>42916</v>
      </c>
      <c r="C971" s="144" t="s">
        <v>238</v>
      </c>
      <c r="D971" s="75">
        <v>2017</v>
      </c>
      <c r="E971" s="145">
        <v>14833284986679</v>
      </c>
      <c r="F971" s="146" t="s">
        <v>231</v>
      </c>
      <c r="G971" s="141" t="str">
        <f>VLOOKUP(E971,'Tableau Sites'!$A$7:$C$107,3,FALSE)</f>
        <v>128 BOULEVARD LEON BLUM</v>
      </c>
      <c r="H971" s="146" t="s">
        <v>260</v>
      </c>
      <c r="I971" s="147">
        <v>36</v>
      </c>
      <c r="J971" s="90">
        <v>42916</v>
      </c>
      <c r="K971" s="90">
        <v>42908</v>
      </c>
      <c r="L971" s="145">
        <v>2583</v>
      </c>
      <c r="M971" s="145">
        <v>2583</v>
      </c>
      <c r="N971" s="148">
        <v>533.71</v>
      </c>
      <c r="P971" s="169" t="s">
        <v>261</v>
      </c>
      <c r="Q971" s="82">
        <v>14833284986679</v>
      </c>
      <c r="R971" s="83" t="s">
        <v>298</v>
      </c>
      <c r="S971" s="160" t="s">
        <v>231</v>
      </c>
      <c r="T971" s="83" t="s">
        <v>263</v>
      </c>
      <c r="U971" s="151" t="s">
        <v>231</v>
      </c>
      <c r="V971" s="83" t="s">
        <v>232</v>
      </c>
      <c r="W971" s="83" t="s">
        <v>260</v>
      </c>
      <c r="X971" s="83" t="s">
        <v>264</v>
      </c>
      <c r="Y971" s="170" t="s">
        <v>299</v>
      </c>
      <c r="Z971" s="83">
        <v>42845</v>
      </c>
      <c r="AA971" s="83">
        <v>42909</v>
      </c>
      <c r="AB971" s="171" t="s">
        <v>266</v>
      </c>
      <c r="AC971" s="172">
        <v>533.16</v>
      </c>
      <c r="AD971" s="172">
        <v>0</v>
      </c>
      <c r="AE971" s="172">
        <v>88.86</v>
      </c>
      <c r="AF971" s="172">
        <v>0</v>
      </c>
      <c r="AG971" s="173">
        <v>88.86</v>
      </c>
      <c r="AH971" s="173">
        <v>5.5</v>
      </c>
      <c r="AI971" s="173">
        <v>93.75</v>
      </c>
      <c r="AJ971" s="175">
        <v>1951</v>
      </c>
      <c r="AK971" s="175">
        <v>632</v>
      </c>
      <c r="AL971" s="175">
        <v>2583</v>
      </c>
      <c r="AM971" s="176">
        <v>0.1046</v>
      </c>
      <c r="AN971" s="176">
        <v>9.35E-2</v>
      </c>
      <c r="AO971" s="176">
        <v>2.9600000000000001E-2</v>
      </c>
      <c r="AP971" s="176">
        <v>1.8499999999999999E-2</v>
      </c>
      <c r="AQ971" s="174">
        <v>7.4999999999999997E-2</v>
      </c>
      <c r="AR971" s="176">
        <v>7.4999999999999997E-2</v>
      </c>
      <c r="AS971" s="173">
        <v>204.07</v>
      </c>
      <c r="AT971" s="173">
        <v>59.09</v>
      </c>
      <c r="AU971" s="173">
        <v>57.75</v>
      </c>
      <c r="AV971" s="173">
        <v>11.69</v>
      </c>
      <c r="AW971" s="173">
        <v>146.32</v>
      </c>
      <c r="AX971" s="173">
        <v>47.4</v>
      </c>
      <c r="AY971" s="177"/>
      <c r="AZ971" s="172">
        <v>24.23</v>
      </c>
      <c r="BA971" s="172">
        <v>58.12</v>
      </c>
      <c r="BB971" s="172">
        <v>24.03</v>
      </c>
      <c r="BC971" s="172">
        <v>106.38</v>
      </c>
      <c r="BD971" s="177"/>
      <c r="BE971" s="172">
        <v>6.21</v>
      </c>
      <c r="BF971" s="172">
        <v>69.099999999999994</v>
      </c>
      <c r="BG971" s="172">
        <v>75.31</v>
      </c>
      <c r="BH971" s="172">
        <v>533.71</v>
      </c>
      <c r="BI971" s="178"/>
      <c r="BJ971" s="178" t="s">
        <v>267</v>
      </c>
      <c r="BK971" s="178" t="s">
        <v>300</v>
      </c>
      <c r="BL971" s="174">
        <v>36</v>
      </c>
      <c r="BM971" s="166" t="s">
        <v>269</v>
      </c>
      <c r="BN971" s="1">
        <v>42916</v>
      </c>
      <c r="BO971" s="1">
        <v>42908</v>
      </c>
      <c r="BP971" t="s">
        <v>238</v>
      </c>
      <c r="BQ971" s="8">
        <v>2017</v>
      </c>
    </row>
    <row r="972" spans="1:69" hidden="1" x14ac:dyDescent="0.45">
      <c r="A972" s="144"/>
      <c r="B972" s="90">
        <v>42916</v>
      </c>
      <c r="C972" s="144" t="s">
        <v>238</v>
      </c>
      <c r="D972" s="75">
        <v>2017</v>
      </c>
      <c r="E972" s="145">
        <v>14847756816130</v>
      </c>
      <c r="F972" s="146" t="s">
        <v>233</v>
      </c>
      <c r="G972" s="141" t="str">
        <f>VLOOKUP(E972,'Tableau Sites'!$A$7:$C$107,3,FALSE)</f>
        <v>RUE ETIENNE PERAULT</v>
      </c>
      <c r="H972" s="146" t="s">
        <v>260</v>
      </c>
      <c r="I972" s="147">
        <v>18</v>
      </c>
      <c r="J972" s="90">
        <v>42916</v>
      </c>
      <c r="K972" s="90">
        <v>42908</v>
      </c>
      <c r="L972" s="145">
        <v>3015</v>
      </c>
      <c r="M972" s="145">
        <v>3015</v>
      </c>
      <c r="N972" s="148">
        <v>549.6</v>
      </c>
      <c r="P972" s="169" t="s">
        <v>261</v>
      </c>
      <c r="Q972" s="82">
        <v>14847756816130</v>
      </c>
      <c r="R972" s="83" t="s">
        <v>301</v>
      </c>
      <c r="S972" s="160" t="s">
        <v>233</v>
      </c>
      <c r="T972" s="83" t="s">
        <v>263</v>
      </c>
      <c r="U972" s="151" t="s">
        <v>233</v>
      </c>
      <c r="V972" s="83" t="s">
        <v>18</v>
      </c>
      <c r="W972" s="83" t="s">
        <v>260</v>
      </c>
      <c r="X972" s="83" t="s">
        <v>264</v>
      </c>
      <c r="Y972" s="170" t="s">
        <v>299</v>
      </c>
      <c r="Z972" s="83">
        <v>42845</v>
      </c>
      <c r="AA972" s="83">
        <v>42913</v>
      </c>
      <c r="AB972" s="171" t="s">
        <v>266</v>
      </c>
      <c r="AC972" s="172">
        <v>159.96</v>
      </c>
      <c r="AD972" s="172">
        <v>0</v>
      </c>
      <c r="AE972" s="172">
        <v>26.66</v>
      </c>
      <c r="AF972" s="172">
        <v>0</v>
      </c>
      <c r="AG972" s="173">
        <v>26.66</v>
      </c>
      <c r="AH972" s="173">
        <v>5.5</v>
      </c>
      <c r="AI972" s="173">
        <v>28.13</v>
      </c>
      <c r="AJ972" s="175">
        <v>2980</v>
      </c>
      <c r="AK972" s="175">
        <v>35</v>
      </c>
      <c r="AL972" s="175">
        <v>3015</v>
      </c>
      <c r="AM972" s="176">
        <v>0.1103</v>
      </c>
      <c r="AN972" s="176">
        <v>9.69E-2</v>
      </c>
      <c r="AO972" s="176">
        <v>3.5299999999999998E-2</v>
      </c>
      <c r="AP972" s="176">
        <v>2.1899999999999999E-2</v>
      </c>
      <c r="AQ972" s="174">
        <v>7.4999999999999997E-2</v>
      </c>
      <c r="AR972" s="176">
        <v>7.4999999999999997E-2</v>
      </c>
      <c r="AS972" s="173">
        <v>328.69</v>
      </c>
      <c r="AT972" s="173">
        <v>3.39</v>
      </c>
      <c r="AU972" s="173">
        <v>105.19</v>
      </c>
      <c r="AV972" s="173">
        <v>0.77</v>
      </c>
      <c r="AW972" s="173">
        <v>223.5</v>
      </c>
      <c r="AX972" s="173">
        <v>2.62</v>
      </c>
      <c r="AY972" s="177"/>
      <c r="AZ972" s="172">
        <v>28.29</v>
      </c>
      <c r="BA972" s="172">
        <v>67.84</v>
      </c>
      <c r="BB972" s="172">
        <v>7.21</v>
      </c>
      <c r="BC972" s="172">
        <v>103.34</v>
      </c>
      <c r="BD972" s="177"/>
      <c r="BE972" s="172">
        <v>1.87</v>
      </c>
      <c r="BF972" s="172">
        <v>85.65</v>
      </c>
      <c r="BG972" s="172">
        <v>87.52</v>
      </c>
      <c r="BH972" s="172">
        <v>549.6</v>
      </c>
      <c r="BI972" s="178"/>
      <c r="BJ972" s="178" t="s">
        <v>267</v>
      </c>
      <c r="BK972" s="178" t="s">
        <v>297</v>
      </c>
      <c r="BL972" s="174">
        <v>18</v>
      </c>
      <c r="BM972" s="166" t="s">
        <v>269</v>
      </c>
      <c r="BN972" s="1">
        <v>42916</v>
      </c>
      <c r="BO972" s="1">
        <v>42908</v>
      </c>
      <c r="BP972" t="s">
        <v>238</v>
      </c>
      <c r="BQ972" s="8">
        <v>2017</v>
      </c>
    </row>
    <row r="973" spans="1:69" hidden="1" x14ac:dyDescent="0.45">
      <c r="A973" s="144"/>
      <c r="B973" s="90">
        <v>42916</v>
      </c>
      <c r="C973" s="144" t="s">
        <v>238</v>
      </c>
      <c r="D973" s="75">
        <v>2017</v>
      </c>
      <c r="E973" s="145">
        <v>14868451447631</v>
      </c>
      <c r="F973" s="146" t="s">
        <v>236</v>
      </c>
      <c r="G973" s="141" t="str">
        <f>VLOOKUP(E973,'Tableau Sites'!$A$7:$C$107,3,FALSE)</f>
        <v>KERDROUAL</v>
      </c>
      <c r="H973" s="146" t="s">
        <v>260</v>
      </c>
      <c r="I973" s="147">
        <v>30</v>
      </c>
      <c r="J973" s="90">
        <v>42916</v>
      </c>
      <c r="K973" s="90">
        <v>42908</v>
      </c>
      <c r="L973" s="145">
        <v>2450</v>
      </c>
      <c r="M973" s="145">
        <v>2450</v>
      </c>
      <c r="N973" s="148">
        <v>491.33</v>
      </c>
      <c r="P973" s="169" t="s">
        <v>261</v>
      </c>
      <c r="Q973" s="82">
        <v>14868451447631</v>
      </c>
      <c r="R973" s="83" t="s">
        <v>302</v>
      </c>
      <c r="S973" s="160" t="s">
        <v>236</v>
      </c>
      <c r="T973" s="83" t="s">
        <v>263</v>
      </c>
      <c r="U973" s="151" t="s">
        <v>236</v>
      </c>
      <c r="V973" s="83" t="s">
        <v>237</v>
      </c>
      <c r="W973" s="83" t="s">
        <v>260</v>
      </c>
      <c r="X973" s="83" t="s">
        <v>264</v>
      </c>
      <c r="Y973" s="170" t="s">
        <v>303</v>
      </c>
      <c r="Z973" s="83">
        <v>42833</v>
      </c>
      <c r="AA973" s="83">
        <v>42894</v>
      </c>
      <c r="AB973" s="171" t="s">
        <v>266</v>
      </c>
      <c r="AC973" s="172">
        <v>449.64</v>
      </c>
      <c r="AD973" s="172">
        <v>0</v>
      </c>
      <c r="AE973" s="172">
        <v>74.94</v>
      </c>
      <c r="AF973" s="172">
        <v>0</v>
      </c>
      <c r="AG973" s="173">
        <v>74.94</v>
      </c>
      <c r="AH973" s="173">
        <v>5.5</v>
      </c>
      <c r="AI973" s="173">
        <v>79.06</v>
      </c>
      <c r="AJ973" s="175">
        <v>1671</v>
      </c>
      <c r="AK973" s="175">
        <v>779</v>
      </c>
      <c r="AL973" s="175">
        <v>2450</v>
      </c>
      <c r="AM973" s="176">
        <v>0.1046</v>
      </c>
      <c r="AN973" s="176">
        <v>9.35E-2</v>
      </c>
      <c r="AO973" s="176">
        <v>2.9600000000000001E-2</v>
      </c>
      <c r="AP973" s="176">
        <v>1.8499999999999999E-2</v>
      </c>
      <c r="AQ973" s="174">
        <v>7.4999999999999997E-2</v>
      </c>
      <c r="AR973" s="176">
        <v>7.4999999999999997E-2</v>
      </c>
      <c r="AS973" s="173">
        <v>174.79</v>
      </c>
      <c r="AT973" s="173">
        <v>72.84</v>
      </c>
      <c r="AU973" s="173">
        <v>49.46</v>
      </c>
      <c r="AV973" s="173">
        <v>14.41</v>
      </c>
      <c r="AW973" s="173">
        <v>125.33</v>
      </c>
      <c r="AX973" s="173">
        <v>58.43</v>
      </c>
      <c r="AY973" s="177"/>
      <c r="AZ973" s="172">
        <v>22.98</v>
      </c>
      <c r="BA973" s="172">
        <v>55.13</v>
      </c>
      <c r="BB973" s="172">
        <v>20.260000000000002</v>
      </c>
      <c r="BC973" s="172">
        <v>98.37</v>
      </c>
      <c r="BD973" s="177"/>
      <c r="BE973" s="172">
        <v>5.23</v>
      </c>
      <c r="BF973" s="172">
        <v>65.16</v>
      </c>
      <c r="BG973" s="172">
        <v>70.39</v>
      </c>
      <c r="BH973" s="172">
        <v>491.33</v>
      </c>
      <c r="BI973" s="178"/>
      <c r="BJ973" s="178" t="s">
        <v>267</v>
      </c>
      <c r="BK973" s="178" t="s">
        <v>304</v>
      </c>
      <c r="BL973" s="174">
        <v>30</v>
      </c>
      <c r="BM973" s="166" t="s">
        <v>269</v>
      </c>
      <c r="BN973" s="1">
        <v>42916</v>
      </c>
      <c r="BO973" s="1">
        <v>42908</v>
      </c>
      <c r="BP973" t="s">
        <v>238</v>
      </c>
      <c r="BQ973" s="8">
        <v>2017</v>
      </c>
    </row>
    <row r="974" spans="1:69" hidden="1" x14ac:dyDescent="0.45">
      <c r="A974" s="144"/>
      <c r="B974" s="90">
        <v>42855</v>
      </c>
      <c r="C974" s="144" t="s">
        <v>238</v>
      </c>
      <c r="D974" s="75">
        <v>2017</v>
      </c>
      <c r="E974" s="145">
        <v>14809551316980</v>
      </c>
      <c r="F974" s="146" t="s">
        <v>228</v>
      </c>
      <c r="G974" s="141" t="str">
        <f>VLOOKUP(E974,'Tableau Sites'!$A$7:$C$107,3,FALSE)</f>
        <v>7 RUE JULES MASSENET</v>
      </c>
      <c r="H974" s="146" t="s">
        <v>260</v>
      </c>
      <c r="I974" s="147">
        <v>18</v>
      </c>
      <c r="J974" s="90">
        <v>42855</v>
      </c>
      <c r="K974" s="90">
        <v>42847</v>
      </c>
      <c r="L974" s="145">
        <v>3990</v>
      </c>
      <c r="M974" s="145">
        <v>3990</v>
      </c>
      <c r="N974" s="148">
        <v>699.73</v>
      </c>
      <c r="P974" s="169" t="s">
        <v>261</v>
      </c>
      <c r="Q974" s="82">
        <v>14809551316980</v>
      </c>
      <c r="R974" s="83" t="s">
        <v>305</v>
      </c>
      <c r="S974" s="160" t="s">
        <v>228</v>
      </c>
      <c r="T974" s="83" t="s">
        <v>263</v>
      </c>
      <c r="U974" s="151" t="s">
        <v>228</v>
      </c>
      <c r="V974" s="83" t="s">
        <v>36</v>
      </c>
      <c r="W974" s="83" t="s">
        <v>260</v>
      </c>
      <c r="X974" s="83" t="s">
        <v>264</v>
      </c>
      <c r="Y974" s="170" t="s">
        <v>276</v>
      </c>
      <c r="Z974" s="83">
        <v>42784</v>
      </c>
      <c r="AA974" s="83">
        <v>42844</v>
      </c>
      <c r="AB974" s="171" t="s">
        <v>266</v>
      </c>
      <c r="AC974" s="172">
        <v>144.84</v>
      </c>
      <c r="AD974" s="172">
        <v>0</v>
      </c>
      <c r="AE974" s="172">
        <v>24.14</v>
      </c>
      <c r="AF974" s="172">
        <v>0</v>
      </c>
      <c r="AG974" s="173">
        <v>24.14</v>
      </c>
      <c r="AH974" s="173">
        <v>5.5</v>
      </c>
      <c r="AI974" s="173">
        <v>25.47</v>
      </c>
      <c r="AJ974" s="174"/>
      <c r="AK974" s="175">
        <v>3990</v>
      </c>
      <c r="AL974" s="175">
        <v>3990</v>
      </c>
      <c r="AM974" s="174"/>
      <c r="AN974" s="176">
        <v>0.1075</v>
      </c>
      <c r="AO974" s="177"/>
      <c r="AP974" s="176">
        <v>3.2500000000000001E-2</v>
      </c>
      <c r="AQ974" s="174"/>
      <c r="AR974" s="176">
        <v>7.4999999999999997E-2</v>
      </c>
      <c r="AS974" s="174"/>
      <c r="AT974" s="173">
        <v>428.93</v>
      </c>
      <c r="AU974" s="177"/>
      <c r="AV974" s="173">
        <v>129.68</v>
      </c>
      <c r="AW974" s="174"/>
      <c r="AX974" s="173">
        <v>299.25</v>
      </c>
      <c r="AY974" s="177"/>
      <c r="AZ974" s="172">
        <v>37.43</v>
      </c>
      <c r="BA974" s="172">
        <v>89.78</v>
      </c>
      <c r="BB974" s="172">
        <v>6.53</v>
      </c>
      <c r="BC974" s="172">
        <v>133.74</v>
      </c>
      <c r="BD974" s="177"/>
      <c r="BE974" s="172">
        <v>1.69</v>
      </c>
      <c r="BF974" s="172">
        <v>111.23</v>
      </c>
      <c r="BG974" s="172">
        <v>112.92</v>
      </c>
      <c r="BH974" s="172">
        <v>699.73</v>
      </c>
      <c r="BI974" s="178"/>
      <c r="BJ974" s="178" t="s">
        <v>267</v>
      </c>
      <c r="BK974" s="178" t="s">
        <v>294</v>
      </c>
      <c r="BL974" s="174">
        <v>18</v>
      </c>
      <c r="BM974" s="166" t="s">
        <v>269</v>
      </c>
      <c r="BN974" s="1">
        <v>42855</v>
      </c>
      <c r="BO974" s="1">
        <v>42847</v>
      </c>
      <c r="BP974" t="s">
        <v>238</v>
      </c>
      <c r="BQ974" s="8">
        <v>2017</v>
      </c>
    </row>
    <row r="975" spans="1:69" hidden="1" x14ac:dyDescent="0.45">
      <c r="A975" s="144"/>
      <c r="B975" s="90">
        <v>42855</v>
      </c>
      <c r="C975" s="144" t="s">
        <v>238</v>
      </c>
      <c r="D975" s="75">
        <v>2017</v>
      </c>
      <c r="E975" s="145">
        <v>14829088219962</v>
      </c>
      <c r="F975" s="146" t="s">
        <v>229</v>
      </c>
      <c r="G975" s="141" t="str">
        <f>VLOOKUP(E975,'Tableau Sites'!$A$7:$C$107,3,FALSE)</f>
        <v>2 RUE DE GALWAY</v>
      </c>
      <c r="H975" s="146" t="s">
        <v>260</v>
      </c>
      <c r="I975" s="147">
        <v>18</v>
      </c>
      <c r="J975" s="90">
        <v>42855</v>
      </c>
      <c r="K975" s="90">
        <v>42847</v>
      </c>
      <c r="L975" s="145">
        <v>125</v>
      </c>
      <c r="M975" s="145">
        <v>125</v>
      </c>
      <c r="N975" s="148">
        <v>56.39</v>
      </c>
      <c r="P975" s="169" t="s">
        <v>261</v>
      </c>
      <c r="Q975" s="82">
        <v>14829088219962</v>
      </c>
      <c r="R975" s="83" t="s">
        <v>306</v>
      </c>
      <c r="S975" s="160" t="s">
        <v>229</v>
      </c>
      <c r="T975" s="83" t="s">
        <v>263</v>
      </c>
      <c r="U975" s="151" t="s">
        <v>229</v>
      </c>
      <c r="V975" s="83" t="s">
        <v>230</v>
      </c>
      <c r="W975" s="83" t="s">
        <v>260</v>
      </c>
      <c r="X975" s="83" t="s">
        <v>264</v>
      </c>
      <c r="Y975" s="170" t="s">
        <v>296</v>
      </c>
      <c r="Z975" s="83">
        <v>42785</v>
      </c>
      <c r="AA975" s="83">
        <v>42843</v>
      </c>
      <c r="AB975" s="171" t="s">
        <v>266</v>
      </c>
      <c r="AC975" s="172">
        <v>159.96</v>
      </c>
      <c r="AD975" s="172">
        <v>0</v>
      </c>
      <c r="AE975" s="172">
        <v>26.66</v>
      </c>
      <c r="AF975" s="172">
        <v>0</v>
      </c>
      <c r="AG975" s="173">
        <v>26.66</v>
      </c>
      <c r="AH975" s="173">
        <v>5.5</v>
      </c>
      <c r="AI975" s="173">
        <v>28.13</v>
      </c>
      <c r="AJ975" s="175">
        <v>83</v>
      </c>
      <c r="AK975" s="175">
        <v>42</v>
      </c>
      <c r="AL975" s="175">
        <v>125</v>
      </c>
      <c r="AM975" s="176">
        <v>0.1103</v>
      </c>
      <c r="AN975" s="176">
        <v>9.69E-2</v>
      </c>
      <c r="AO975" s="176">
        <v>3.5299999999999998E-2</v>
      </c>
      <c r="AP975" s="176">
        <v>2.1899999999999999E-2</v>
      </c>
      <c r="AQ975" s="174">
        <v>7.4999999999999997E-2</v>
      </c>
      <c r="AR975" s="176">
        <v>7.4999999999999997E-2</v>
      </c>
      <c r="AS975" s="173">
        <v>9.15</v>
      </c>
      <c r="AT975" s="173">
        <v>4.07</v>
      </c>
      <c r="AU975" s="173">
        <v>2.93</v>
      </c>
      <c r="AV975" s="173">
        <v>0.92</v>
      </c>
      <c r="AW975" s="173">
        <v>6.22</v>
      </c>
      <c r="AX975" s="173">
        <v>3.15</v>
      </c>
      <c r="AY975" s="177"/>
      <c r="AZ975" s="172">
        <v>1.1800000000000002</v>
      </c>
      <c r="BA975" s="172">
        <v>2.81</v>
      </c>
      <c r="BB975" s="172">
        <v>7.21</v>
      </c>
      <c r="BC975" s="172">
        <v>11.2</v>
      </c>
      <c r="BD975" s="177"/>
      <c r="BE975" s="172">
        <v>1.87</v>
      </c>
      <c r="BF975" s="172">
        <v>3.44</v>
      </c>
      <c r="BG975" s="172">
        <v>5.31</v>
      </c>
      <c r="BH975" s="172">
        <v>56.39</v>
      </c>
      <c r="BI975" s="178"/>
      <c r="BJ975" s="178" t="s">
        <v>267</v>
      </c>
      <c r="BK975" s="178" t="s">
        <v>297</v>
      </c>
      <c r="BL975" s="174">
        <v>18</v>
      </c>
      <c r="BM975" s="166" t="s">
        <v>269</v>
      </c>
      <c r="BN975" s="1">
        <v>42855</v>
      </c>
      <c r="BO975" s="1">
        <v>42847</v>
      </c>
      <c r="BP975" t="s">
        <v>238</v>
      </c>
      <c r="BQ975" s="8">
        <v>2017</v>
      </c>
    </row>
    <row r="976" spans="1:69" hidden="1" x14ac:dyDescent="0.45">
      <c r="A976" s="144"/>
      <c r="B976" s="90">
        <v>42855</v>
      </c>
      <c r="C976" s="144" t="s">
        <v>238</v>
      </c>
      <c r="D976" s="75">
        <v>2017</v>
      </c>
      <c r="E976" s="145">
        <v>14833284986679</v>
      </c>
      <c r="F976" s="146" t="s">
        <v>231</v>
      </c>
      <c r="G976" s="141" t="str">
        <f>VLOOKUP(E976,'Tableau Sites'!$A$7:$C$107,3,FALSE)</f>
        <v>128 BOULEVARD LEON BLUM</v>
      </c>
      <c r="H976" s="146" t="s">
        <v>260</v>
      </c>
      <c r="I976" s="147">
        <v>36</v>
      </c>
      <c r="J976" s="90">
        <v>42855</v>
      </c>
      <c r="K976" s="90">
        <v>42847</v>
      </c>
      <c r="L976" s="145">
        <v>6423</v>
      </c>
      <c r="M976" s="145">
        <v>6423</v>
      </c>
      <c r="N976" s="148">
        <v>1151.68</v>
      </c>
      <c r="P976" s="169" t="s">
        <v>261</v>
      </c>
      <c r="Q976" s="82">
        <v>14833284986679</v>
      </c>
      <c r="R976" s="83" t="s">
        <v>307</v>
      </c>
      <c r="S976" s="160" t="s">
        <v>231</v>
      </c>
      <c r="T976" s="83" t="s">
        <v>263</v>
      </c>
      <c r="U976" s="151" t="s">
        <v>231</v>
      </c>
      <c r="V976" s="83" t="s">
        <v>232</v>
      </c>
      <c r="W976" s="83" t="s">
        <v>260</v>
      </c>
      <c r="X976" s="83" t="s">
        <v>264</v>
      </c>
      <c r="Y976" s="170" t="s">
        <v>303</v>
      </c>
      <c r="Z976" s="83">
        <v>42784</v>
      </c>
      <c r="AA976" s="83">
        <v>42844</v>
      </c>
      <c r="AB976" s="171" t="s">
        <v>266</v>
      </c>
      <c r="AC976" s="172">
        <v>533.16</v>
      </c>
      <c r="AD976" s="172">
        <v>0</v>
      </c>
      <c r="AE976" s="172">
        <v>88.86</v>
      </c>
      <c r="AF976" s="172">
        <v>0</v>
      </c>
      <c r="AG976" s="173">
        <v>88.86</v>
      </c>
      <c r="AH976" s="173">
        <v>5.5</v>
      </c>
      <c r="AI976" s="173">
        <v>93.75</v>
      </c>
      <c r="AJ976" s="175">
        <v>4970</v>
      </c>
      <c r="AK976" s="175">
        <v>1453</v>
      </c>
      <c r="AL976" s="175">
        <v>6423</v>
      </c>
      <c r="AM976" s="176">
        <v>0.1046</v>
      </c>
      <c r="AN976" s="176">
        <v>9.35E-2</v>
      </c>
      <c r="AO976" s="176">
        <v>2.9600000000000001E-2</v>
      </c>
      <c r="AP976" s="176">
        <v>1.8499999999999999E-2</v>
      </c>
      <c r="AQ976" s="174">
        <v>7.4999999999999997E-2</v>
      </c>
      <c r="AR976" s="176">
        <v>7.4999999999999997E-2</v>
      </c>
      <c r="AS976" s="173">
        <v>519.86</v>
      </c>
      <c r="AT976" s="173">
        <v>135.86000000000001</v>
      </c>
      <c r="AU976" s="173">
        <v>147.11000000000001</v>
      </c>
      <c r="AV976" s="173">
        <v>26.88</v>
      </c>
      <c r="AW976" s="173">
        <v>372.75</v>
      </c>
      <c r="AX976" s="173">
        <v>108.98</v>
      </c>
      <c r="AY976" s="177"/>
      <c r="AZ976" s="172">
        <v>60.25</v>
      </c>
      <c r="BA976" s="172">
        <v>144.52000000000001</v>
      </c>
      <c r="BB976" s="172">
        <v>24.03</v>
      </c>
      <c r="BC976" s="172">
        <v>228.8</v>
      </c>
      <c r="BD976" s="177"/>
      <c r="BE976" s="172">
        <v>6.21</v>
      </c>
      <c r="BF976" s="172">
        <v>172.09</v>
      </c>
      <c r="BG976" s="172">
        <v>178.3</v>
      </c>
      <c r="BH976" s="172">
        <v>1151.68</v>
      </c>
      <c r="BI976" s="178"/>
      <c r="BJ976" s="178" t="s">
        <v>267</v>
      </c>
      <c r="BK976" s="178" t="s">
        <v>300</v>
      </c>
      <c r="BL976" s="174">
        <v>36</v>
      </c>
      <c r="BM976" s="166" t="s">
        <v>269</v>
      </c>
      <c r="BN976" s="1">
        <v>42855</v>
      </c>
      <c r="BO976" s="1">
        <v>42847</v>
      </c>
      <c r="BP976" t="s">
        <v>238</v>
      </c>
      <c r="BQ976" s="8">
        <v>2017</v>
      </c>
    </row>
    <row r="977" spans="1:70" hidden="1" x14ac:dyDescent="0.45">
      <c r="A977" s="144"/>
      <c r="B977" s="90">
        <v>42855</v>
      </c>
      <c r="C977" s="144" t="s">
        <v>238</v>
      </c>
      <c r="D977" s="75">
        <v>2017</v>
      </c>
      <c r="E977" s="145">
        <v>14847756816130</v>
      </c>
      <c r="F977" s="146" t="s">
        <v>233</v>
      </c>
      <c r="G977" s="141" t="str">
        <f>VLOOKUP(E977,'Tableau Sites'!$A$7:$C$107,3,FALSE)</f>
        <v>RUE ETIENNE PERAULT</v>
      </c>
      <c r="H977" s="146" t="s">
        <v>260</v>
      </c>
      <c r="I977" s="147">
        <v>18</v>
      </c>
      <c r="J977" s="90">
        <v>42855</v>
      </c>
      <c r="K977" s="90">
        <v>42847</v>
      </c>
      <c r="L977" s="145">
        <v>5551</v>
      </c>
      <c r="M977" s="145">
        <v>5551</v>
      </c>
      <c r="N977" s="148">
        <v>973.2</v>
      </c>
      <c r="P977" s="169" t="s">
        <v>261</v>
      </c>
      <c r="Q977" s="82">
        <v>14847756816130</v>
      </c>
      <c r="R977" s="83" t="s">
        <v>308</v>
      </c>
      <c r="S977" s="160" t="s">
        <v>233</v>
      </c>
      <c r="T977" s="83" t="s">
        <v>263</v>
      </c>
      <c r="U977" s="151" t="s">
        <v>233</v>
      </c>
      <c r="V977" s="83" t="s">
        <v>18</v>
      </c>
      <c r="W977" s="83" t="s">
        <v>260</v>
      </c>
      <c r="X977" s="83" t="s">
        <v>264</v>
      </c>
      <c r="Y977" s="170" t="s">
        <v>303</v>
      </c>
      <c r="Z977" s="83">
        <v>42784</v>
      </c>
      <c r="AA977" s="83">
        <v>42844</v>
      </c>
      <c r="AB977" s="171" t="s">
        <v>266</v>
      </c>
      <c r="AC977" s="172">
        <v>159.96</v>
      </c>
      <c r="AD977" s="172">
        <v>0</v>
      </c>
      <c r="AE977" s="172">
        <v>26.66</v>
      </c>
      <c r="AF977" s="172">
        <v>0</v>
      </c>
      <c r="AG977" s="173">
        <v>26.66</v>
      </c>
      <c r="AH977" s="173">
        <v>5.5</v>
      </c>
      <c r="AI977" s="173">
        <v>28.13</v>
      </c>
      <c r="AJ977" s="175">
        <v>4952</v>
      </c>
      <c r="AK977" s="175">
        <v>599</v>
      </c>
      <c r="AL977" s="175">
        <v>5551</v>
      </c>
      <c r="AM977" s="176">
        <v>0.1103</v>
      </c>
      <c r="AN977" s="176">
        <v>9.69E-2</v>
      </c>
      <c r="AO977" s="176">
        <v>3.5299999999999998E-2</v>
      </c>
      <c r="AP977" s="176">
        <v>2.1899999999999999E-2</v>
      </c>
      <c r="AQ977" s="174">
        <v>7.4999999999999997E-2</v>
      </c>
      <c r="AR977" s="176">
        <v>7.4999999999999997E-2</v>
      </c>
      <c r="AS977" s="173">
        <v>546.21</v>
      </c>
      <c r="AT977" s="173">
        <v>58.04</v>
      </c>
      <c r="AU977" s="173">
        <v>174.81</v>
      </c>
      <c r="AV977" s="173">
        <v>13.12</v>
      </c>
      <c r="AW977" s="173">
        <v>371.4</v>
      </c>
      <c r="AX977" s="173">
        <v>44.92</v>
      </c>
      <c r="AY977" s="177"/>
      <c r="AZ977" s="172">
        <v>52.07</v>
      </c>
      <c r="BA977" s="172">
        <v>124.9</v>
      </c>
      <c r="BB977" s="172">
        <v>7.21</v>
      </c>
      <c r="BC977" s="172">
        <v>184.18</v>
      </c>
      <c r="BD977" s="177"/>
      <c r="BE977" s="172">
        <v>1.87</v>
      </c>
      <c r="BF977" s="172">
        <v>156.24</v>
      </c>
      <c r="BG977" s="172">
        <v>158.11000000000001</v>
      </c>
      <c r="BH977" s="172">
        <v>973.2</v>
      </c>
      <c r="BI977" s="178"/>
      <c r="BJ977" s="178" t="s">
        <v>267</v>
      </c>
      <c r="BK977" s="178" t="s">
        <v>297</v>
      </c>
      <c r="BL977" s="174">
        <v>18</v>
      </c>
      <c r="BM977" s="166" t="s">
        <v>269</v>
      </c>
      <c r="BN977" s="1">
        <v>42855</v>
      </c>
      <c r="BO977" s="1">
        <v>42847</v>
      </c>
      <c r="BP977" t="s">
        <v>238</v>
      </c>
      <c r="BQ977" s="8">
        <v>2017</v>
      </c>
    </row>
    <row r="978" spans="1:70" hidden="1" x14ac:dyDescent="0.45">
      <c r="A978" s="144"/>
      <c r="B978" s="90">
        <v>42855</v>
      </c>
      <c r="C978" s="144" t="s">
        <v>238</v>
      </c>
      <c r="D978" s="75">
        <v>2017</v>
      </c>
      <c r="E978" s="145">
        <v>14861794442726</v>
      </c>
      <c r="F978" s="146" t="s">
        <v>234</v>
      </c>
      <c r="G978" s="141" t="str">
        <f>VLOOKUP(E978,'Tableau Sites'!$A$7:$C$107,3,FALSE)</f>
        <v>32 RUE EDGARD QUINET</v>
      </c>
      <c r="H978" s="146" t="s">
        <v>260</v>
      </c>
      <c r="I978" s="147">
        <v>30</v>
      </c>
      <c r="J978" s="90">
        <v>42855</v>
      </c>
      <c r="K978" s="90">
        <v>42847</v>
      </c>
      <c r="L978" s="145">
        <v>3869</v>
      </c>
      <c r="M978" s="145">
        <v>3869</v>
      </c>
      <c r="N978" s="148">
        <v>711.41</v>
      </c>
      <c r="P978" s="169" t="s">
        <v>261</v>
      </c>
      <c r="Q978" s="82">
        <v>14861794442726</v>
      </c>
      <c r="R978" s="83" t="s">
        <v>309</v>
      </c>
      <c r="S978" s="160" t="s">
        <v>234</v>
      </c>
      <c r="T978" s="83" t="s">
        <v>263</v>
      </c>
      <c r="U978" s="151" t="s">
        <v>234</v>
      </c>
      <c r="V978" s="83" t="s">
        <v>235</v>
      </c>
      <c r="W978" s="83" t="s">
        <v>260</v>
      </c>
      <c r="X978" s="83" t="s">
        <v>264</v>
      </c>
      <c r="Y978" s="170" t="s">
        <v>276</v>
      </c>
      <c r="Z978" s="83">
        <v>42784</v>
      </c>
      <c r="AA978" s="83">
        <v>42844</v>
      </c>
      <c r="AB978" s="171" t="s">
        <v>266</v>
      </c>
      <c r="AC978" s="172">
        <v>420.84</v>
      </c>
      <c r="AD978" s="172">
        <v>0</v>
      </c>
      <c r="AE978" s="172">
        <v>70.14</v>
      </c>
      <c r="AF978" s="172">
        <v>0</v>
      </c>
      <c r="AG978" s="173">
        <v>70.14</v>
      </c>
      <c r="AH978" s="173">
        <v>5.5</v>
      </c>
      <c r="AI978" s="173">
        <v>74</v>
      </c>
      <c r="AJ978" s="174"/>
      <c r="AK978" s="175">
        <v>3869</v>
      </c>
      <c r="AL978" s="175">
        <v>3869</v>
      </c>
      <c r="AM978" s="174"/>
      <c r="AN978" s="176">
        <v>0.1011</v>
      </c>
      <c r="AO978" s="177"/>
      <c r="AP978" s="176">
        <v>2.6100000000000002E-2</v>
      </c>
      <c r="AQ978" s="174"/>
      <c r="AR978" s="176">
        <v>7.4999999999999997E-2</v>
      </c>
      <c r="AS978" s="174"/>
      <c r="AT978" s="173">
        <v>391.16</v>
      </c>
      <c r="AU978" s="177"/>
      <c r="AV978" s="173">
        <v>100.98</v>
      </c>
      <c r="AW978" s="174"/>
      <c r="AX978" s="173">
        <v>290.18</v>
      </c>
      <c r="AY978" s="177"/>
      <c r="AZ978" s="172">
        <v>36.29</v>
      </c>
      <c r="BA978" s="172">
        <v>87.05</v>
      </c>
      <c r="BB978" s="172">
        <v>18.97</v>
      </c>
      <c r="BC978" s="172">
        <v>142.31</v>
      </c>
      <c r="BD978" s="177"/>
      <c r="BE978" s="172">
        <v>4.9000000000000004</v>
      </c>
      <c r="BF978" s="172">
        <v>102.9</v>
      </c>
      <c r="BG978" s="172">
        <v>107.8</v>
      </c>
      <c r="BH978" s="172">
        <v>711.41</v>
      </c>
      <c r="BI978" s="178"/>
      <c r="BJ978" s="178" t="s">
        <v>267</v>
      </c>
      <c r="BK978" s="178" t="s">
        <v>310</v>
      </c>
      <c r="BL978" s="174">
        <v>30</v>
      </c>
      <c r="BM978" s="166" t="s">
        <v>269</v>
      </c>
      <c r="BN978" s="1">
        <v>42855</v>
      </c>
      <c r="BO978" s="1">
        <v>42847</v>
      </c>
      <c r="BP978" t="s">
        <v>238</v>
      </c>
      <c r="BQ978" s="8">
        <v>2017</v>
      </c>
    </row>
    <row r="979" spans="1:70" hidden="1" x14ac:dyDescent="0.45">
      <c r="A979" s="144"/>
      <c r="B979" s="90">
        <v>42855</v>
      </c>
      <c r="C979" s="144" t="s">
        <v>238</v>
      </c>
      <c r="D979" s="75">
        <v>2017</v>
      </c>
      <c r="E979" s="145">
        <v>14868451447631</v>
      </c>
      <c r="F979" s="146" t="s">
        <v>236</v>
      </c>
      <c r="G979" s="141" t="str">
        <f>VLOOKUP(E979,'Tableau Sites'!$A$7:$C$107,3,FALSE)</f>
        <v>KERDROUAL</v>
      </c>
      <c r="H979" s="146" t="s">
        <v>260</v>
      </c>
      <c r="I979" s="147">
        <v>30</v>
      </c>
      <c r="J979" s="90">
        <v>42855</v>
      </c>
      <c r="K979" s="90">
        <v>42847</v>
      </c>
      <c r="L979" s="145">
        <v>3002</v>
      </c>
      <c r="M979" s="145">
        <v>3002</v>
      </c>
      <c r="N979" s="148">
        <v>579.37</v>
      </c>
      <c r="P979" s="169" t="s">
        <v>261</v>
      </c>
      <c r="Q979" s="82">
        <v>14868451447631</v>
      </c>
      <c r="R979" s="83" t="s">
        <v>311</v>
      </c>
      <c r="S979" s="160" t="s">
        <v>236</v>
      </c>
      <c r="T979" s="83" t="s">
        <v>263</v>
      </c>
      <c r="U979" s="151" t="s">
        <v>236</v>
      </c>
      <c r="V979" s="83" t="s">
        <v>237</v>
      </c>
      <c r="W979" s="83" t="s">
        <v>260</v>
      </c>
      <c r="X979" s="83" t="s">
        <v>264</v>
      </c>
      <c r="Y979" s="170" t="s">
        <v>303</v>
      </c>
      <c r="Z979" s="83">
        <v>42788</v>
      </c>
      <c r="AA979" s="83">
        <v>42832</v>
      </c>
      <c r="AB979" s="171" t="s">
        <v>266</v>
      </c>
      <c r="AC979" s="172">
        <v>449.64</v>
      </c>
      <c r="AD979" s="172">
        <v>0</v>
      </c>
      <c r="AE979" s="172">
        <v>74.94</v>
      </c>
      <c r="AF979" s="172">
        <v>0</v>
      </c>
      <c r="AG979" s="173">
        <v>74.94</v>
      </c>
      <c r="AH979" s="173">
        <v>5.5</v>
      </c>
      <c r="AI979" s="173">
        <v>79.06</v>
      </c>
      <c r="AJ979" s="175">
        <v>2047</v>
      </c>
      <c r="AK979" s="175">
        <v>955</v>
      </c>
      <c r="AL979" s="175">
        <v>3002</v>
      </c>
      <c r="AM979" s="176">
        <v>0.1046</v>
      </c>
      <c r="AN979" s="176">
        <v>9.35E-2</v>
      </c>
      <c r="AO979" s="176">
        <v>2.9600000000000001E-2</v>
      </c>
      <c r="AP979" s="176">
        <v>1.8499999999999999E-2</v>
      </c>
      <c r="AQ979" s="174">
        <v>7.4999999999999997E-2</v>
      </c>
      <c r="AR979" s="176">
        <v>7.4999999999999997E-2</v>
      </c>
      <c r="AS979" s="173">
        <v>214.12</v>
      </c>
      <c r="AT979" s="173">
        <v>89.29</v>
      </c>
      <c r="AU979" s="173">
        <v>60.59</v>
      </c>
      <c r="AV979" s="173">
        <v>17.670000000000002</v>
      </c>
      <c r="AW979" s="173">
        <v>153.53</v>
      </c>
      <c r="AX979" s="173">
        <v>71.62</v>
      </c>
      <c r="AY979" s="177"/>
      <c r="AZ979" s="172">
        <v>28.159999999999997</v>
      </c>
      <c r="BA979" s="172">
        <v>67.55</v>
      </c>
      <c r="BB979" s="172">
        <v>20.260000000000002</v>
      </c>
      <c r="BC979" s="172">
        <v>115.97</v>
      </c>
      <c r="BD979" s="177"/>
      <c r="BE979" s="172">
        <v>5.23</v>
      </c>
      <c r="BF979" s="172">
        <v>79.819999999999993</v>
      </c>
      <c r="BG979" s="172">
        <v>85.05</v>
      </c>
      <c r="BH979" s="172">
        <v>579.37</v>
      </c>
      <c r="BI979" s="178"/>
      <c r="BJ979" s="178" t="s">
        <v>267</v>
      </c>
      <c r="BK979" s="178" t="s">
        <v>304</v>
      </c>
      <c r="BL979" s="174">
        <v>30</v>
      </c>
      <c r="BM979" s="166" t="s">
        <v>269</v>
      </c>
      <c r="BN979" s="1">
        <v>42855</v>
      </c>
      <c r="BO979" s="1">
        <v>42847</v>
      </c>
      <c r="BP979" t="s">
        <v>238</v>
      </c>
      <c r="BQ979" s="8">
        <v>2017</v>
      </c>
    </row>
    <row r="980" spans="1:70" hidden="1" x14ac:dyDescent="0.45">
      <c r="A980" s="144"/>
      <c r="B980" s="90">
        <v>42794</v>
      </c>
      <c r="C980" s="144" t="s">
        <v>238</v>
      </c>
      <c r="D980" s="75">
        <v>2017</v>
      </c>
      <c r="E980" s="145">
        <v>14809551316980</v>
      </c>
      <c r="F980" s="146" t="s">
        <v>228</v>
      </c>
      <c r="G980" s="141" t="str">
        <f>VLOOKUP(E980,'Tableau Sites'!$A$7:$C$107,3,FALSE)</f>
        <v>7 RUE JULES MASSENET</v>
      </c>
      <c r="H980" s="146" t="s">
        <v>260</v>
      </c>
      <c r="I980" s="147">
        <v>18</v>
      </c>
      <c r="J980" s="90">
        <v>42794</v>
      </c>
      <c r="K980" s="90">
        <v>42788</v>
      </c>
      <c r="L980" s="145">
        <v>3861</v>
      </c>
      <c r="M980" s="145">
        <v>3861</v>
      </c>
      <c r="N980" s="148">
        <v>678.13</v>
      </c>
      <c r="P980" s="169" t="s">
        <v>261</v>
      </c>
      <c r="Q980" s="82">
        <v>14809551316980</v>
      </c>
      <c r="R980" s="83" t="s">
        <v>312</v>
      </c>
      <c r="S980" s="160" t="s">
        <v>228</v>
      </c>
      <c r="T980" s="83" t="s">
        <v>263</v>
      </c>
      <c r="U980" s="151" t="s">
        <v>228</v>
      </c>
      <c r="V980" s="83" t="s">
        <v>36</v>
      </c>
      <c r="W980" s="83" t="s">
        <v>260</v>
      </c>
      <c r="X980" s="83" t="s">
        <v>264</v>
      </c>
      <c r="Y980" s="170" t="s">
        <v>276</v>
      </c>
      <c r="Z980" s="83">
        <v>42727</v>
      </c>
      <c r="AA980" s="83">
        <v>42783</v>
      </c>
      <c r="AB980" s="171" t="s">
        <v>266</v>
      </c>
      <c r="AC980" s="172">
        <v>144.84</v>
      </c>
      <c r="AD980" s="172">
        <v>0</v>
      </c>
      <c r="AE980" s="172">
        <v>24.14</v>
      </c>
      <c r="AF980" s="172">
        <v>0</v>
      </c>
      <c r="AG980" s="173">
        <v>24.14</v>
      </c>
      <c r="AH980" s="173">
        <v>5.5</v>
      </c>
      <c r="AI980" s="173">
        <v>25.47</v>
      </c>
      <c r="AJ980" s="175"/>
      <c r="AK980" s="175">
        <v>3861</v>
      </c>
      <c r="AL980" s="175">
        <v>3861</v>
      </c>
      <c r="AM980" s="176"/>
      <c r="AN980" s="176">
        <v>0.1075</v>
      </c>
      <c r="AO980" s="176"/>
      <c r="AP980" s="176">
        <v>3.2500000000000001E-2</v>
      </c>
      <c r="AQ980" s="174"/>
      <c r="AR980" s="176"/>
      <c r="AS980" s="173"/>
      <c r="AT980" s="173">
        <v>415.06</v>
      </c>
      <c r="AU980" s="173"/>
      <c r="AV980" s="173">
        <v>125.48</v>
      </c>
      <c r="AW980" s="173"/>
      <c r="AX980" s="173">
        <v>289.58</v>
      </c>
      <c r="AY980" s="177"/>
      <c r="AZ980" s="172">
        <v>36.21</v>
      </c>
      <c r="BA980" s="172">
        <v>86.87</v>
      </c>
      <c r="BB980" s="172">
        <v>6.53</v>
      </c>
      <c r="BC980" s="172">
        <v>129.61000000000001</v>
      </c>
      <c r="BD980" s="177"/>
      <c r="BE980" s="172">
        <v>1.69</v>
      </c>
      <c r="BF980" s="172">
        <v>107.63</v>
      </c>
      <c r="BG980" s="172">
        <v>109.32</v>
      </c>
      <c r="BH980" s="172">
        <v>678.13</v>
      </c>
      <c r="BI980" s="178"/>
      <c r="BJ980" s="178" t="s">
        <v>267</v>
      </c>
      <c r="BK980" s="178" t="s">
        <v>294</v>
      </c>
      <c r="BL980" s="174">
        <v>18</v>
      </c>
      <c r="BM980" s="166" t="s">
        <v>269</v>
      </c>
      <c r="BN980" s="1">
        <v>42794</v>
      </c>
      <c r="BO980" s="1">
        <v>42788</v>
      </c>
      <c r="BP980" t="s">
        <v>238</v>
      </c>
      <c r="BQ980" s="8">
        <v>2017</v>
      </c>
    </row>
    <row r="981" spans="1:70" hidden="1" x14ac:dyDescent="0.45">
      <c r="A981" s="144"/>
      <c r="B981" s="90">
        <v>42794</v>
      </c>
      <c r="C981" s="144" t="s">
        <v>238</v>
      </c>
      <c r="D981" s="75">
        <v>2017</v>
      </c>
      <c r="E981" s="145">
        <v>14829088219962</v>
      </c>
      <c r="F981" s="146" t="s">
        <v>229</v>
      </c>
      <c r="G981" s="141" t="str">
        <f>VLOOKUP(E981,'Tableau Sites'!$A$7:$C$107,3,FALSE)</f>
        <v>2 RUE DE GALWAY</v>
      </c>
      <c r="H981" s="146" t="s">
        <v>260</v>
      </c>
      <c r="I981" s="147">
        <v>18</v>
      </c>
      <c r="J981" s="90">
        <v>42794</v>
      </c>
      <c r="K981" s="90">
        <v>42788</v>
      </c>
      <c r="L981" s="145">
        <v>202</v>
      </c>
      <c r="M981" s="145">
        <v>202</v>
      </c>
      <c r="N981" s="148">
        <v>69.17</v>
      </c>
      <c r="P981" s="169" t="s">
        <v>261</v>
      </c>
      <c r="Q981" s="82">
        <v>14829088219962</v>
      </c>
      <c r="R981" s="83" t="s">
        <v>313</v>
      </c>
      <c r="S981" s="160" t="s">
        <v>229</v>
      </c>
      <c r="T981" s="83" t="s">
        <v>263</v>
      </c>
      <c r="U981" s="151" t="s">
        <v>229</v>
      </c>
      <c r="V981" s="83" t="s">
        <v>230</v>
      </c>
      <c r="W981" s="83" t="s">
        <v>260</v>
      </c>
      <c r="X981" s="83" t="s">
        <v>264</v>
      </c>
      <c r="Y981" s="170" t="s">
        <v>299</v>
      </c>
      <c r="Z981" s="83">
        <v>42723</v>
      </c>
      <c r="AA981" s="83">
        <v>42784</v>
      </c>
      <c r="AB981" s="171" t="s">
        <v>266</v>
      </c>
      <c r="AC981" s="172">
        <v>159.96</v>
      </c>
      <c r="AD981" s="172">
        <v>0</v>
      </c>
      <c r="AE981" s="172">
        <v>26.66</v>
      </c>
      <c r="AF981" s="172">
        <v>0</v>
      </c>
      <c r="AG981" s="173">
        <v>26.66</v>
      </c>
      <c r="AH981" s="173">
        <v>5.5</v>
      </c>
      <c r="AI981" s="173">
        <v>28.13</v>
      </c>
      <c r="AJ981" s="175">
        <v>137</v>
      </c>
      <c r="AK981" s="175">
        <v>65</v>
      </c>
      <c r="AL981" s="175">
        <v>202</v>
      </c>
      <c r="AM981" s="176">
        <v>0.1103</v>
      </c>
      <c r="AN981" s="176">
        <v>9.69E-2</v>
      </c>
      <c r="AO981" s="176">
        <v>3.5299999999999998E-2</v>
      </c>
      <c r="AP981" s="176">
        <v>2.1899999999999999E-2</v>
      </c>
      <c r="AQ981" s="174">
        <v>7.4999999999999997E-2</v>
      </c>
      <c r="AR981" s="176">
        <v>7.4999999999999997E-2</v>
      </c>
      <c r="AS981" s="173">
        <v>15.11</v>
      </c>
      <c r="AT981" s="173">
        <v>6.3</v>
      </c>
      <c r="AU981" s="173">
        <v>4.84</v>
      </c>
      <c r="AV981" s="173">
        <v>1.42</v>
      </c>
      <c r="AW981" s="173">
        <v>10.27</v>
      </c>
      <c r="AX981" s="173">
        <v>4.88</v>
      </c>
      <c r="AY981" s="177"/>
      <c r="AZ981" s="172">
        <v>1.9</v>
      </c>
      <c r="BA981" s="172">
        <v>4.55</v>
      </c>
      <c r="BB981" s="172">
        <v>7.21</v>
      </c>
      <c r="BC981" s="172">
        <v>13.66</v>
      </c>
      <c r="BD981" s="177"/>
      <c r="BE981" s="172">
        <v>1.87</v>
      </c>
      <c r="BF981" s="172">
        <v>5.57</v>
      </c>
      <c r="BG981" s="172">
        <v>7.44</v>
      </c>
      <c r="BH981" s="172">
        <v>69.17</v>
      </c>
      <c r="BI981" s="178"/>
      <c r="BJ981" s="178" t="s">
        <v>267</v>
      </c>
      <c r="BK981" s="178" t="s">
        <v>297</v>
      </c>
      <c r="BL981" s="174">
        <v>18</v>
      </c>
      <c r="BM981" s="166" t="s">
        <v>269</v>
      </c>
      <c r="BN981" s="1">
        <v>42794</v>
      </c>
      <c r="BO981" s="1">
        <v>42788</v>
      </c>
      <c r="BP981" t="s">
        <v>238</v>
      </c>
      <c r="BQ981" s="8">
        <v>2017</v>
      </c>
    </row>
    <row r="982" spans="1:70" hidden="1" x14ac:dyDescent="0.45">
      <c r="A982" s="144"/>
      <c r="B982" s="90">
        <v>42794</v>
      </c>
      <c r="C982" s="144" t="s">
        <v>238</v>
      </c>
      <c r="D982" s="75">
        <v>2017</v>
      </c>
      <c r="E982" s="145">
        <v>14833284986679</v>
      </c>
      <c r="F982" s="146" t="s">
        <v>231</v>
      </c>
      <c r="G982" s="141" t="str">
        <f>VLOOKUP(E982,'Tableau Sites'!$A$7:$C$107,3,FALSE)</f>
        <v>128 BOULEVARD LEON BLUM</v>
      </c>
      <c r="H982" s="146" t="s">
        <v>260</v>
      </c>
      <c r="I982" s="147">
        <v>36</v>
      </c>
      <c r="J982" s="90">
        <v>42794</v>
      </c>
      <c r="K982" s="90">
        <v>42788</v>
      </c>
      <c r="L982" s="145">
        <v>6137</v>
      </c>
      <c r="M982" s="145">
        <v>6137</v>
      </c>
      <c r="N982" s="148">
        <v>1105.68</v>
      </c>
      <c r="P982" s="169" t="s">
        <v>261</v>
      </c>
      <c r="Q982" s="82">
        <v>14833284986679</v>
      </c>
      <c r="R982" s="83" t="s">
        <v>314</v>
      </c>
      <c r="S982" s="160" t="s">
        <v>231</v>
      </c>
      <c r="T982" s="83" t="s">
        <v>263</v>
      </c>
      <c r="U982" s="151" t="s">
        <v>231</v>
      </c>
      <c r="V982" s="83" t="s">
        <v>232</v>
      </c>
      <c r="W982" s="83" t="s">
        <v>260</v>
      </c>
      <c r="X982" s="83" t="s">
        <v>264</v>
      </c>
      <c r="Y982" s="170" t="s">
        <v>303</v>
      </c>
      <c r="Z982" s="83">
        <v>42727</v>
      </c>
      <c r="AA982" s="83">
        <v>42783</v>
      </c>
      <c r="AB982" s="171" t="s">
        <v>266</v>
      </c>
      <c r="AC982" s="172">
        <v>533.16</v>
      </c>
      <c r="AD982" s="172">
        <v>0</v>
      </c>
      <c r="AE982" s="172">
        <v>88.86</v>
      </c>
      <c r="AF982" s="172">
        <v>0</v>
      </c>
      <c r="AG982" s="173">
        <v>88.86</v>
      </c>
      <c r="AH982" s="173">
        <v>5.5</v>
      </c>
      <c r="AI982" s="173">
        <v>93.75</v>
      </c>
      <c r="AJ982" s="175">
        <v>4748</v>
      </c>
      <c r="AK982" s="175">
        <v>1389</v>
      </c>
      <c r="AL982" s="175">
        <v>6137</v>
      </c>
      <c r="AM982" s="176">
        <v>0.1046</v>
      </c>
      <c r="AN982" s="176">
        <v>9.35E-2</v>
      </c>
      <c r="AO982" s="176">
        <v>2.9600000000000001E-2</v>
      </c>
      <c r="AP982" s="176">
        <v>1.8499999999999999E-2</v>
      </c>
      <c r="AQ982" s="174">
        <v>7.4999999999999997E-2</v>
      </c>
      <c r="AR982" s="176">
        <v>7.4999999999999997E-2</v>
      </c>
      <c r="AS982" s="173">
        <v>496.64</v>
      </c>
      <c r="AT982" s="173">
        <v>129.87</v>
      </c>
      <c r="AU982" s="173">
        <v>140.54</v>
      </c>
      <c r="AV982" s="173">
        <v>25.7</v>
      </c>
      <c r="AW982" s="173">
        <v>356.1</v>
      </c>
      <c r="AX982" s="173">
        <v>104.17</v>
      </c>
      <c r="AY982" s="177"/>
      <c r="AZ982" s="172">
        <v>57.56</v>
      </c>
      <c r="BA982" s="172">
        <v>138.08000000000001</v>
      </c>
      <c r="BB982" s="172">
        <v>24.03</v>
      </c>
      <c r="BC982" s="172">
        <v>219.67</v>
      </c>
      <c r="BD982" s="177"/>
      <c r="BE982" s="172">
        <v>6.21</v>
      </c>
      <c r="BF982" s="172">
        <v>164.43</v>
      </c>
      <c r="BG982" s="172">
        <v>170.64</v>
      </c>
      <c r="BH982" s="172">
        <v>1105.68</v>
      </c>
      <c r="BI982" s="178"/>
      <c r="BJ982" s="178" t="s">
        <v>267</v>
      </c>
      <c r="BK982" s="178" t="s">
        <v>300</v>
      </c>
      <c r="BL982" s="174">
        <v>36</v>
      </c>
      <c r="BM982" s="166" t="s">
        <v>269</v>
      </c>
      <c r="BN982" s="1">
        <v>42794</v>
      </c>
      <c r="BO982" s="1">
        <v>42788</v>
      </c>
      <c r="BP982" t="s">
        <v>238</v>
      </c>
      <c r="BQ982" s="8">
        <v>2017</v>
      </c>
    </row>
    <row r="983" spans="1:70" hidden="1" x14ac:dyDescent="0.45">
      <c r="A983" s="144"/>
      <c r="B983" s="90">
        <v>42794</v>
      </c>
      <c r="C983" s="144" t="s">
        <v>238</v>
      </c>
      <c r="D983" s="75">
        <v>2017</v>
      </c>
      <c r="E983" s="145">
        <v>14847756816130</v>
      </c>
      <c r="F983" s="146" t="s">
        <v>233</v>
      </c>
      <c r="G983" s="141" t="str">
        <f>VLOOKUP(E983,'Tableau Sites'!$A$7:$C$107,3,FALSE)</f>
        <v>RUE ETIENNE PERAULT</v>
      </c>
      <c r="H983" s="146" t="s">
        <v>260</v>
      </c>
      <c r="I983" s="147">
        <v>18</v>
      </c>
      <c r="J983" s="90">
        <v>42794</v>
      </c>
      <c r="K983" s="90">
        <v>42788</v>
      </c>
      <c r="L983" s="145">
        <v>5206</v>
      </c>
      <c r="M983" s="145">
        <v>5206</v>
      </c>
      <c r="N983" s="148">
        <v>914.95</v>
      </c>
      <c r="P983" s="169" t="s">
        <v>261</v>
      </c>
      <c r="Q983" s="82">
        <v>14847756816130</v>
      </c>
      <c r="R983" s="83" t="s">
        <v>315</v>
      </c>
      <c r="S983" s="160" t="s">
        <v>233</v>
      </c>
      <c r="T983" s="83" t="s">
        <v>263</v>
      </c>
      <c r="U983" s="151" t="s">
        <v>233</v>
      </c>
      <c r="V983" s="83" t="s">
        <v>18</v>
      </c>
      <c r="W983" s="83" t="s">
        <v>260</v>
      </c>
      <c r="X983" s="83" t="s">
        <v>264</v>
      </c>
      <c r="Y983" s="170" t="s">
        <v>299</v>
      </c>
      <c r="Z983" s="83">
        <v>42728</v>
      </c>
      <c r="AA983" s="83">
        <v>42783</v>
      </c>
      <c r="AB983" s="171" t="s">
        <v>266</v>
      </c>
      <c r="AC983" s="172">
        <v>159.96</v>
      </c>
      <c r="AD983" s="172">
        <v>0</v>
      </c>
      <c r="AE983" s="172">
        <v>26.66</v>
      </c>
      <c r="AF983" s="172">
        <v>0</v>
      </c>
      <c r="AG983" s="173">
        <v>26.66</v>
      </c>
      <c r="AH983" s="173">
        <v>5.5</v>
      </c>
      <c r="AI983" s="173">
        <v>28.13</v>
      </c>
      <c r="AJ983" s="175">
        <v>4644</v>
      </c>
      <c r="AK983" s="175">
        <v>562</v>
      </c>
      <c r="AL983" s="175">
        <v>5206</v>
      </c>
      <c r="AM983" s="176">
        <v>0.1103</v>
      </c>
      <c r="AN983" s="176">
        <v>9.69E-2</v>
      </c>
      <c r="AO983" s="176">
        <v>3.5299999999999998E-2</v>
      </c>
      <c r="AP983" s="176">
        <v>2.1899999999999999E-2</v>
      </c>
      <c r="AQ983" s="174">
        <v>7.4999999999999997E-2</v>
      </c>
      <c r="AR983" s="176">
        <v>7.4999999999999997E-2</v>
      </c>
      <c r="AS983" s="173">
        <v>512.23</v>
      </c>
      <c r="AT983" s="173">
        <v>54.46</v>
      </c>
      <c r="AU983" s="173">
        <v>163.93</v>
      </c>
      <c r="AV983" s="173">
        <v>12.31</v>
      </c>
      <c r="AW983" s="173">
        <v>348.3</v>
      </c>
      <c r="AX983" s="173">
        <v>42.15</v>
      </c>
      <c r="AY983" s="177"/>
      <c r="AZ983" s="172">
        <v>48.84</v>
      </c>
      <c r="BA983" s="172">
        <v>117.14</v>
      </c>
      <c r="BB983" s="172">
        <v>7.21</v>
      </c>
      <c r="BC983" s="172">
        <v>173.19</v>
      </c>
      <c r="BD983" s="177"/>
      <c r="BE983" s="172">
        <v>1.87</v>
      </c>
      <c r="BF983" s="172">
        <v>146.54</v>
      </c>
      <c r="BG983" s="172">
        <v>148.41</v>
      </c>
      <c r="BH983" s="172">
        <v>914.95</v>
      </c>
      <c r="BI983" s="178"/>
      <c r="BJ983" s="178" t="s">
        <v>267</v>
      </c>
      <c r="BK983" s="178" t="s">
        <v>297</v>
      </c>
      <c r="BL983" s="174">
        <v>18</v>
      </c>
      <c r="BM983" s="166" t="s">
        <v>269</v>
      </c>
      <c r="BN983" s="1">
        <v>42794</v>
      </c>
      <c r="BO983" s="1">
        <v>42788</v>
      </c>
      <c r="BP983" t="s">
        <v>238</v>
      </c>
      <c r="BQ983" s="8">
        <v>2017</v>
      </c>
    </row>
    <row r="984" spans="1:70" hidden="1" x14ac:dyDescent="0.45">
      <c r="A984" s="144"/>
      <c r="B984" s="90">
        <v>42794</v>
      </c>
      <c r="C984" s="144" t="s">
        <v>238</v>
      </c>
      <c r="D984" s="75">
        <v>2017</v>
      </c>
      <c r="E984" s="145">
        <v>14861794442726</v>
      </c>
      <c r="F984" s="146" t="s">
        <v>234</v>
      </c>
      <c r="G984" s="141" t="str">
        <f>VLOOKUP(E984,'Tableau Sites'!$A$7:$C$107,3,FALSE)</f>
        <v>32 RUE EDGARD QUINET</v>
      </c>
      <c r="H984" s="146" t="s">
        <v>260</v>
      </c>
      <c r="I984" s="147">
        <v>30</v>
      </c>
      <c r="J984" s="90">
        <v>42794</v>
      </c>
      <c r="K984" s="90">
        <v>42788</v>
      </c>
      <c r="L984" s="145">
        <v>7540</v>
      </c>
      <c r="M984" s="145">
        <v>7540</v>
      </c>
      <c r="N984" s="148">
        <v>1297.23</v>
      </c>
      <c r="P984" s="169" t="s">
        <v>261</v>
      </c>
      <c r="Q984" s="82">
        <v>14861794442726</v>
      </c>
      <c r="R984" s="83" t="s">
        <v>316</v>
      </c>
      <c r="S984" s="160" t="s">
        <v>234</v>
      </c>
      <c r="T984" s="83" t="s">
        <v>263</v>
      </c>
      <c r="U984" s="151" t="s">
        <v>234</v>
      </c>
      <c r="V984" s="83" t="s">
        <v>235</v>
      </c>
      <c r="W984" s="83" t="s">
        <v>260</v>
      </c>
      <c r="X984" s="83" t="s">
        <v>264</v>
      </c>
      <c r="Y984" s="170" t="s">
        <v>317</v>
      </c>
      <c r="Z984" s="83">
        <v>42664</v>
      </c>
      <c r="AA984" s="83">
        <v>42783</v>
      </c>
      <c r="AB984" s="171" t="s">
        <v>266</v>
      </c>
      <c r="AC984" s="172">
        <v>420.84</v>
      </c>
      <c r="AD984" s="172">
        <v>0</v>
      </c>
      <c r="AE984" s="172">
        <v>70.14</v>
      </c>
      <c r="AF984" s="172">
        <v>0</v>
      </c>
      <c r="AG984" s="173">
        <v>70.14</v>
      </c>
      <c r="AH984" s="173">
        <v>5.5</v>
      </c>
      <c r="AI984" s="173">
        <v>74</v>
      </c>
      <c r="AJ984" s="175"/>
      <c r="AK984" s="175">
        <v>7540</v>
      </c>
      <c r="AL984" s="175">
        <v>7540</v>
      </c>
      <c r="AM984" s="176"/>
      <c r="AN984" s="176">
        <v>0.1011</v>
      </c>
      <c r="AO984" s="176"/>
      <c r="AP984" s="176">
        <v>2.6100000000000002E-2</v>
      </c>
      <c r="AQ984" s="174"/>
      <c r="AR984" s="176"/>
      <c r="AS984" s="173"/>
      <c r="AT984" s="173">
        <v>762.29</v>
      </c>
      <c r="AU984" s="173"/>
      <c r="AV984" s="173">
        <v>196.79</v>
      </c>
      <c r="AW984" s="173"/>
      <c r="AX984" s="173">
        <v>565.5</v>
      </c>
      <c r="AY984" s="177"/>
      <c r="AZ984" s="172">
        <v>70.73</v>
      </c>
      <c r="BA984" s="172">
        <v>169.65</v>
      </c>
      <c r="BB984" s="172">
        <v>18.97</v>
      </c>
      <c r="BC984" s="172">
        <v>259.35000000000002</v>
      </c>
      <c r="BD984" s="177"/>
      <c r="BE984" s="172">
        <v>4.9000000000000004</v>
      </c>
      <c r="BF984" s="172">
        <v>200.55</v>
      </c>
      <c r="BG984" s="172">
        <v>205.45</v>
      </c>
      <c r="BH984" s="172">
        <v>1297.23</v>
      </c>
      <c r="BI984" s="178"/>
      <c r="BJ984" s="178" t="s">
        <v>267</v>
      </c>
      <c r="BK984" s="178" t="s">
        <v>310</v>
      </c>
      <c r="BL984" s="174">
        <v>30</v>
      </c>
      <c r="BM984" s="166" t="s">
        <v>269</v>
      </c>
      <c r="BN984" s="1">
        <v>42794</v>
      </c>
      <c r="BO984" s="1">
        <v>42788</v>
      </c>
      <c r="BP984" t="s">
        <v>238</v>
      </c>
      <c r="BQ984" s="8">
        <v>2017</v>
      </c>
    </row>
    <row r="985" spans="1:70" hidden="1" x14ac:dyDescent="0.45">
      <c r="A985" s="144"/>
      <c r="B985" s="90">
        <v>42794</v>
      </c>
      <c r="C985" s="144" t="s">
        <v>238</v>
      </c>
      <c r="D985" s="75">
        <v>2017</v>
      </c>
      <c r="E985" s="145">
        <v>14868451447631</v>
      </c>
      <c r="F985" s="146" t="s">
        <v>236</v>
      </c>
      <c r="G985" s="141" t="str">
        <f>VLOOKUP(E985,'Tableau Sites'!$A$7:$C$107,3,FALSE)</f>
        <v>KERDROUAL</v>
      </c>
      <c r="H985" s="146" t="s">
        <v>260</v>
      </c>
      <c r="I985" s="147">
        <v>30</v>
      </c>
      <c r="J985" s="90">
        <v>42794</v>
      </c>
      <c r="K985" s="90">
        <v>42788</v>
      </c>
      <c r="L985" s="145">
        <v>4829</v>
      </c>
      <c r="M985" s="145">
        <v>4829</v>
      </c>
      <c r="N985" s="148">
        <v>870.86</v>
      </c>
      <c r="P985" s="169" t="s">
        <v>261</v>
      </c>
      <c r="Q985" s="82">
        <v>14868451447631</v>
      </c>
      <c r="R985" s="83" t="s">
        <v>318</v>
      </c>
      <c r="S985" s="160" t="s">
        <v>236</v>
      </c>
      <c r="T985" s="83" t="s">
        <v>263</v>
      </c>
      <c r="U985" s="151" t="s">
        <v>236</v>
      </c>
      <c r="V985" s="83" t="s">
        <v>237</v>
      </c>
      <c r="W985" s="83" t="s">
        <v>260</v>
      </c>
      <c r="X985" s="83" t="s">
        <v>264</v>
      </c>
      <c r="Y985" s="170" t="s">
        <v>299</v>
      </c>
      <c r="Z985" s="83">
        <v>42712</v>
      </c>
      <c r="AA985" s="83">
        <v>42787</v>
      </c>
      <c r="AB985" s="171" t="s">
        <v>266</v>
      </c>
      <c r="AC985" s="172">
        <v>449.64</v>
      </c>
      <c r="AD985" s="172">
        <v>0</v>
      </c>
      <c r="AE985" s="172">
        <v>74.94</v>
      </c>
      <c r="AF985" s="172">
        <v>0</v>
      </c>
      <c r="AG985" s="173">
        <v>74.94</v>
      </c>
      <c r="AH985" s="173">
        <v>5.5</v>
      </c>
      <c r="AI985" s="173">
        <v>79.06</v>
      </c>
      <c r="AJ985" s="175">
        <v>3293</v>
      </c>
      <c r="AK985" s="175">
        <v>1536</v>
      </c>
      <c r="AL985" s="175">
        <v>4829</v>
      </c>
      <c r="AM985" s="176">
        <v>0.1046</v>
      </c>
      <c r="AN985" s="176">
        <v>9.35E-2</v>
      </c>
      <c r="AO985" s="176">
        <v>2.9600000000000001E-2</v>
      </c>
      <c r="AP985" s="176">
        <v>1.8499999999999999E-2</v>
      </c>
      <c r="AQ985" s="174">
        <v>7.4999999999999997E-2</v>
      </c>
      <c r="AR985" s="176">
        <v>7.4999999999999997E-2</v>
      </c>
      <c r="AS985" s="173">
        <v>344.45</v>
      </c>
      <c r="AT985" s="173">
        <v>143.62</v>
      </c>
      <c r="AU985" s="173">
        <v>97.47</v>
      </c>
      <c r="AV985" s="173">
        <v>28.42</v>
      </c>
      <c r="AW985" s="173">
        <v>246.98</v>
      </c>
      <c r="AX985" s="173">
        <v>115.2</v>
      </c>
      <c r="AY985" s="177"/>
      <c r="AZ985" s="172">
        <v>45.3</v>
      </c>
      <c r="BA985" s="172">
        <v>108.65</v>
      </c>
      <c r="BB985" s="172">
        <v>20.260000000000002</v>
      </c>
      <c r="BC985" s="172">
        <v>174.21</v>
      </c>
      <c r="BD985" s="177"/>
      <c r="BE985" s="172">
        <v>5.23</v>
      </c>
      <c r="BF985" s="172">
        <v>128.41</v>
      </c>
      <c r="BG985" s="172">
        <v>133.63999999999999</v>
      </c>
      <c r="BH985" s="172">
        <v>870.86</v>
      </c>
      <c r="BI985" s="178"/>
      <c r="BJ985" s="178" t="s">
        <v>267</v>
      </c>
      <c r="BK985" s="178" t="s">
        <v>304</v>
      </c>
      <c r="BL985" s="174">
        <v>30</v>
      </c>
      <c r="BM985" s="166" t="s">
        <v>269</v>
      </c>
      <c r="BN985" s="1">
        <v>42794</v>
      </c>
      <c r="BO985" s="1">
        <v>42788</v>
      </c>
      <c r="BP985" t="s">
        <v>238</v>
      </c>
      <c r="BQ985" s="8">
        <v>2017</v>
      </c>
    </row>
    <row r="986" spans="1:70" hidden="1" x14ac:dyDescent="0.45">
      <c r="A986" s="144"/>
      <c r="B986" s="90">
        <v>42736</v>
      </c>
      <c r="C986" s="144" t="s">
        <v>238</v>
      </c>
      <c r="D986" s="75">
        <v>2016</v>
      </c>
      <c r="E986" s="145">
        <v>14809551316980</v>
      </c>
      <c r="F986" s="146" t="s">
        <v>228</v>
      </c>
      <c r="G986" s="141" t="str">
        <f>VLOOKUP(E986,'Tableau Sites'!$A$7:$C$107,3,FALSE)</f>
        <v>7 RUE JULES MASSENET</v>
      </c>
      <c r="H986" s="146" t="s">
        <v>260</v>
      </c>
      <c r="I986" s="147">
        <v>18</v>
      </c>
      <c r="J986" s="90">
        <v>42736</v>
      </c>
      <c r="K986" s="90">
        <v>42734</v>
      </c>
      <c r="L986" s="145">
        <v>4513</v>
      </c>
      <c r="M986" s="145">
        <v>4513</v>
      </c>
      <c r="N986" s="148">
        <v>328.20000000000005</v>
      </c>
      <c r="P986" s="169" t="s">
        <v>261</v>
      </c>
      <c r="Q986" s="82">
        <v>14809551316980</v>
      </c>
      <c r="R986" s="83" t="s">
        <v>319</v>
      </c>
      <c r="S986" s="160" t="s">
        <v>228</v>
      </c>
      <c r="T986" s="83" t="s">
        <v>263</v>
      </c>
      <c r="U986" s="151" t="s">
        <v>228</v>
      </c>
      <c r="V986" s="83" t="s">
        <v>36</v>
      </c>
      <c r="W986" s="83" t="s">
        <v>260</v>
      </c>
      <c r="X986" s="83" t="s">
        <v>264</v>
      </c>
      <c r="Y986" s="170"/>
      <c r="Z986" s="83"/>
      <c r="AA986" s="83"/>
      <c r="AB986" s="171" t="s">
        <v>266</v>
      </c>
      <c r="AC986" s="172"/>
      <c r="AD986" s="172"/>
      <c r="AE986" s="172"/>
      <c r="AF986" s="172"/>
      <c r="AG986" s="173"/>
      <c r="AH986" s="173"/>
      <c r="AI986" s="173"/>
      <c r="AJ986" s="175"/>
      <c r="AK986" s="175"/>
      <c r="AL986" s="175">
        <v>4513</v>
      </c>
      <c r="AM986" s="176"/>
      <c r="AN986" s="176"/>
      <c r="AO986" s="176"/>
      <c r="AP986" s="176"/>
      <c r="AQ986" s="174"/>
      <c r="AR986" s="176"/>
      <c r="AS986" s="173"/>
      <c r="AT986" s="173"/>
      <c r="AU986" s="173"/>
      <c r="AV986" s="173"/>
      <c r="AW986" s="173"/>
      <c r="AX986" s="173"/>
      <c r="AY986" s="177"/>
      <c r="AZ986" s="172"/>
      <c r="BA986" s="172"/>
      <c r="BB986" s="172"/>
      <c r="BC986" s="172"/>
      <c r="BD986" s="177"/>
      <c r="BE986" s="172"/>
      <c r="BF986" s="172"/>
      <c r="BG986" s="172">
        <v>13.54</v>
      </c>
      <c r="BH986" s="172">
        <f>787.19-458.99</f>
        <v>328.20000000000005</v>
      </c>
      <c r="BI986" s="178"/>
      <c r="BJ986" s="178" t="s">
        <v>267</v>
      </c>
      <c r="BK986" s="178" t="s">
        <v>294</v>
      </c>
      <c r="BL986" s="174">
        <v>18</v>
      </c>
      <c r="BM986" s="166" t="s">
        <v>269</v>
      </c>
      <c r="BN986" s="1">
        <v>42736</v>
      </c>
      <c r="BO986" s="1">
        <v>42734</v>
      </c>
      <c r="BP986" t="s">
        <v>238</v>
      </c>
      <c r="BQ986" s="8" t="s">
        <v>196</v>
      </c>
      <c r="BR986" t="s">
        <v>239</v>
      </c>
    </row>
    <row r="987" spans="1:70" hidden="1" x14ac:dyDescent="0.45">
      <c r="A987" s="144"/>
      <c r="B987" s="90">
        <v>42736</v>
      </c>
      <c r="C987" s="144" t="s">
        <v>238</v>
      </c>
      <c r="D987" s="75">
        <v>2016</v>
      </c>
      <c r="E987" s="145">
        <v>14829088219962</v>
      </c>
      <c r="F987" s="146" t="s">
        <v>229</v>
      </c>
      <c r="G987" s="141" t="str">
        <f>VLOOKUP(E987,'Tableau Sites'!$A$7:$C$107,3,FALSE)</f>
        <v>2 RUE DE GALWAY</v>
      </c>
      <c r="H987" s="146" t="s">
        <v>260</v>
      </c>
      <c r="I987" s="147">
        <v>18</v>
      </c>
      <c r="J987" s="90">
        <v>42736</v>
      </c>
      <c r="K987" s="90">
        <v>42734</v>
      </c>
      <c r="L987" s="145">
        <v>783</v>
      </c>
      <c r="M987" s="145">
        <v>783</v>
      </c>
      <c r="N987" s="148">
        <v>165.37</v>
      </c>
      <c r="P987" s="169" t="s">
        <v>261</v>
      </c>
      <c r="Q987" s="82">
        <v>14829088219962</v>
      </c>
      <c r="R987" s="83" t="s">
        <v>320</v>
      </c>
      <c r="S987" s="160" t="s">
        <v>229</v>
      </c>
      <c r="T987" s="83" t="s">
        <v>263</v>
      </c>
      <c r="U987" s="151" t="s">
        <v>229</v>
      </c>
      <c r="V987" s="83" t="s">
        <v>230</v>
      </c>
      <c r="W987" s="83" t="s">
        <v>260</v>
      </c>
      <c r="X987" s="83" t="s">
        <v>264</v>
      </c>
      <c r="Y987" s="170"/>
      <c r="Z987" s="83"/>
      <c r="AA987" s="83"/>
      <c r="AB987" s="171" t="s">
        <v>266</v>
      </c>
      <c r="AC987" s="172"/>
      <c r="AD987" s="172"/>
      <c r="AE987" s="172"/>
      <c r="AF987" s="172"/>
      <c r="AG987" s="173"/>
      <c r="AH987" s="173"/>
      <c r="AI987" s="173"/>
      <c r="AJ987" s="175"/>
      <c r="AK987" s="175"/>
      <c r="AL987" s="175">
        <v>783</v>
      </c>
      <c r="AM987" s="176"/>
      <c r="AN987" s="176"/>
      <c r="AO987" s="176"/>
      <c r="AP987" s="176"/>
      <c r="AQ987" s="174"/>
      <c r="AR987" s="176"/>
      <c r="AS987" s="173"/>
      <c r="AT987" s="173"/>
      <c r="AU987" s="173"/>
      <c r="AV987" s="173"/>
      <c r="AW987" s="173"/>
      <c r="AX987" s="173"/>
      <c r="AY987" s="177"/>
      <c r="AZ987" s="172"/>
      <c r="BA987" s="172"/>
      <c r="BB987" s="172"/>
      <c r="BC987" s="172"/>
      <c r="BD987" s="177"/>
      <c r="BE987" s="172"/>
      <c r="BF987" s="172"/>
      <c r="BG987" s="172">
        <v>2.35</v>
      </c>
      <c r="BH987" s="172">
        <v>165.37</v>
      </c>
      <c r="BI987" s="178"/>
      <c r="BJ987" s="178" t="s">
        <v>267</v>
      </c>
      <c r="BK987" s="178" t="s">
        <v>297</v>
      </c>
      <c r="BL987" s="174">
        <v>18</v>
      </c>
      <c r="BM987" s="166" t="s">
        <v>269</v>
      </c>
      <c r="BN987" s="1">
        <v>42736</v>
      </c>
      <c r="BO987" s="1">
        <v>42734</v>
      </c>
      <c r="BP987" t="s">
        <v>238</v>
      </c>
      <c r="BQ987" s="8" t="s">
        <v>196</v>
      </c>
      <c r="BR987" t="s">
        <v>239</v>
      </c>
    </row>
    <row r="988" spans="1:70" hidden="1" x14ac:dyDescent="0.45">
      <c r="A988" s="144"/>
      <c r="B988" s="90">
        <v>42736</v>
      </c>
      <c r="C988" s="144" t="s">
        <v>238</v>
      </c>
      <c r="D988" s="75">
        <v>2016</v>
      </c>
      <c r="E988" s="145">
        <v>14833284986679</v>
      </c>
      <c r="F988" s="146" t="s">
        <v>231</v>
      </c>
      <c r="G988" s="141" t="str">
        <f>VLOOKUP(E988,'Tableau Sites'!$A$7:$C$107,3,FALSE)</f>
        <v>128 BOULEVARD LEON BLUM</v>
      </c>
      <c r="H988" s="146" t="s">
        <v>260</v>
      </c>
      <c r="I988" s="147">
        <v>36</v>
      </c>
      <c r="J988" s="90">
        <v>42736</v>
      </c>
      <c r="K988" s="90">
        <v>42734</v>
      </c>
      <c r="L988" s="145">
        <v>7769</v>
      </c>
      <c r="M988" s="145">
        <v>7769</v>
      </c>
      <c r="N988" s="148">
        <v>1368.73</v>
      </c>
      <c r="P988" s="169" t="s">
        <v>261</v>
      </c>
      <c r="Q988" s="82">
        <v>14833284986679</v>
      </c>
      <c r="R988" s="83" t="s">
        <v>321</v>
      </c>
      <c r="S988" s="160" t="s">
        <v>231</v>
      </c>
      <c r="T988" s="83" t="s">
        <v>263</v>
      </c>
      <c r="U988" s="151" t="s">
        <v>231</v>
      </c>
      <c r="V988" s="83" t="s">
        <v>232</v>
      </c>
      <c r="W988" s="83" t="s">
        <v>260</v>
      </c>
      <c r="X988" s="83" t="s">
        <v>264</v>
      </c>
      <c r="Y988" s="170"/>
      <c r="Z988" s="83"/>
      <c r="AA988" s="83"/>
      <c r="AB988" s="171" t="s">
        <v>266</v>
      </c>
      <c r="AC988" s="172"/>
      <c r="AD988" s="172"/>
      <c r="AE988" s="172"/>
      <c r="AF988" s="172"/>
      <c r="AG988" s="173"/>
      <c r="AH988" s="173"/>
      <c r="AI988" s="173"/>
      <c r="AJ988" s="175"/>
      <c r="AK988" s="175"/>
      <c r="AL988" s="175">
        <v>7769</v>
      </c>
      <c r="AM988" s="176"/>
      <c r="AN988" s="176"/>
      <c r="AO988" s="176"/>
      <c r="AP988" s="176"/>
      <c r="AQ988" s="174"/>
      <c r="AR988" s="176"/>
      <c r="AS988" s="173"/>
      <c r="AT988" s="173"/>
      <c r="AU988" s="173"/>
      <c r="AV988" s="173"/>
      <c r="AW988" s="173"/>
      <c r="AX988" s="173"/>
      <c r="AY988" s="177"/>
      <c r="AZ988" s="172"/>
      <c r="BA988" s="172"/>
      <c r="BB988" s="172"/>
      <c r="BC988" s="172"/>
      <c r="BD988" s="177"/>
      <c r="BE988" s="172"/>
      <c r="BF988" s="172"/>
      <c r="BG988" s="172">
        <v>23.31</v>
      </c>
      <c r="BH988" s="172">
        <v>1368.73</v>
      </c>
      <c r="BI988" s="178"/>
      <c r="BJ988" s="178" t="s">
        <v>267</v>
      </c>
      <c r="BK988" s="178" t="s">
        <v>300</v>
      </c>
      <c r="BL988" s="174">
        <v>36</v>
      </c>
      <c r="BM988" s="166" t="s">
        <v>269</v>
      </c>
      <c r="BN988" s="1">
        <v>42736</v>
      </c>
      <c r="BO988" s="1">
        <v>42734</v>
      </c>
      <c r="BP988" t="s">
        <v>238</v>
      </c>
      <c r="BQ988" s="8" t="s">
        <v>196</v>
      </c>
      <c r="BR988" t="s">
        <v>239</v>
      </c>
    </row>
    <row r="989" spans="1:70" hidden="1" x14ac:dyDescent="0.45">
      <c r="A989" s="144"/>
      <c r="B989" s="90">
        <v>42736</v>
      </c>
      <c r="C989" s="144" t="s">
        <v>238</v>
      </c>
      <c r="D989" s="75">
        <v>2016</v>
      </c>
      <c r="E989" s="145">
        <v>14847756816130</v>
      </c>
      <c r="F989" s="146" t="s">
        <v>233</v>
      </c>
      <c r="G989" s="141" t="str">
        <f>VLOOKUP(E989,'Tableau Sites'!$A$7:$C$107,3,FALSE)</f>
        <v>RUE ETIENNE PERAULT</v>
      </c>
      <c r="H989" s="146" t="s">
        <v>260</v>
      </c>
      <c r="I989" s="147">
        <v>18</v>
      </c>
      <c r="J989" s="90">
        <v>42736</v>
      </c>
      <c r="K989" s="90">
        <v>42734</v>
      </c>
      <c r="L989" s="145">
        <v>7093</v>
      </c>
      <c r="M989" s="145">
        <v>7093</v>
      </c>
      <c r="N989" s="148">
        <v>1231.1500000000001</v>
      </c>
      <c r="P989" s="169" t="s">
        <v>261</v>
      </c>
      <c r="Q989" s="82">
        <v>14847756816130</v>
      </c>
      <c r="R989" s="83" t="s">
        <v>322</v>
      </c>
      <c r="S989" s="160" t="s">
        <v>233</v>
      </c>
      <c r="T989" s="83" t="s">
        <v>263</v>
      </c>
      <c r="U989" s="151" t="s">
        <v>233</v>
      </c>
      <c r="V989" s="83" t="s">
        <v>18</v>
      </c>
      <c r="W989" s="83" t="s">
        <v>260</v>
      </c>
      <c r="X989" s="83" t="s">
        <v>264</v>
      </c>
      <c r="Y989" s="170"/>
      <c r="Z989" s="83"/>
      <c r="AA989" s="83"/>
      <c r="AB989" s="171" t="s">
        <v>266</v>
      </c>
      <c r="AC989" s="172"/>
      <c r="AD989" s="172"/>
      <c r="AE989" s="172"/>
      <c r="AF989" s="172"/>
      <c r="AG989" s="173"/>
      <c r="AH989" s="173"/>
      <c r="AI989" s="173"/>
      <c r="AJ989" s="175"/>
      <c r="AK989" s="175"/>
      <c r="AL989" s="175">
        <v>7093</v>
      </c>
      <c r="AM989" s="176"/>
      <c r="AN989" s="176"/>
      <c r="AO989" s="176"/>
      <c r="AP989" s="176"/>
      <c r="AQ989" s="174"/>
      <c r="AR989" s="176"/>
      <c r="AS989" s="173"/>
      <c r="AT989" s="173"/>
      <c r="AU989" s="173"/>
      <c r="AV989" s="173"/>
      <c r="AW989" s="173"/>
      <c r="AX989" s="173"/>
      <c r="AY989" s="177"/>
      <c r="AZ989" s="172"/>
      <c r="BA989" s="172"/>
      <c r="BB989" s="172"/>
      <c r="BC989" s="172"/>
      <c r="BD989" s="177"/>
      <c r="BE989" s="172"/>
      <c r="BF989" s="172"/>
      <c r="BG989" s="172">
        <v>21.28</v>
      </c>
      <c r="BH989" s="172">
        <v>1231.1500000000001</v>
      </c>
      <c r="BI989" s="178"/>
      <c r="BJ989" s="178" t="s">
        <v>267</v>
      </c>
      <c r="BK989" s="178" t="s">
        <v>297</v>
      </c>
      <c r="BL989" s="174">
        <v>18</v>
      </c>
      <c r="BM989" s="166" t="s">
        <v>269</v>
      </c>
      <c r="BN989" s="1">
        <v>42736</v>
      </c>
      <c r="BO989" s="1">
        <v>42734</v>
      </c>
      <c r="BP989" t="s">
        <v>238</v>
      </c>
      <c r="BQ989" s="8" t="s">
        <v>196</v>
      </c>
      <c r="BR989" t="s">
        <v>239</v>
      </c>
    </row>
    <row r="990" spans="1:70" hidden="1" x14ac:dyDescent="0.45">
      <c r="A990" s="144"/>
      <c r="B990" s="90">
        <v>42736</v>
      </c>
      <c r="C990" s="144" t="s">
        <v>238</v>
      </c>
      <c r="D990" s="75">
        <v>2016</v>
      </c>
      <c r="E990" s="145">
        <v>14861794442726</v>
      </c>
      <c r="F990" s="146" t="s">
        <v>234</v>
      </c>
      <c r="G990" s="141" t="str">
        <f>VLOOKUP(E990,'Tableau Sites'!$A$7:$C$107,3,FALSE)</f>
        <v>32 RUE EDGARD QUINET</v>
      </c>
      <c r="H990" s="146" t="s">
        <v>260</v>
      </c>
      <c r="I990" s="147">
        <v>30</v>
      </c>
      <c r="J990" s="90">
        <v>42736</v>
      </c>
      <c r="K990" s="90">
        <v>42734</v>
      </c>
      <c r="L990" s="145">
        <v>0</v>
      </c>
      <c r="M990" s="145">
        <v>0</v>
      </c>
      <c r="N990" s="148">
        <v>94.01</v>
      </c>
      <c r="P990" s="169" t="s">
        <v>261</v>
      </c>
      <c r="Q990" s="82">
        <v>14861794442726</v>
      </c>
      <c r="R990" s="83" t="s">
        <v>323</v>
      </c>
      <c r="S990" s="160" t="s">
        <v>234</v>
      </c>
      <c r="T990" s="83" t="s">
        <v>263</v>
      </c>
      <c r="U990" s="151" t="s">
        <v>234</v>
      </c>
      <c r="V990" s="83" t="s">
        <v>235</v>
      </c>
      <c r="W990" s="83" t="s">
        <v>260</v>
      </c>
      <c r="X990" s="83" t="s">
        <v>264</v>
      </c>
      <c r="Y990" s="170"/>
      <c r="Z990" s="83"/>
      <c r="AA990" s="83"/>
      <c r="AB990" s="171" t="s">
        <v>266</v>
      </c>
      <c r="AC990" s="172">
        <v>420.84</v>
      </c>
      <c r="AD990" s="172">
        <v>0</v>
      </c>
      <c r="AE990" s="172">
        <v>70.14</v>
      </c>
      <c r="AF990" s="172">
        <v>0</v>
      </c>
      <c r="AG990" s="173">
        <v>70.14</v>
      </c>
      <c r="AH990" s="173">
        <v>5.5</v>
      </c>
      <c r="AI990" s="173">
        <v>74</v>
      </c>
      <c r="AJ990" s="175">
        <v>0</v>
      </c>
      <c r="AK990" s="175">
        <v>0</v>
      </c>
      <c r="AL990" s="175"/>
      <c r="AM990" s="176"/>
      <c r="AN990" s="176"/>
      <c r="AO990" s="176"/>
      <c r="AP990" s="176"/>
      <c r="AQ990" s="174"/>
      <c r="AR990" s="176"/>
      <c r="AS990" s="173"/>
      <c r="AT990" s="173"/>
      <c r="AU990" s="173"/>
      <c r="AV990" s="173"/>
      <c r="AW990" s="173"/>
      <c r="AX990" s="173"/>
      <c r="AY990" s="177"/>
      <c r="AZ990" s="172">
        <v>0</v>
      </c>
      <c r="BA990" s="172"/>
      <c r="BB990" s="172">
        <v>18.97</v>
      </c>
      <c r="BC990" s="172">
        <v>18.97</v>
      </c>
      <c r="BD990" s="177"/>
      <c r="BE990" s="172">
        <v>3.86</v>
      </c>
      <c r="BF990" s="172"/>
      <c r="BG990" s="172">
        <v>4.9000000000000004</v>
      </c>
      <c r="BH990" s="172">
        <v>94.01</v>
      </c>
      <c r="BI990" s="178"/>
      <c r="BJ990" s="178" t="s">
        <v>267</v>
      </c>
      <c r="BK990" s="178" t="s">
        <v>310</v>
      </c>
      <c r="BL990" s="174">
        <v>30</v>
      </c>
      <c r="BM990" s="166" t="s">
        <v>269</v>
      </c>
      <c r="BN990" s="1">
        <v>42736</v>
      </c>
      <c r="BO990" s="1">
        <v>42734</v>
      </c>
      <c r="BP990" t="s">
        <v>238</v>
      </c>
      <c r="BQ990" s="8" t="s">
        <v>196</v>
      </c>
      <c r="BR990" t="s">
        <v>239</v>
      </c>
    </row>
    <row r="991" spans="1:70" hidden="1" x14ac:dyDescent="0.45">
      <c r="A991" s="144"/>
      <c r="B991" s="90">
        <v>42736</v>
      </c>
      <c r="C991" s="144" t="s">
        <v>238</v>
      </c>
      <c r="D991" s="75">
        <v>2016</v>
      </c>
      <c r="E991" s="145">
        <v>14868451447631</v>
      </c>
      <c r="F991" s="146" t="s">
        <v>236</v>
      </c>
      <c r="G991" s="141" t="str">
        <f>VLOOKUP(E991,'Tableau Sites'!$A$7:$C$107,3,FALSE)</f>
        <v>KERDROUAL</v>
      </c>
      <c r="H991" s="146" t="s">
        <v>260</v>
      </c>
      <c r="I991" s="147">
        <v>30</v>
      </c>
      <c r="J991" s="90">
        <v>42736</v>
      </c>
      <c r="K991" s="90">
        <v>42734</v>
      </c>
      <c r="L991" s="145">
        <v>3617</v>
      </c>
      <c r="M991" s="145">
        <v>3617</v>
      </c>
      <c r="N991" s="148">
        <v>677.18</v>
      </c>
      <c r="P991" s="169" t="s">
        <v>261</v>
      </c>
      <c r="Q991" s="82">
        <v>14868451447631</v>
      </c>
      <c r="R991" s="83" t="s">
        <v>324</v>
      </c>
      <c r="S991" s="160" t="s">
        <v>236</v>
      </c>
      <c r="T991" s="83" t="s">
        <v>263</v>
      </c>
      <c r="U991" s="151" t="s">
        <v>236</v>
      </c>
      <c r="V991" s="83" t="s">
        <v>237</v>
      </c>
      <c r="W991" s="83" t="s">
        <v>260</v>
      </c>
      <c r="X991" s="83" t="s">
        <v>264</v>
      </c>
      <c r="Y991" s="170"/>
      <c r="Z991" s="83"/>
      <c r="AA991" s="83"/>
      <c r="AB991" s="171" t="s">
        <v>266</v>
      </c>
      <c r="AC991" s="172"/>
      <c r="AD991" s="172"/>
      <c r="AE991" s="172"/>
      <c r="AF991" s="172"/>
      <c r="AG991" s="173"/>
      <c r="AH991" s="173"/>
      <c r="AI991" s="173"/>
      <c r="AJ991" s="175"/>
      <c r="AK991" s="175"/>
      <c r="AL991" s="175">
        <v>3617</v>
      </c>
      <c r="AM991" s="176"/>
      <c r="AN991" s="176"/>
      <c r="AO991" s="176"/>
      <c r="AP991" s="176"/>
      <c r="AQ991" s="174"/>
      <c r="AR991" s="176"/>
      <c r="AS991" s="173"/>
      <c r="AT991" s="173"/>
      <c r="AU991" s="173"/>
      <c r="AV991" s="173"/>
      <c r="AW991" s="173"/>
      <c r="AX991" s="173"/>
      <c r="AY991" s="177"/>
      <c r="AZ991" s="172"/>
      <c r="BA991" s="172"/>
      <c r="BB991" s="172"/>
      <c r="BC991" s="172"/>
      <c r="BD991" s="177"/>
      <c r="BE991" s="172"/>
      <c r="BF991" s="172"/>
      <c r="BG991" s="172">
        <v>10.85</v>
      </c>
      <c r="BH991" s="172">
        <v>677.18</v>
      </c>
      <c r="BI991" s="178"/>
      <c r="BJ991" s="178"/>
      <c r="BK991" s="178"/>
      <c r="BL991" s="174">
        <v>30</v>
      </c>
      <c r="BM991" s="166" t="s">
        <v>269</v>
      </c>
      <c r="BN991" s="1">
        <v>42736</v>
      </c>
      <c r="BO991" s="1">
        <v>42734</v>
      </c>
      <c r="BP991" t="s">
        <v>238</v>
      </c>
      <c r="BQ991" s="8" t="s">
        <v>196</v>
      </c>
      <c r="BR991" t="s">
        <v>239</v>
      </c>
    </row>
    <row r="992" spans="1:70" hidden="1" x14ac:dyDescent="0.45">
      <c r="A992" s="144"/>
      <c r="B992" s="90">
        <v>42675</v>
      </c>
      <c r="C992" s="144" t="s">
        <v>238</v>
      </c>
      <c r="D992" s="75">
        <v>2016</v>
      </c>
      <c r="E992" s="145">
        <v>14809551316980</v>
      </c>
      <c r="F992" s="146" t="s">
        <v>228</v>
      </c>
      <c r="G992" s="141" t="str">
        <f>VLOOKUP(E992,'Tableau Sites'!$A$7:$C$107,3,FALSE)</f>
        <v>7 RUE JULES MASSENET</v>
      </c>
      <c r="H992" s="146" t="s">
        <v>260</v>
      </c>
      <c r="I992" s="147">
        <v>18</v>
      </c>
      <c r="J992" s="90">
        <v>42675</v>
      </c>
      <c r="K992" s="90">
        <v>42673</v>
      </c>
      <c r="L992" s="145">
        <v>2976</v>
      </c>
      <c r="M992" s="145">
        <v>2976</v>
      </c>
      <c r="N992" s="148">
        <v>530.12</v>
      </c>
      <c r="P992" s="169" t="s">
        <v>261</v>
      </c>
      <c r="Q992" s="82">
        <v>14809551316980</v>
      </c>
      <c r="R992" s="83" t="s">
        <v>319</v>
      </c>
      <c r="S992" s="160" t="s">
        <v>228</v>
      </c>
      <c r="T992" s="83" t="s">
        <v>263</v>
      </c>
      <c r="U992" s="151" t="s">
        <v>228</v>
      </c>
      <c r="V992" s="83" t="s">
        <v>36</v>
      </c>
      <c r="W992" s="83" t="s">
        <v>260</v>
      </c>
      <c r="X992" s="83" t="s">
        <v>264</v>
      </c>
      <c r="Y992" s="170" t="s">
        <v>276</v>
      </c>
      <c r="Z992" s="83">
        <v>42602</v>
      </c>
      <c r="AA992" s="83">
        <v>42663</v>
      </c>
      <c r="AB992" s="171" t="s">
        <v>266</v>
      </c>
      <c r="AC992" s="172">
        <v>144.84</v>
      </c>
      <c r="AD992" s="172">
        <v>0</v>
      </c>
      <c r="AE992" s="172">
        <v>24.14</v>
      </c>
      <c r="AF992" s="172">
        <v>0</v>
      </c>
      <c r="AG992" s="173">
        <v>24.14</v>
      </c>
      <c r="AH992" s="173">
        <v>5.5</v>
      </c>
      <c r="AI992" s="173">
        <v>25.47</v>
      </c>
      <c r="AJ992" s="175">
        <v>0</v>
      </c>
      <c r="AK992" s="175">
        <v>2976</v>
      </c>
      <c r="AL992" s="175">
        <v>2976</v>
      </c>
      <c r="AM992" s="176">
        <v>0.1075</v>
      </c>
      <c r="AN992" s="176">
        <v>0.1075</v>
      </c>
      <c r="AO992" s="176"/>
      <c r="AP992" s="176">
        <v>3.2500000000000001E-2</v>
      </c>
      <c r="AQ992" s="174"/>
      <c r="AR992" s="176">
        <v>7.4999999999999997E-2</v>
      </c>
      <c r="AS992" s="173"/>
      <c r="AT992" s="173">
        <v>319.92</v>
      </c>
      <c r="AU992" s="173"/>
      <c r="AV992" s="173">
        <v>96.72</v>
      </c>
      <c r="AW992" s="173"/>
      <c r="AX992" s="173">
        <v>223.2</v>
      </c>
      <c r="AY992" s="177"/>
      <c r="AZ992" s="172">
        <v>27.919999999999998</v>
      </c>
      <c r="BA992" s="172">
        <v>66.959999999999994</v>
      </c>
      <c r="BB992" s="172">
        <v>6.53</v>
      </c>
      <c r="BC992" s="172">
        <v>101.41</v>
      </c>
      <c r="BD992" s="177"/>
      <c r="BE992" s="172">
        <v>1.33</v>
      </c>
      <c r="BF992" s="172">
        <v>13.39</v>
      </c>
      <c r="BG992" s="172">
        <v>84.65</v>
      </c>
      <c r="BH992" s="172">
        <v>530.12</v>
      </c>
      <c r="BI992" s="178"/>
      <c r="BJ992" s="178" t="s">
        <v>267</v>
      </c>
      <c r="BK992" s="178" t="s">
        <v>294</v>
      </c>
      <c r="BL992" s="174">
        <v>18</v>
      </c>
      <c r="BM992" s="166" t="s">
        <v>269</v>
      </c>
      <c r="BN992" s="1">
        <v>42675</v>
      </c>
      <c r="BO992" s="1">
        <v>42673</v>
      </c>
      <c r="BP992" t="s">
        <v>238</v>
      </c>
      <c r="BQ992" s="8">
        <v>2016</v>
      </c>
    </row>
    <row r="993" spans="1:69" hidden="1" x14ac:dyDescent="0.45">
      <c r="A993" s="144"/>
      <c r="B993" s="90">
        <v>42675</v>
      </c>
      <c r="C993" s="144" t="s">
        <v>238</v>
      </c>
      <c r="D993" s="75">
        <v>2016</v>
      </c>
      <c r="E993" s="145">
        <v>14829088219962</v>
      </c>
      <c r="F993" s="146" t="s">
        <v>229</v>
      </c>
      <c r="G993" s="141" t="str">
        <f>VLOOKUP(E993,'Tableau Sites'!$A$7:$C$107,3,FALSE)</f>
        <v>2 RUE DE GALWAY</v>
      </c>
      <c r="H993" s="146" t="s">
        <v>260</v>
      </c>
      <c r="I993" s="147">
        <v>18</v>
      </c>
      <c r="J993" s="90">
        <v>42675</v>
      </c>
      <c r="K993" s="90">
        <v>42673</v>
      </c>
      <c r="L993" s="145">
        <v>391</v>
      </c>
      <c r="M993" s="145">
        <v>391</v>
      </c>
      <c r="N993" s="148">
        <v>100.66</v>
      </c>
      <c r="P993" s="169" t="s">
        <v>261</v>
      </c>
      <c r="Q993" s="82">
        <v>14829088219962</v>
      </c>
      <c r="R993" s="83" t="s">
        <v>320</v>
      </c>
      <c r="S993" s="160" t="s">
        <v>229</v>
      </c>
      <c r="T993" s="83" t="s">
        <v>263</v>
      </c>
      <c r="U993" s="151" t="s">
        <v>229</v>
      </c>
      <c r="V993" s="83" t="s">
        <v>230</v>
      </c>
      <c r="W993" s="83" t="s">
        <v>260</v>
      </c>
      <c r="X993" s="83" t="s">
        <v>264</v>
      </c>
      <c r="Y993" s="170" t="s">
        <v>265</v>
      </c>
      <c r="Z993" s="83">
        <v>42599</v>
      </c>
      <c r="AA993" s="83">
        <v>42661</v>
      </c>
      <c r="AB993" s="171" t="s">
        <v>266</v>
      </c>
      <c r="AC993" s="172">
        <v>159.96</v>
      </c>
      <c r="AD993" s="172">
        <v>0</v>
      </c>
      <c r="AE993" s="172">
        <v>26.66</v>
      </c>
      <c r="AF993" s="172">
        <v>0</v>
      </c>
      <c r="AG993" s="173">
        <v>26.66</v>
      </c>
      <c r="AH993" s="173">
        <v>5.5</v>
      </c>
      <c r="AI993" s="173">
        <v>28.13</v>
      </c>
      <c r="AJ993" s="175">
        <v>280</v>
      </c>
      <c r="AK993" s="175">
        <v>111</v>
      </c>
      <c r="AL993" s="175">
        <v>391</v>
      </c>
      <c r="AM993" s="176">
        <v>0.1103</v>
      </c>
      <c r="AN993" s="176">
        <v>9.69E-2</v>
      </c>
      <c r="AO993" s="176">
        <v>3.5299999999999998E-2</v>
      </c>
      <c r="AP993" s="176">
        <v>2.1899999999999999E-2</v>
      </c>
      <c r="AQ993" s="174">
        <v>6.83E-2</v>
      </c>
      <c r="AR993" s="176">
        <v>7.4999999999999997E-2</v>
      </c>
      <c r="AS993" s="173">
        <v>30.88</v>
      </c>
      <c r="AT993" s="173">
        <v>10.76</v>
      </c>
      <c r="AU993" s="173">
        <v>9.8800000000000008</v>
      </c>
      <c r="AV993" s="173">
        <v>2.4300000000000002</v>
      </c>
      <c r="AW993" s="173">
        <v>21</v>
      </c>
      <c r="AX993" s="173">
        <v>8.33</v>
      </c>
      <c r="AY993" s="177"/>
      <c r="AZ993" s="172">
        <v>3.66</v>
      </c>
      <c r="BA993" s="172">
        <v>8.8000000000000007</v>
      </c>
      <c r="BB993" s="172">
        <v>7.21</v>
      </c>
      <c r="BC993" s="172">
        <v>19.670000000000002</v>
      </c>
      <c r="BD993" s="177"/>
      <c r="BE993" s="172">
        <v>1.47</v>
      </c>
      <c r="BF993" s="172">
        <v>1.76</v>
      </c>
      <c r="BG993" s="172">
        <v>12.69</v>
      </c>
      <c r="BH993" s="172">
        <v>100.66</v>
      </c>
      <c r="BI993" s="178"/>
      <c r="BJ993" s="178" t="s">
        <v>267</v>
      </c>
      <c r="BK993" s="178" t="s">
        <v>297</v>
      </c>
      <c r="BL993" s="174">
        <v>18</v>
      </c>
      <c r="BM993" s="166" t="s">
        <v>269</v>
      </c>
      <c r="BN993" s="1">
        <v>42675</v>
      </c>
      <c r="BO993" s="1">
        <v>42673</v>
      </c>
      <c r="BP993" t="s">
        <v>238</v>
      </c>
      <c r="BQ993" s="8">
        <v>2016</v>
      </c>
    </row>
    <row r="994" spans="1:69" hidden="1" x14ac:dyDescent="0.45">
      <c r="A994" s="144"/>
      <c r="B994" s="90">
        <v>42675</v>
      </c>
      <c r="C994" s="144" t="s">
        <v>238</v>
      </c>
      <c r="D994" s="75">
        <v>2016</v>
      </c>
      <c r="E994" s="145">
        <v>14833284986679</v>
      </c>
      <c r="F994" s="146" t="s">
        <v>231</v>
      </c>
      <c r="G994" s="141" t="str">
        <f>VLOOKUP(E994,'Tableau Sites'!$A$7:$C$107,3,FALSE)</f>
        <v>128 BOULEVARD LEON BLUM</v>
      </c>
      <c r="H994" s="146" t="s">
        <v>260</v>
      </c>
      <c r="I994" s="147">
        <v>36</v>
      </c>
      <c r="J994" s="90">
        <v>42675</v>
      </c>
      <c r="K994" s="90">
        <v>42673</v>
      </c>
      <c r="L994" s="145">
        <v>3429</v>
      </c>
      <c r="M994" s="145">
        <v>3429</v>
      </c>
      <c r="N994" s="148">
        <v>670.45</v>
      </c>
      <c r="P994" s="169" t="s">
        <v>261</v>
      </c>
      <c r="Q994" s="82">
        <v>14833284986679</v>
      </c>
      <c r="R994" s="83" t="s">
        <v>321</v>
      </c>
      <c r="S994" s="160" t="s">
        <v>231</v>
      </c>
      <c r="T994" s="83" t="s">
        <v>263</v>
      </c>
      <c r="U994" s="151" t="s">
        <v>231</v>
      </c>
      <c r="V994" s="83" t="s">
        <v>232</v>
      </c>
      <c r="W994" s="83" t="s">
        <v>260</v>
      </c>
      <c r="X994" s="83" t="s">
        <v>264</v>
      </c>
      <c r="Y994" s="170" t="s">
        <v>276</v>
      </c>
      <c r="Z994" s="83">
        <v>42602</v>
      </c>
      <c r="AA994" s="83">
        <v>42663</v>
      </c>
      <c r="AB994" s="171" t="s">
        <v>266</v>
      </c>
      <c r="AC994" s="172">
        <v>533.16</v>
      </c>
      <c r="AD994" s="172">
        <v>0</v>
      </c>
      <c r="AE994" s="172">
        <v>88.86</v>
      </c>
      <c r="AF994" s="172">
        <v>0</v>
      </c>
      <c r="AG994" s="173">
        <v>88.86</v>
      </c>
      <c r="AH994" s="173">
        <v>5.5</v>
      </c>
      <c r="AI994" s="173">
        <v>93.75</v>
      </c>
      <c r="AJ994" s="175">
        <v>2659</v>
      </c>
      <c r="AK994" s="175">
        <v>770</v>
      </c>
      <c r="AL994" s="175">
        <v>3429</v>
      </c>
      <c r="AM994" s="176">
        <v>0.1046</v>
      </c>
      <c r="AN994" s="176">
        <v>9.35E-2</v>
      </c>
      <c r="AO994" s="176">
        <v>2.9600000000000001E-2</v>
      </c>
      <c r="AP994" s="176">
        <v>1.8499999999999999E-2</v>
      </c>
      <c r="AQ994" s="174">
        <v>6.9449999999999998E-2</v>
      </c>
      <c r="AR994" s="176">
        <v>7.4999999999999997E-2</v>
      </c>
      <c r="AS994" s="173">
        <v>278.13</v>
      </c>
      <c r="AT994" s="173">
        <v>72</v>
      </c>
      <c r="AU994" s="173">
        <v>78.709999999999994</v>
      </c>
      <c r="AV994" s="173">
        <v>14.25</v>
      </c>
      <c r="AW994" s="173">
        <v>199.42</v>
      </c>
      <c r="AX994" s="173">
        <v>57.75</v>
      </c>
      <c r="AY994" s="177"/>
      <c r="AZ994" s="172">
        <v>32.17</v>
      </c>
      <c r="BA994" s="172">
        <v>77.150000000000006</v>
      </c>
      <c r="BB994" s="172">
        <v>24.03</v>
      </c>
      <c r="BC994" s="172">
        <v>133.35</v>
      </c>
      <c r="BD994" s="177"/>
      <c r="BE994" s="172">
        <v>4.8899999999999997</v>
      </c>
      <c r="BF994" s="172">
        <v>15.43</v>
      </c>
      <c r="BG994" s="172">
        <v>98.11</v>
      </c>
      <c r="BH994" s="172">
        <v>670.45</v>
      </c>
      <c r="BI994" s="178"/>
      <c r="BJ994" s="178" t="s">
        <v>267</v>
      </c>
      <c r="BK994" s="178" t="s">
        <v>300</v>
      </c>
      <c r="BL994" s="174">
        <v>36</v>
      </c>
      <c r="BM994" s="166" t="s">
        <v>269</v>
      </c>
      <c r="BN994" s="1">
        <v>42675</v>
      </c>
      <c r="BO994" s="1">
        <v>42673</v>
      </c>
      <c r="BP994" t="s">
        <v>238</v>
      </c>
      <c r="BQ994" s="8">
        <v>2016</v>
      </c>
    </row>
    <row r="995" spans="1:69" hidden="1" x14ac:dyDescent="0.45">
      <c r="A995" s="144"/>
      <c r="B995" s="90">
        <v>42675</v>
      </c>
      <c r="C995" s="144" t="s">
        <v>238</v>
      </c>
      <c r="D995" s="75">
        <v>2016</v>
      </c>
      <c r="E995" s="145">
        <v>14847756816130</v>
      </c>
      <c r="F995" s="146" t="s">
        <v>233</v>
      </c>
      <c r="G995" s="141" t="str">
        <f>VLOOKUP(E995,'Tableau Sites'!$A$7:$C$107,3,FALSE)</f>
        <v>RUE ETIENNE PERAULT</v>
      </c>
      <c r="H995" s="146" t="s">
        <v>260</v>
      </c>
      <c r="I995" s="147">
        <v>18</v>
      </c>
      <c r="J995" s="90">
        <v>42675</v>
      </c>
      <c r="K995" s="90">
        <v>42673</v>
      </c>
      <c r="L995" s="145">
        <v>2753</v>
      </c>
      <c r="M995" s="145">
        <v>2753</v>
      </c>
      <c r="N995" s="148">
        <v>500.52</v>
      </c>
      <c r="P995" s="169" t="s">
        <v>261</v>
      </c>
      <c r="Q995" s="82">
        <v>14847756816130</v>
      </c>
      <c r="R995" s="83" t="s">
        <v>322</v>
      </c>
      <c r="S995" s="160" t="s">
        <v>233</v>
      </c>
      <c r="T995" s="83" t="s">
        <v>263</v>
      </c>
      <c r="U995" s="151" t="s">
        <v>233</v>
      </c>
      <c r="V995" s="83" t="s">
        <v>18</v>
      </c>
      <c r="W995" s="83" t="s">
        <v>260</v>
      </c>
      <c r="X995" s="83" t="s">
        <v>264</v>
      </c>
      <c r="Y995" s="170" t="s">
        <v>276</v>
      </c>
      <c r="Z995" s="83">
        <v>42602</v>
      </c>
      <c r="AA995" s="83">
        <v>42663</v>
      </c>
      <c r="AB995" s="171" t="s">
        <v>266</v>
      </c>
      <c r="AC995" s="172">
        <v>159.96</v>
      </c>
      <c r="AD995" s="172">
        <v>0</v>
      </c>
      <c r="AE995" s="172">
        <v>26.66</v>
      </c>
      <c r="AF995" s="172">
        <v>0</v>
      </c>
      <c r="AG995" s="173">
        <v>26.66</v>
      </c>
      <c r="AH995" s="173">
        <v>5.5</v>
      </c>
      <c r="AI995" s="173">
        <v>28.13</v>
      </c>
      <c r="AJ995" s="175">
        <v>2448</v>
      </c>
      <c r="AK995" s="175">
        <v>305</v>
      </c>
      <c r="AL995" s="175">
        <v>2753</v>
      </c>
      <c r="AM995" s="176">
        <v>0.1103</v>
      </c>
      <c r="AN995" s="176">
        <v>9.69E-2</v>
      </c>
      <c r="AO995" s="176">
        <v>3.5299999999999998E-2</v>
      </c>
      <c r="AP995" s="176">
        <v>2.1899999999999999E-2</v>
      </c>
      <c r="AQ995" s="174">
        <v>6.83E-2</v>
      </c>
      <c r="AR995" s="176">
        <v>7.4999999999999997E-2</v>
      </c>
      <c r="AS995" s="173">
        <v>270.01</v>
      </c>
      <c r="AT995" s="173">
        <v>29.55</v>
      </c>
      <c r="AU995" s="173">
        <v>86.41</v>
      </c>
      <c r="AV995" s="173">
        <v>6.68</v>
      </c>
      <c r="AW995" s="173">
        <v>183.6</v>
      </c>
      <c r="AX995" s="173">
        <v>22.87</v>
      </c>
      <c r="AY995" s="177"/>
      <c r="AZ995" s="172">
        <v>25.82</v>
      </c>
      <c r="BA995" s="172">
        <v>61.94</v>
      </c>
      <c r="BB995" s="172">
        <v>7.21</v>
      </c>
      <c r="BC995" s="172">
        <v>94.97</v>
      </c>
      <c r="BD995" s="177"/>
      <c r="BE995" s="172">
        <v>1.47</v>
      </c>
      <c r="BF995" s="172">
        <v>12.39</v>
      </c>
      <c r="BG995" s="172">
        <v>79.33</v>
      </c>
      <c r="BH995" s="172">
        <v>500.52</v>
      </c>
      <c r="BI995" s="178"/>
      <c r="BJ995" s="178" t="s">
        <v>267</v>
      </c>
      <c r="BK995" s="178" t="s">
        <v>297</v>
      </c>
      <c r="BL995" s="174">
        <v>18</v>
      </c>
      <c r="BM995" s="166" t="s">
        <v>269</v>
      </c>
      <c r="BN995" s="1">
        <v>42675</v>
      </c>
      <c r="BO995" s="1">
        <v>42673</v>
      </c>
      <c r="BP995" t="s">
        <v>238</v>
      </c>
      <c r="BQ995" s="8">
        <v>2016</v>
      </c>
    </row>
    <row r="996" spans="1:69" hidden="1" x14ac:dyDescent="0.45">
      <c r="A996" s="144"/>
      <c r="B996" s="90">
        <v>42675</v>
      </c>
      <c r="C996" s="144" t="s">
        <v>238</v>
      </c>
      <c r="D996" s="75">
        <v>2016</v>
      </c>
      <c r="E996" s="145">
        <v>14861794442726</v>
      </c>
      <c r="F996" s="146" t="s">
        <v>234</v>
      </c>
      <c r="G996" s="141" t="str">
        <f>VLOOKUP(E996,'Tableau Sites'!$A$7:$C$107,3,FALSE)</f>
        <v>32 RUE EDGARD QUINET</v>
      </c>
      <c r="H996" s="146" t="s">
        <v>260</v>
      </c>
      <c r="I996" s="147">
        <v>30</v>
      </c>
      <c r="J996" s="90">
        <v>42675</v>
      </c>
      <c r="K996" s="90">
        <v>42673</v>
      </c>
      <c r="L996" s="145">
        <v>3173</v>
      </c>
      <c r="M996" s="145">
        <v>3173</v>
      </c>
      <c r="N996" s="148">
        <v>600.35</v>
      </c>
      <c r="P996" s="169" t="s">
        <v>261</v>
      </c>
      <c r="Q996" s="82">
        <v>14861794442726</v>
      </c>
      <c r="R996" s="83" t="s">
        <v>325</v>
      </c>
      <c r="S996" s="160" t="s">
        <v>234</v>
      </c>
      <c r="T996" s="83" t="s">
        <v>263</v>
      </c>
      <c r="U996" s="151" t="s">
        <v>234</v>
      </c>
      <c r="V996" s="83" t="s">
        <v>235</v>
      </c>
      <c r="W996" s="83" t="s">
        <v>260</v>
      </c>
      <c r="X996" s="83" t="s">
        <v>264</v>
      </c>
      <c r="Y996" s="170" t="s">
        <v>265</v>
      </c>
      <c r="Z996" s="83">
        <v>42602</v>
      </c>
      <c r="AA996" s="83">
        <v>42663</v>
      </c>
      <c r="AB996" s="171" t="s">
        <v>266</v>
      </c>
      <c r="AC996" s="172">
        <v>420.84</v>
      </c>
      <c r="AD996" s="172">
        <v>0</v>
      </c>
      <c r="AE996" s="172">
        <v>70.14</v>
      </c>
      <c r="AF996" s="172">
        <v>0</v>
      </c>
      <c r="AG996" s="173">
        <v>70.14</v>
      </c>
      <c r="AH996" s="173">
        <v>5.5</v>
      </c>
      <c r="AI996" s="173">
        <v>74</v>
      </c>
      <c r="AJ996" s="175">
        <v>0</v>
      </c>
      <c r="AK996" s="175">
        <v>3173</v>
      </c>
      <c r="AL996" s="175">
        <v>3173</v>
      </c>
      <c r="AM996" s="176">
        <v>0.1011</v>
      </c>
      <c r="AN996" s="176">
        <v>0.1011</v>
      </c>
      <c r="AO996" s="176"/>
      <c r="AP996" s="176">
        <v>2.6100000000000002E-2</v>
      </c>
      <c r="AQ996" s="174"/>
      <c r="AR996" s="176">
        <v>7.4999999999999997E-2</v>
      </c>
      <c r="AS996" s="173"/>
      <c r="AT996" s="173">
        <v>320.8</v>
      </c>
      <c r="AU996" s="173"/>
      <c r="AV996" s="173">
        <v>82.82</v>
      </c>
      <c r="AW996" s="173"/>
      <c r="AX996" s="173">
        <v>237.98</v>
      </c>
      <c r="AY996" s="177"/>
      <c r="AZ996" s="172">
        <v>29.759999999999998</v>
      </c>
      <c r="BA996" s="172">
        <v>71.39</v>
      </c>
      <c r="BB996" s="172">
        <v>18.97</v>
      </c>
      <c r="BC996" s="172">
        <v>120.12</v>
      </c>
      <c r="BD996" s="177"/>
      <c r="BE996" s="172">
        <v>3.86</v>
      </c>
      <c r="BF996" s="172">
        <v>14.28</v>
      </c>
      <c r="BG996" s="172">
        <v>89.29</v>
      </c>
      <c r="BH996" s="172">
        <v>600.35</v>
      </c>
      <c r="BI996" s="178"/>
      <c r="BJ996" s="178" t="s">
        <v>267</v>
      </c>
      <c r="BK996" s="178" t="s">
        <v>310</v>
      </c>
      <c r="BL996" s="174">
        <v>30</v>
      </c>
      <c r="BM996" s="166" t="s">
        <v>269</v>
      </c>
      <c r="BN996" s="1">
        <v>42675</v>
      </c>
      <c r="BO996" s="1">
        <v>42673</v>
      </c>
      <c r="BP996" t="s">
        <v>238</v>
      </c>
      <c r="BQ996" s="8">
        <v>2016</v>
      </c>
    </row>
    <row r="997" spans="1:69" hidden="1" x14ac:dyDescent="0.45">
      <c r="A997" s="144"/>
      <c r="B997" s="90">
        <v>42675</v>
      </c>
      <c r="C997" s="144" t="s">
        <v>238</v>
      </c>
      <c r="D997" s="75">
        <v>2016</v>
      </c>
      <c r="E997" s="145">
        <v>14868451447631</v>
      </c>
      <c r="F997" s="146" t="s">
        <v>236</v>
      </c>
      <c r="G997" s="141" t="str">
        <f>VLOOKUP(E997,'Tableau Sites'!$A$7:$C$107,3,FALSE)</f>
        <v>KERDROUAL</v>
      </c>
      <c r="H997" s="146" t="s">
        <v>260</v>
      </c>
      <c r="I997" s="147">
        <v>30</v>
      </c>
      <c r="J997" s="90">
        <v>42675</v>
      </c>
      <c r="K997" s="90">
        <v>42673</v>
      </c>
      <c r="L997" s="145">
        <v>1511</v>
      </c>
      <c r="M997" s="145">
        <v>1511</v>
      </c>
      <c r="N997" s="148">
        <v>341.49</v>
      </c>
      <c r="P997" s="169" t="s">
        <v>261</v>
      </c>
      <c r="Q997" s="82">
        <v>14868451447631</v>
      </c>
      <c r="R997" s="83" t="s">
        <v>324</v>
      </c>
      <c r="S997" s="160" t="s">
        <v>236</v>
      </c>
      <c r="T997" s="83" t="s">
        <v>263</v>
      </c>
      <c r="U997" s="151" t="s">
        <v>236</v>
      </c>
      <c r="V997" s="83" t="s">
        <v>237</v>
      </c>
      <c r="W997" s="83" t="s">
        <v>260</v>
      </c>
      <c r="X997" s="83" t="s">
        <v>264</v>
      </c>
      <c r="Y997" s="170" t="s">
        <v>276</v>
      </c>
      <c r="Z997" s="83">
        <v>42607</v>
      </c>
      <c r="AA997" s="83">
        <v>42650</v>
      </c>
      <c r="AB997" s="171" t="s">
        <v>266</v>
      </c>
      <c r="AC997" s="172">
        <v>449.64</v>
      </c>
      <c r="AD997" s="172">
        <v>0</v>
      </c>
      <c r="AE997" s="172">
        <v>74.94</v>
      </c>
      <c r="AF997" s="172">
        <v>0</v>
      </c>
      <c r="AG997" s="173">
        <v>74.94</v>
      </c>
      <c r="AH997" s="173">
        <v>5.5</v>
      </c>
      <c r="AI997" s="173">
        <v>79.06</v>
      </c>
      <c r="AJ997" s="175">
        <v>1030</v>
      </c>
      <c r="AK997" s="175">
        <v>481</v>
      </c>
      <c r="AL997" s="175">
        <v>1511</v>
      </c>
      <c r="AM997" s="176">
        <v>0.1046</v>
      </c>
      <c r="AN997" s="176">
        <v>9.35E-2</v>
      </c>
      <c r="AO997" s="176">
        <v>2.9600000000000001E-2</v>
      </c>
      <c r="AP997" s="176">
        <v>1.8499999999999999E-2</v>
      </c>
      <c r="AQ997" s="174">
        <v>6.9449999999999998E-2</v>
      </c>
      <c r="AR997" s="176">
        <v>7.4999999999999997E-2</v>
      </c>
      <c r="AS997" s="173">
        <v>107.74</v>
      </c>
      <c r="AT997" s="173">
        <v>44.97</v>
      </c>
      <c r="AU997" s="173">
        <v>30.49</v>
      </c>
      <c r="AV997" s="173">
        <v>8.9</v>
      </c>
      <c r="AW997" s="173">
        <v>77.25</v>
      </c>
      <c r="AX997" s="173">
        <v>36.07</v>
      </c>
      <c r="AY997" s="177"/>
      <c r="AZ997" s="172">
        <v>14.170000000000002</v>
      </c>
      <c r="BA997" s="172">
        <v>34</v>
      </c>
      <c r="BB997" s="172">
        <v>20.260000000000002</v>
      </c>
      <c r="BC997" s="172">
        <v>68.430000000000007</v>
      </c>
      <c r="BD997" s="177"/>
      <c r="BE997" s="172">
        <v>4.12</v>
      </c>
      <c r="BF997" s="172">
        <v>6.8</v>
      </c>
      <c r="BG997" s="172">
        <v>45.41</v>
      </c>
      <c r="BH997" s="172">
        <v>341.49</v>
      </c>
      <c r="BI997" s="178"/>
      <c r="BJ997" s="178" t="s">
        <v>267</v>
      </c>
      <c r="BK997" s="178" t="s">
        <v>304</v>
      </c>
      <c r="BL997" s="174">
        <v>30</v>
      </c>
      <c r="BM997" s="166" t="s">
        <v>269</v>
      </c>
      <c r="BN997" s="1">
        <v>42675</v>
      </c>
      <c r="BO997" s="1">
        <v>42673</v>
      </c>
      <c r="BP997" t="s">
        <v>238</v>
      </c>
      <c r="BQ997" s="8">
        <v>2016</v>
      </c>
    </row>
    <row r="998" spans="1:69" hidden="1" x14ac:dyDescent="0.45">
      <c r="A998" s="144"/>
      <c r="B998" s="90">
        <v>42613</v>
      </c>
      <c r="C998" s="144" t="s">
        <v>238</v>
      </c>
      <c r="D998" s="75">
        <v>2016</v>
      </c>
      <c r="E998" s="145">
        <v>14809551316980</v>
      </c>
      <c r="F998" s="146" t="s">
        <v>228</v>
      </c>
      <c r="G998" s="141" t="str">
        <f>VLOOKUP(E998,'Tableau Sites'!$A$7:$C$107,3,FALSE)</f>
        <v>7 RUE JULES MASSENET</v>
      </c>
      <c r="H998" s="146" t="s">
        <v>260</v>
      </c>
      <c r="I998" s="147">
        <v>18</v>
      </c>
      <c r="J998" s="90">
        <v>42613</v>
      </c>
      <c r="K998" s="90">
        <v>42612</v>
      </c>
      <c r="L998" s="145">
        <v>1748</v>
      </c>
      <c r="M998" s="145">
        <v>1748</v>
      </c>
      <c r="N998" s="148">
        <v>458.99</v>
      </c>
      <c r="P998" s="169" t="s">
        <v>261</v>
      </c>
      <c r="Q998" s="82">
        <v>14809551316980</v>
      </c>
      <c r="R998" s="83" t="s">
        <v>326</v>
      </c>
      <c r="S998" s="160" t="s">
        <v>228</v>
      </c>
      <c r="T998" s="83" t="s">
        <v>263</v>
      </c>
      <c r="U998" s="151" t="s">
        <v>228</v>
      </c>
      <c r="V998" s="83" t="s">
        <v>36</v>
      </c>
      <c r="W998" s="83" t="s">
        <v>260</v>
      </c>
      <c r="X998" s="83" t="s">
        <v>264</v>
      </c>
      <c r="Y998" s="170" t="s">
        <v>276</v>
      </c>
      <c r="Z998" s="83">
        <v>42542</v>
      </c>
      <c r="AA998" s="83">
        <v>42582</v>
      </c>
      <c r="AB998" s="171" t="s">
        <v>286</v>
      </c>
      <c r="AC998" s="172">
        <v>142.32</v>
      </c>
      <c r="AD998" s="172">
        <v>0</v>
      </c>
      <c r="AE998" s="172">
        <v>11.86</v>
      </c>
      <c r="AF998" s="172">
        <v>0</v>
      </c>
      <c r="AG998" s="173">
        <v>11.86</v>
      </c>
      <c r="AH998" s="173">
        <v>5.5</v>
      </c>
      <c r="AI998" s="173">
        <v>12.51</v>
      </c>
      <c r="AJ998" s="175">
        <v>0</v>
      </c>
      <c r="AK998" s="175">
        <v>1748</v>
      </c>
      <c r="AL998" s="175">
        <v>1748</v>
      </c>
      <c r="AM998" s="176">
        <v>0.1071</v>
      </c>
      <c r="AN998" s="176">
        <v>0.1071</v>
      </c>
      <c r="AO998" s="176"/>
      <c r="AP998" s="176">
        <v>3.2099999999999997E-2</v>
      </c>
      <c r="AQ998" s="174"/>
      <c r="AR998" s="176">
        <v>7.4999999999999997E-2</v>
      </c>
      <c r="AS998" s="173"/>
      <c r="AT998" s="173">
        <v>187.21</v>
      </c>
      <c r="AU998" s="173"/>
      <c r="AV998" s="173">
        <v>56.11</v>
      </c>
      <c r="AW998" s="173"/>
      <c r="AX998" s="173">
        <v>131.1</v>
      </c>
      <c r="AY998" s="177"/>
      <c r="AZ998" s="172">
        <v>23.990000000000002</v>
      </c>
      <c r="BA998" s="172">
        <v>57.56</v>
      </c>
      <c r="BB998" s="172">
        <v>3.14</v>
      </c>
      <c r="BC998" s="172">
        <v>84.69</v>
      </c>
      <c r="BD998" s="177"/>
      <c r="BE998" s="172">
        <v>0.65</v>
      </c>
      <c r="BF998" s="172">
        <v>11.51</v>
      </c>
      <c r="BG998" s="172">
        <v>54.56</v>
      </c>
      <c r="BH998" s="172">
        <v>458.99</v>
      </c>
      <c r="BI998" s="178"/>
      <c r="BJ998" s="178" t="s">
        <v>267</v>
      </c>
      <c r="BK998" s="178" t="s">
        <v>294</v>
      </c>
      <c r="BL998" s="174">
        <v>18</v>
      </c>
      <c r="BM998" s="166" t="s">
        <v>269</v>
      </c>
      <c r="BN998" s="1">
        <v>42613</v>
      </c>
      <c r="BO998" s="1">
        <v>42612</v>
      </c>
      <c r="BP998" t="s">
        <v>238</v>
      </c>
      <c r="BQ998" s="8">
        <v>2016</v>
      </c>
    </row>
    <row r="999" spans="1:69" hidden="1" x14ac:dyDescent="0.45">
      <c r="A999" s="144"/>
      <c r="B999" s="90">
        <v>42613</v>
      </c>
      <c r="C999" s="144" t="s">
        <v>238</v>
      </c>
      <c r="D999" s="75">
        <v>2016</v>
      </c>
      <c r="E999" s="145">
        <v>14829088219962</v>
      </c>
      <c r="F999" s="146" t="s">
        <v>229</v>
      </c>
      <c r="G999" s="141" t="str">
        <f>VLOOKUP(E999,'Tableau Sites'!$A$7:$C$107,3,FALSE)</f>
        <v>2 RUE DE GALWAY</v>
      </c>
      <c r="H999" s="146" t="s">
        <v>260</v>
      </c>
      <c r="I999" s="147">
        <v>18</v>
      </c>
      <c r="J999" s="90">
        <v>42613</v>
      </c>
      <c r="K999" s="90">
        <v>42612</v>
      </c>
      <c r="L999" s="145">
        <v>0</v>
      </c>
      <c r="M999" s="145">
        <v>0</v>
      </c>
      <c r="N999" s="148">
        <v>385.41</v>
      </c>
      <c r="P999" s="169" t="s">
        <v>261</v>
      </c>
      <c r="Q999" s="82">
        <v>14829088219962</v>
      </c>
      <c r="R999" s="83" t="s">
        <v>327</v>
      </c>
      <c r="S999" s="160" t="s">
        <v>229</v>
      </c>
      <c r="T999" s="83" t="s">
        <v>263</v>
      </c>
      <c r="U999" s="151" t="s">
        <v>229</v>
      </c>
      <c r="V999" s="83" t="s">
        <v>230</v>
      </c>
      <c r="W999" s="83" t="s">
        <v>260</v>
      </c>
      <c r="X999" s="83" t="s">
        <v>264</v>
      </c>
      <c r="Y999" s="170"/>
      <c r="Z999" s="83"/>
      <c r="AA999" s="83"/>
      <c r="AB999" s="171" t="s">
        <v>286</v>
      </c>
      <c r="AC999" s="172">
        <v>157.44</v>
      </c>
      <c r="AD999" s="172">
        <v>-15.12</v>
      </c>
      <c r="AE999" s="172">
        <v>13.12</v>
      </c>
      <c r="AF999" s="172">
        <v>-1.26</v>
      </c>
      <c r="AG999" s="173">
        <v>11.86</v>
      </c>
      <c r="AH999" s="173">
        <v>5.5</v>
      </c>
      <c r="AI999" s="173">
        <v>12.51</v>
      </c>
      <c r="AJ999" s="175">
        <v>0</v>
      </c>
      <c r="AK999" s="175">
        <v>0</v>
      </c>
      <c r="AL999" s="175">
        <v>0</v>
      </c>
      <c r="AM999" s="176"/>
      <c r="AN999" s="176"/>
      <c r="AO999" s="176"/>
      <c r="AP999" s="176"/>
      <c r="AQ999" s="174"/>
      <c r="AR999" s="176"/>
      <c r="AS999" s="173"/>
      <c r="AT999" s="173"/>
      <c r="AU999" s="173"/>
      <c r="AV999" s="173"/>
      <c r="AW999" s="173"/>
      <c r="AX999" s="173"/>
      <c r="AY999" s="177"/>
      <c r="AZ999" s="172">
        <v>19.77</v>
      </c>
      <c r="BA999" s="172">
        <v>47.43</v>
      </c>
      <c r="BB999" s="172">
        <v>3.14</v>
      </c>
      <c r="BC999" s="172">
        <v>70.34</v>
      </c>
      <c r="BD999" s="177"/>
      <c r="BE999" s="172">
        <v>0.65</v>
      </c>
      <c r="BF999" s="172">
        <v>9.49</v>
      </c>
      <c r="BG999" s="172">
        <v>14.26</v>
      </c>
      <c r="BH999" s="172">
        <v>385.41</v>
      </c>
      <c r="BI999" s="178"/>
      <c r="BJ999" s="178" t="s">
        <v>267</v>
      </c>
      <c r="BK999" s="178" t="s">
        <v>297</v>
      </c>
      <c r="BL999" s="174">
        <v>18</v>
      </c>
      <c r="BM999" s="166" t="s">
        <v>269</v>
      </c>
      <c r="BN999" s="1">
        <v>42613</v>
      </c>
      <c r="BO999" s="1">
        <v>42612</v>
      </c>
      <c r="BP999" t="s">
        <v>238</v>
      </c>
      <c r="BQ999" s="8">
        <v>2016</v>
      </c>
    </row>
    <row r="1000" spans="1:69" hidden="1" x14ac:dyDescent="0.45">
      <c r="A1000" s="144"/>
      <c r="B1000" s="90">
        <v>42613</v>
      </c>
      <c r="C1000" s="144" t="s">
        <v>238</v>
      </c>
      <c r="D1000" s="75">
        <v>2016</v>
      </c>
      <c r="E1000" s="145">
        <v>14833284986679</v>
      </c>
      <c r="F1000" s="146" t="s">
        <v>231</v>
      </c>
      <c r="G1000" s="141" t="str">
        <f>VLOOKUP(E1000,'Tableau Sites'!$A$7:$C$107,3,FALSE)</f>
        <v>128 BOULEVARD LEON BLUM</v>
      </c>
      <c r="H1000" s="146" t="s">
        <v>260</v>
      </c>
      <c r="I1000" s="147">
        <v>36</v>
      </c>
      <c r="J1000" s="90">
        <v>42613</v>
      </c>
      <c r="K1000" s="90">
        <v>42612</v>
      </c>
      <c r="L1000" s="145">
        <v>900</v>
      </c>
      <c r="M1000" s="145">
        <v>900</v>
      </c>
      <c r="N1000" s="148">
        <v>560.72</v>
      </c>
      <c r="P1000" s="169" t="s">
        <v>261</v>
      </c>
      <c r="Q1000" s="82">
        <v>14833284986679</v>
      </c>
      <c r="R1000" s="83" t="s">
        <v>328</v>
      </c>
      <c r="S1000" s="160" t="s">
        <v>231</v>
      </c>
      <c r="T1000" s="83" t="s">
        <v>263</v>
      </c>
      <c r="U1000" s="151" t="s">
        <v>231</v>
      </c>
      <c r="V1000" s="83" t="s">
        <v>232</v>
      </c>
      <c r="W1000" s="83" t="s">
        <v>260</v>
      </c>
      <c r="X1000" s="83" t="s">
        <v>264</v>
      </c>
      <c r="Y1000" s="170" t="s">
        <v>276</v>
      </c>
      <c r="Z1000" s="83">
        <v>42583</v>
      </c>
      <c r="AA1000" s="83">
        <v>42601</v>
      </c>
      <c r="AB1000" s="171" t="s">
        <v>286</v>
      </c>
      <c r="AC1000" s="172">
        <v>533.16</v>
      </c>
      <c r="AD1000" s="172">
        <v>0</v>
      </c>
      <c r="AE1000" s="172">
        <v>44.43</v>
      </c>
      <c r="AF1000" s="172">
        <v>0</v>
      </c>
      <c r="AG1000" s="173">
        <v>44.43</v>
      </c>
      <c r="AH1000" s="173">
        <v>5.5</v>
      </c>
      <c r="AI1000" s="173">
        <v>46.87</v>
      </c>
      <c r="AJ1000" s="175">
        <v>698</v>
      </c>
      <c r="AK1000" s="175">
        <v>202</v>
      </c>
      <c r="AL1000" s="175">
        <v>900</v>
      </c>
      <c r="AM1000" s="176">
        <v>0.1046</v>
      </c>
      <c r="AN1000" s="176">
        <v>9.35E-2</v>
      </c>
      <c r="AO1000" s="176">
        <v>2.9600000000000001E-2</v>
      </c>
      <c r="AP1000" s="176">
        <v>1.8499999999999999E-2</v>
      </c>
      <c r="AQ1000" s="174">
        <v>6.9449999999999998E-2</v>
      </c>
      <c r="AR1000" s="176">
        <v>7.4999999999999997E-2</v>
      </c>
      <c r="AS1000" s="173">
        <v>73.010000000000005</v>
      </c>
      <c r="AT1000" s="173">
        <v>18.89</v>
      </c>
      <c r="AU1000" s="173">
        <v>20.66</v>
      </c>
      <c r="AV1000" s="173">
        <v>3.74</v>
      </c>
      <c r="AW1000" s="173">
        <v>52.35</v>
      </c>
      <c r="AX1000" s="173">
        <v>15.15</v>
      </c>
      <c r="AY1000" s="177"/>
      <c r="AZ1000" s="172">
        <v>0</v>
      </c>
      <c r="BA1000" s="172"/>
      <c r="BB1000" s="172">
        <v>12.01</v>
      </c>
      <c r="BC1000" s="172">
        <v>12.01</v>
      </c>
      <c r="BD1000" s="177"/>
      <c r="BE1000" s="172">
        <v>2.44</v>
      </c>
      <c r="BF1000" s="172">
        <v>3.78</v>
      </c>
      <c r="BG1000" s="172">
        <v>21.48</v>
      </c>
      <c r="BH1000" s="172">
        <v>560.72</v>
      </c>
      <c r="BI1000" s="178"/>
      <c r="BJ1000" s="178" t="s">
        <v>267</v>
      </c>
      <c r="BK1000" s="178" t="s">
        <v>300</v>
      </c>
      <c r="BL1000" s="174">
        <v>36</v>
      </c>
      <c r="BM1000" s="166" t="s">
        <v>269</v>
      </c>
      <c r="BN1000" s="1">
        <v>42613</v>
      </c>
      <c r="BO1000" s="1">
        <v>42612</v>
      </c>
      <c r="BP1000" t="s">
        <v>238</v>
      </c>
      <c r="BQ1000" s="8">
        <v>2016</v>
      </c>
    </row>
    <row r="1001" spans="1:69" hidden="1" x14ac:dyDescent="0.45">
      <c r="A1001" s="144"/>
      <c r="B1001" s="90">
        <v>42613</v>
      </c>
      <c r="C1001" s="144" t="s">
        <v>238</v>
      </c>
      <c r="D1001" s="75">
        <v>2016</v>
      </c>
      <c r="E1001" s="145">
        <v>14847756816130</v>
      </c>
      <c r="F1001" s="146" t="s">
        <v>233</v>
      </c>
      <c r="G1001" s="141" t="str">
        <f>VLOOKUP(E1001,'Tableau Sites'!$A$7:$C$107,3,FALSE)</f>
        <v>RUE ETIENNE PERAULT</v>
      </c>
      <c r="H1001" s="146" t="s">
        <v>260</v>
      </c>
      <c r="I1001" s="147">
        <v>18</v>
      </c>
      <c r="J1001" s="90">
        <v>42613</v>
      </c>
      <c r="K1001" s="90">
        <v>42612</v>
      </c>
      <c r="L1001" s="145">
        <v>722</v>
      </c>
      <c r="M1001" s="145">
        <v>722</v>
      </c>
      <c r="N1001" s="148">
        <v>402.88</v>
      </c>
      <c r="P1001" s="169" t="s">
        <v>261</v>
      </c>
      <c r="Q1001" s="82">
        <v>14847756816130</v>
      </c>
      <c r="R1001" s="83" t="s">
        <v>329</v>
      </c>
      <c r="S1001" s="160" t="s">
        <v>233</v>
      </c>
      <c r="T1001" s="83" t="s">
        <v>263</v>
      </c>
      <c r="U1001" s="151" t="s">
        <v>233</v>
      </c>
      <c r="V1001" s="83" t="s">
        <v>18</v>
      </c>
      <c r="W1001" s="83" t="s">
        <v>260</v>
      </c>
      <c r="X1001" s="83" t="s">
        <v>264</v>
      </c>
      <c r="Y1001" s="170" t="s">
        <v>276</v>
      </c>
      <c r="Z1001" s="83">
        <v>42583</v>
      </c>
      <c r="AA1001" s="83">
        <v>42601</v>
      </c>
      <c r="AB1001" s="171" t="s">
        <v>286</v>
      </c>
      <c r="AC1001" s="172">
        <v>159.96</v>
      </c>
      <c r="AD1001" s="172">
        <v>0</v>
      </c>
      <c r="AE1001" s="172">
        <v>13.33</v>
      </c>
      <c r="AF1001" s="172">
        <v>0</v>
      </c>
      <c r="AG1001" s="173">
        <v>13.33</v>
      </c>
      <c r="AH1001" s="173">
        <v>5.5</v>
      </c>
      <c r="AI1001" s="173">
        <v>14.06</v>
      </c>
      <c r="AJ1001" s="175">
        <v>642</v>
      </c>
      <c r="AK1001" s="175">
        <v>80</v>
      </c>
      <c r="AL1001" s="175">
        <v>722</v>
      </c>
      <c r="AM1001" s="176">
        <v>0.1103</v>
      </c>
      <c r="AN1001" s="176">
        <v>9.69E-2</v>
      </c>
      <c r="AO1001" s="176">
        <v>3.5299999999999998E-2</v>
      </c>
      <c r="AP1001" s="176">
        <v>2.1899999999999999E-2</v>
      </c>
      <c r="AQ1001" s="174">
        <v>6.83E-2</v>
      </c>
      <c r="AR1001" s="176">
        <v>7.4999999999999997E-2</v>
      </c>
      <c r="AS1001" s="173">
        <v>70.81</v>
      </c>
      <c r="AT1001" s="173">
        <v>7.75</v>
      </c>
      <c r="AU1001" s="173">
        <v>22.66</v>
      </c>
      <c r="AV1001" s="173">
        <v>1.75</v>
      </c>
      <c r="AW1001" s="173">
        <v>48.15</v>
      </c>
      <c r="AX1001" s="173">
        <v>6</v>
      </c>
      <c r="AY1001" s="177"/>
      <c r="AZ1001" s="172">
        <v>0</v>
      </c>
      <c r="BA1001" s="172"/>
      <c r="BB1001" s="172">
        <v>3.6</v>
      </c>
      <c r="BC1001" s="172">
        <v>3.6</v>
      </c>
      <c r="BD1001" s="177"/>
      <c r="BE1001" s="172">
        <v>0.73</v>
      </c>
      <c r="BF1001" s="172">
        <v>1.55</v>
      </c>
      <c r="BG1001" s="172">
        <v>16.64</v>
      </c>
      <c r="BH1001" s="172">
        <v>402.88</v>
      </c>
      <c r="BI1001" s="178"/>
      <c r="BJ1001" s="178" t="s">
        <v>267</v>
      </c>
      <c r="BK1001" s="178" t="s">
        <v>297</v>
      </c>
      <c r="BL1001" s="174">
        <v>18</v>
      </c>
      <c r="BM1001" s="166" t="s">
        <v>269</v>
      </c>
      <c r="BN1001" s="1">
        <v>42613</v>
      </c>
      <c r="BO1001" s="1">
        <v>42612</v>
      </c>
      <c r="BP1001" t="s">
        <v>238</v>
      </c>
      <c r="BQ1001" s="8">
        <v>2016</v>
      </c>
    </row>
    <row r="1002" spans="1:69" hidden="1" x14ac:dyDescent="0.45">
      <c r="A1002" s="144"/>
      <c r="B1002" s="90">
        <v>42613</v>
      </c>
      <c r="C1002" s="144" t="s">
        <v>238</v>
      </c>
      <c r="D1002" s="75">
        <v>2016</v>
      </c>
      <c r="E1002" s="145">
        <v>14861794442726</v>
      </c>
      <c r="F1002" s="146" t="s">
        <v>234</v>
      </c>
      <c r="G1002" s="141" t="str">
        <f>VLOOKUP(E1002,'Tableau Sites'!$A$7:$C$107,3,FALSE)</f>
        <v>32 RUE EDGARD QUINET</v>
      </c>
      <c r="H1002" s="146" t="s">
        <v>260</v>
      </c>
      <c r="I1002" s="147">
        <v>30</v>
      </c>
      <c r="J1002" s="90">
        <v>42613</v>
      </c>
      <c r="K1002" s="90">
        <v>42612</v>
      </c>
      <c r="L1002" s="145">
        <v>936</v>
      </c>
      <c r="M1002" s="145">
        <v>936</v>
      </c>
      <c r="N1002" s="148">
        <v>1043.0999999999999</v>
      </c>
      <c r="P1002" s="169" t="s">
        <v>261</v>
      </c>
      <c r="Q1002" s="82">
        <v>14861794442726</v>
      </c>
      <c r="R1002" s="83" t="s">
        <v>330</v>
      </c>
      <c r="S1002" s="160" t="s">
        <v>234</v>
      </c>
      <c r="T1002" s="83" t="s">
        <v>263</v>
      </c>
      <c r="U1002" s="151" t="s">
        <v>234</v>
      </c>
      <c r="V1002" s="83" t="s">
        <v>235</v>
      </c>
      <c r="W1002" s="83" t="s">
        <v>260</v>
      </c>
      <c r="X1002" s="83" t="s">
        <v>264</v>
      </c>
      <c r="Y1002" s="170" t="s">
        <v>276</v>
      </c>
      <c r="Z1002" s="83">
        <v>42583</v>
      </c>
      <c r="AA1002" s="83">
        <v>42601</v>
      </c>
      <c r="AB1002" s="171" t="s">
        <v>286</v>
      </c>
      <c r="AC1002" s="172">
        <v>420.84</v>
      </c>
      <c r="AD1002" s="172">
        <v>0</v>
      </c>
      <c r="AE1002" s="172">
        <v>35.07</v>
      </c>
      <c r="AF1002" s="172">
        <v>0</v>
      </c>
      <c r="AG1002" s="173">
        <v>35.07</v>
      </c>
      <c r="AH1002" s="173">
        <v>5.5</v>
      </c>
      <c r="AI1002" s="173">
        <v>37</v>
      </c>
      <c r="AJ1002" s="175">
        <v>0</v>
      </c>
      <c r="AK1002" s="175">
        <v>936</v>
      </c>
      <c r="AL1002" s="175">
        <v>936</v>
      </c>
      <c r="AM1002" s="176">
        <v>0.1011</v>
      </c>
      <c r="AN1002" s="176">
        <v>0.1011</v>
      </c>
      <c r="AO1002" s="176"/>
      <c r="AP1002" s="176">
        <v>2.6100000000000002E-2</v>
      </c>
      <c r="AQ1002" s="174"/>
      <c r="AR1002" s="176">
        <v>7.4999999999999997E-2</v>
      </c>
      <c r="AS1002" s="173"/>
      <c r="AT1002" s="173">
        <v>94.63</v>
      </c>
      <c r="AU1002" s="173"/>
      <c r="AV1002" s="173">
        <v>24.43</v>
      </c>
      <c r="AW1002" s="173"/>
      <c r="AX1002" s="173">
        <v>70.2</v>
      </c>
      <c r="AY1002" s="177"/>
      <c r="AZ1002" s="172">
        <v>0</v>
      </c>
      <c r="BA1002" s="172"/>
      <c r="BB1002" s="172">
        <v>9.48</v>
      </c>
      <c r="BC1002" s="172">
        <v>9.48</v>
      </c>
      <c r="BD1002" s="177"/>
      <c r="BE1002" s="172">
        <v>1.93</v>
      </c>
      <c r="BF1002" s="172">
        <v>18.93</v>
      </c>
      <c r="BG1002" s="172">
        <v>21.38</v>
      </c>
      <c r="BH1002" s="172">
        <v>1043.0999999999999</v>
      </c>
      <c r="BI1002" s="178"/>
      <c r="BJ1002" s="178" t="s">
        <v>267</v>
      </c>
      <c r="BK1002" s="178" t="s">
        <v>310</v>
      </c>
      <c r="BL1002" s="174">
        <v>30</v>
      </c>
      <c r="BM1002" s="166" t="s">
        <v>269</v>
      </c>
      <c r="BN1002" s="1">
        <v>42613</v>
      </c>
      <c r="BO1002" s="1">
        <v>42612</v>
      </c>
      <c r="BP1002" t="s">
        <v>238</v>
      </c>
      <c r="BQ1002" s="8">
        <v>2016</v>
      </c>
    </row>
    <row r="1003" spans="1:69" hidden="1" x14ac:dyDescent="0.45">
      <c r="A1003" s="144"/>
      <c r="B1003" s="90">
        <v>42613</v>
      </c>
      <c r="C1003" s="144" t="s">
        <v>238</v>
      </c>
      <c r="D1003" s="75">
        <v>2016</v>
      </c>
      <c r="E1003" s="145">
        <v>14868451447631</v>
      </c>
      <c r="F1003" s="146" t="s">
        <v>236</v>
      </c>
      <c r="G1003" s="141" t="str">
        <f>VLOOKUP(E1003,'Tableau Sites'!$A$7:$C$107,3,FALSE)</f>
        <v>KERDROUAL</v>
      </c>
      <c r="H1003" s="146" t="s">
        <v>260</v>
      </c>
      <c r="I1003" s="147">
        <v>30</v>
      </c>
      <c r="J1003" s="90">
        <v>42613</v>
      </c>
      <c r="K1003" s="90">
        <v>42612</v>
      </c>
      <c r="L1003" s="145">
        <v>706</v>
      </c>
      <c r="M1003" s="145">
        <v>706</v>
      </c>
      <c r="N1003" s="148">
        <v>594.21</v>
      </c>
      <c r="P1003" s="169" t="s">
        <v>261</v>
      </c>
      <c r="Q1003" s="82">
        <v>14868451447631</v>
      </c>
      <c r="R1003" s="83" t="s">
        <v>331</v>
      </c>
      <c r="S1003" s="160" t="s">
        <v>236</v>
      </c>
      <c r="T1003" s="83" t="s">
        <v>263</v>
      </c>
      <c r="U1003" s="151" t="s">
        <v>236</v>
      </c>
      <c r="V1003" s="83" t="s">
        <v>237</v>
      </c>
      <c r="W1003" s="83" t="s">
        <v>260</v>
      </c>
      <c r="X1003" s="83" t="s">
        <v>264</v>
      </c>
      <c r="Y1003" s="170" t="s">
        <v>276</v>
      </c>
      <c r="Z1003" s="83">
        <v>42583</v>
      </c>
      <c r="AA1003" s="83">
        <v>42606</v>
      </c>
      <c r="AB1003" s="171" t="s">
        <v>286</v>
      </c>
      <c r="AC1003" s="172">
        <v>449.64</v>
      </c>
      <c r="AD1003" s="172">
        <v>0</v>
      </c>
      <c r="AE1003" s="172">
        <v>37.47</v>
      </c>
      <c r="AF1003" s="172">
        <v>0</v>
      </c>
      <c r="AG1003" s="173">
        <v>37.47</v>
      </c>
      <c r="AH1003" s="173">
        <v>5.5</v>
      </c>
      <c r="AI1003" s="173">
        <v>39.53</v>
      </c>
      <c r="AJ1003" s="175">
        <v>482</v>
      </c>
      <c r="AK1003" s="175">
        <v>224</v>
      </c>
      <c r="AL1003" s="175">
        <v>706</v>
      </c>
      <c r="AM1003" s="176">
        <v>0.1046</v>
      </c>
      <c r="AN1003" s="176">
        <v>9.35E-2</v>
      </c>
      <c r="AO1003" s="176">
        <v>2.9600000000000001E-2</v>
      </c>
      <c r="AP1003" s="176">
        <v>1.8499999999999999E-2</v>
      </c>
      <c r="AQ1003" s="174">
        <v>6.9449999999999998E-2</v>
      </c>
      <c r="AR1003" s="176">
        <v>7.4999999999999997E-2</v>
      </c>
      <c r="AS1003" s="173">
        <v>50.42</v>
      </c>
      <c r="AT1003" s="173">
        <v>20.94</v>
      </c>
      <c r="AU1003" s="173">
        <v>14.27</v>
      </c>
      <c r="AV1003" s="173">
        <v>4.1399999999999997</v>
      </c>
      <c r="AW1003" s="173">
        <v>36.15</v>
      </c>
      <c r="AX1003" s="173">
        <v>16.8</v>
      </c>
      <c r="AY1003" s="177"/>
      <c r="AZ1003" s="172">
        <v>0</v>
      </c>
      <c r="BA1003" s="172"/>
      <c r="BB1003" s="172">
        <v>10.130000000000001</v>
      </c>
      <c r="BC1003" s="172">
        <v>10.130000000000001</v>
      </c>
      <c r="BD1003" s="177"/>
      <c r="BE1003" s="172">
        <v>2.06</v>
      </c>
      <c r="BF1003" s="172">
        <v>10.08</v>
      </c>
      <c r="BG1003" s="172">
        <v>16.89</v>
      </c>
      <c r="BH1003" s="172">
        <v>594.21</v>
      </c>
      <c r="BI1003" s="178"/>
      <c r="BJ1003" s="178" t="s">
        <v>267</v>
      </c>
      <c r="BK1003" s="178" t="s">
        <v>304</v>
      </c>
      <c r="BL1003" s="174">
        <v>30</v>
      </c>
      <c r="BM1003" s="166" t="s">
        <v>269</v>
      </c>
      <c r="BN1003" s="1">
        <v>42613</v>
      </c>
      <c r="BO1003" s="1">
        <v>42612</v>
      </c>
      <c r="BP1003" t="s">
        <v>238</v>
      </c>
      <c r="BQ1003" s="8">
        <v>2016</v>
      </c>
    </row>
    <row r="1004" spans="1:69" hidden="1" x14ac:dyDescent="0.45">
      <c r="A1004" s="144"/>
      <c r="B1004" s="90">
        <v>42550</v>
      </c>
      <c r="C1004" s="144" t="s">
        <v>238</v>
      </c>
      <c r="D1004" s="75">
        <v>2016</v>
      </c>
      <c r="E1004" s="145">
        <v>14809551316980</v>
      </c>
      <c r="F1004" s="146" t="s">
        <v>228</v>
      </c>
      <c r="G1004" s="141" t="str">
        <f>VLOOKUP(E1004,'Tableau Sites'!$A$7:$C$107,3,FALSE)</f>
        <v>7 RUE JULES MASSENET</v>
      </c>
      <c r="H1004" s="146" t="s">
        <v>260</v>
      </c>
      <c r="I1004" s="147">
        <v>18</v>
      </c>
      <c r="J1004" s="90">
        <v>42550</v>
      </c>
      <c r="K1004" s="90">
        <v>42546</v>
      </c>
      <c r="L1004" s="145">
        <v>363</v>
      </c>
      <c r="M1004" s="145">
        <v>363</v>
      </c>
      <c r="N1004" s="148">
        <v>92.2</v>
      </c>
      <c r="P1004" s="169" t="s">
        <v>261</v>
      </c>
      <c r="Q1004" s="82">
        <v>14809551316980</v>
      </c>
      <c r="R1004" s="83" t="s">
        <v>332</v>
      </c>
      <c r="S1004" s="160" t="s">
        <v>228</v>
      </c>
      <c r="T1004" s="83" t="s">
        <v>263</v>
      </c>
      <c r="U1004" s="151" t="s">
        <v>228</v>
      </c>
      <c r="V1004" s="83" t="s">
        <v>36</v>
      </c>
      <c r="W1004" s="83" t="s">
        <v>260</v>
      </c>
      <c r="X1004" s="83" t="s">
        <v>264</v>
      </c>
      <c r="Y1004" s="170" t="s">
        <v>265</v>
      </c>
      <c r="Z1004" s="83">
        <v>42481</v>
      </c>
      <c r="AA1004" s="83">
        <v>42541</v>
      </c>
      <c r="AB1004" s="171" t="s">
        <v>266</v>
      </c>
      <c r="AC1004" s="172">
        <v>142.32</v>
      </c>
      <c r="AD1004" s="172">
        <v>0</v>
      </c>
      <c r="AE1004" s="172">
        <v>23.72</v>
      </c>
      <c r="AF1004" s="172">
        <v>0</v>
      </c>
      <c r="AG1004" s="173">
        <v>23.72</v>
      </c>
      <c r="AH1004" s="173">
        <v>5.5</v>
      </c>
      <c r="AI1004" s="173">
        <v>25.02</v>
      </c>
      <c r="AJ1004" s="175">
        <v>0</v>
      </c>
      <c r="AK1004" s="175">
        <v>363</v>
      </c>
      <c r="AL1004" s="175">
        <v>363</v>
      </c>
      <c r="AM1004" s="176">
        <v>0.1071</v>
      </c>
      <c r="AN1004" s="176">
        <v>0.1071</v>
      </c>
      <c r="AO1004" s="176"/>
      <c r="AP1004" s="176">
        <v>3.2099999999999997E-2</v>
      </c>
      <c r="AQ1004" s="174"/>
      <c r="AR1004" s="176">
        <v>7.4999999999999997E-2</v>
      </c>
      <c r="AS1004" s="173"/>
      <c r="AT1004" s="173">
        <v>38.880000000000003</v>
      </c>
      <c r="AU1004" s="173"/>
      <c r="AV1004" s="173">
        <v>11.65</v>
      </c>
      <c r="AW1004" s="173"/>
      <c r="AX1004" s="173">
        <v>27.23</v>
      </c>
      <c r="AY1004" s="177"/>
      <c r="AZ1004" s="172">
        <v>3.41</v>
      </c>
      <c r="BA1004" s="172">
        <v>8.17</v>
      </c>
      <c r="BB1004" s="172">
        <v>6.28</v>
      </c>
      <c r="BC1004" s="172">
        <v>17.86</v>
      </c>
      <c r="BD1004" s="177"/>
      <c r="BE1004" s="172">
        <v>1.3</v>
      </c>
      <c r="BF1004" s="172">
        <v>1.63</v>
      </c>
      <c r="BG1004" s="172">
        <v>11.74</v>
      </c>
      <c r="BH1004" s="172">
        <v>92.2</v>
      </c>
      <c r="BI1004" s="178"/>
      <c r="BJ1004" s="178" t="s">
        <v>267</v>
      </c>
      <c r="BK1004" s="178" t="s">
        <v>294</v>
      </c>
      <c r="BL1004" s="174">
        <v>18</v>
      </c>
      <c r="BM1004" s="166" t="s">
        <v>269</v>
      </c>
      <c r="BN1004" s="1">
        <v>42550</v>
      </c>
      <c r="BO1004" s="1">
        <v>42546</v>
      </c>
      <c r="BP1004" t="s">
        <v>238</v>
      </c>
      <c r="BQ1004" s="8">
        <v>2016</v>
      </c>
    </row>
    <row r="1005" spans="1:69" hidden="1" x14ac:dyDescent="0.45">
      <c r="A1005" s="144"/>
      <c r="B1005" s="90">
        <v>42550</v>
      </c>
      <c r="C1005" s="144" t="s">
        <v>238</v>
      </c>
      <c r="D1005" s="75">
        <v>2016</v>
      </c>
      <c r="E1005" s="145">
        <v>14829088219962</v>
      </c>
      <c r="F1005" s="146" t="s">
        <v>229</v>
      </c>
      <c r="G1005" s="141" t="str">
        <f>VLOOKUP(E1005,'Tableau Sites'!$A$7:$C$107,3,FALSE)</f>
        <v>2 RUE DE GALWAY</v>
      </c>
      <c r="H1005" s="146" t="s">
        <v>260</v>
      </c>
      <c r="I1005" s="147">
        <v>18</v>
      </c>
      <c r="J1005" s="90">
        <v>42550</v>
      </c>
      <c r="K1005" s="90">
        <v>42546</v>
      </c>
      <c r="L1005" s="145">
        <v>3428</v>
      </c>
      <c r="M1005" s="145">
        <v>3428</v>
      </c>
      <c r="N1005" s="148">
        <v>603.35</v>
      </c>
      <c r="P1005" s="169" t="s">
        <v>261</v>
      </c>
      <c r="Q1005" s="82">
        <v>14829088219962</v>
      </c>
      <c r="R1005" s="83" t="s">
        <v>333</v>
      </c>
      <c r="S1005" s="160" t="s">
        <v>229</v>
      </c>
      <c r="T1005" s="83" t="s">
        <v>263</v>
      </c>
      <c r="U1005" s="151" t="s">
        <v>229</v>
      </c>
      <c r="V1005" s="83" t="s">
        <v>230</v>
      </c>
      <c r="W1005" s="83" t="s">
        <v>260</v>
      </c>
      <c r="X1005" s="83" t="s">
        <v>264</v>
      </c>
      <c r="Y1005" s="170" t="s">
        <v>265</v>
      </c>
      <c r="Z1005" s="83">
        <v>42479</v>
      </c>
      <c r="AA1005" s="83">
        <v>42531</v>
      </c>
      <c r="AB1005" s="171" t="s">
        <v>266</v>
      </c>
      <c r="AC1005" s="172">
        <v>157.44</v>
      </c>
      <c r="AD1005" s="172">
        <v>-15.12</v>
      </c>
      <c r="AE1005" s="172">
        <v>26.24</v>
      </c>
      <c r="AF1005" s="172">
        <v>-2.52</v>
      </c>
      <c r="AG1005" s="173">
        <v>23.72</v>
      </c>
      <c r="AH1005" s="173">
        <v>5.5</v>
      </c>
      <c r="AI1005" s="173">
        <v>25.02</v>
      </c>
      <c r="AJ1005" s="175">
        <v>2608</v>
      </c>
      <c r="AK1005" s="175">
        <v>820</v>
      </c>
      <c r="AL1005" s="175">
        <v>3428</v>
      </c>
      <c r="AM1005" s="176">
        <v>0.1071</v>
      </c>
      <c r="AN1005" s="176">
        <v>0.1071</v>
      </c>
      <c r="AO1005" s="176">
        <v>3.49E-2</v>
      </c>
      <c r="AP1005" s="176">
        <v>2.1700000000000001E-2</v>
      </c>
      <c r="AQ1005" s="174">
        <v>7.22E-2</v>
      </c>
      <c r="AR1005" s="176">
        <v>8.5400000000000004E-2</v>
      </c>
      <c r="AS1005" s="173">
        <v>279.32</v>
      </c>
      <c r="AT1005" s="173">
        <v>87.82</v>
      </c>
      <c r="AU1005" s="173">
        <v>91.02</v>
      </c>
      <c r="AV1005" s="173">
        <v>17.79</v>
      </c>
      <c r="AW1005" s="173">
        <v>188.3</v>
      </c>
      <c r="AX1005" s="173">
        <v>70.03</v>
      </c>
      <c r="AY1005" s="177"/>
      <c r="AZ1005" s="172">
        <v>32.15</v>
      </c>
      <c r="BA1005" s="172">
        <v>77.13</v>
      </c>
      <c r="BB1005" s="172">
        <v>6.28</v>
      </c>
      <c r="BC1005" s="172">
        <v>115.56</v>
      </c>
      <c r="BD1005" s="177"/>
      <c r="BE1005" s="172">
        <v>1.3</v>
      </c>
      <c r="BF1005" s="172">
        <v>15.43</v>
      </c>
      <c r="BG1005" s="172">
        <v>96.93</v>
      </c>
      <c r="BH1005" s="172">
        <v>603.35</v>
      </c>
      <c r="BI1005" s="178"/>
      <c r="BJ1005" s="178" t="s">
        <v>267</v>
      </c>
      <c r="BK1005" s="178" t="s">
        <v>297</v>
      </c>
      <c r="BL1005" s="174">
        <v>18</v>
      </c>
      <c r="BM1005" s="166" t="s">
        <v>269</v>
      </c>
      <c r="BN1005" s="1">
        <v>42550</v>
      </c>
      <c r="BO1005" s="1">
        <v>42546</v>
      </c>
      <c r="BP1005" t="s">
        <v>238</v>
      </c>
      <c r="BQ1005" s="8">
        <v>2016</v>
      </c>
    </row>
    <row r="1006" spans="1:69" hidden="1" x14ac:dyDescent="0.45">
      <c r="A1006" s="144"/>
      <c r="B1006" s="90">
        <v>42550</v>
      </c>
      <c r="C1006" s="144" t="s">
        <v>238</v>
      </c>
      <c r="D1006" s="75">
        <v>2016</v>
      </c>
      <c r="E1006" s="145">
        <v>14833284986679</v>
      </c>
      <c r="F1006" s="146" t="s">
        <v>231</v>
      </c>
      <c r="G1006" s="141" t="str">
        <f>VLOOKUP(E1006,'Tableau Sites'!$A$7:$C$107,3,FALSE)</f>
        <v>128 BOULEVARD LEON BLUM</v>
      </c>
      <c r="H1006" s="146" t="s">
        <v>260</v>
      </c>
      <c r="I1006" s="147">
        <v>36</v>
      </c>
      <c r="J1006" s="90">
        <v>42550</v>
      </c>
      <c r="K1006" s="90">
        <v>42546</v>
      </c>
      <c r="L1006" s="145">
        <v>1571</v>
      </c>
      <c r="M1006" s="145">
        <v>1571</v>
      </c>
      <c r="N1006" s="148">
        <v>359.58</v>
      </c>
      <c r="P1006" s="169" t="s">
        <v>261</v>
      </c>
      <c r="Q1006" s="82">
        <v>14833284986679</v>
      </c>
      <c r="R1006" s="83" t="s">
        <v>334</v>
      </c>
      <c r="S1006" s="160" t="s">
        <v>231</v>
      </c>
      <c r="T1006" s="83" t="s">
        <v>263</v>
      </c>
      <c r="U1006" s="151" t="s">
        <v>231</v>
      </c>
      <c r="V1006" s="83" t="s">
        <v>232</v>
      </c>
      <c r="W1006" s="83" t="s">
        <v>260</v>
      </c>
      <c r="X1006" s="83" t="s">
        <v>264</v>
      </c>
      <c r="Y1006" s="170" t="s">
        <v>265</v>
      </c>
      <c r="Z1006" s="83">
        <v>42481</v>
      </c>
      <c r="AA1006" s="83">
        <v>42542</v>
      </c>
      <c r="AB1006" s="171" t="s">
        <v>266</v>
      </c>
      <c r="AC1006" s="172">
        <v>528.48</v>
      </c>
      <c r="AD1006" s="172">
        <v>-34.56</v>
      </c>
      <c r="AE1006" s="172">
        <v>88.08</v>
      </c>
      <c r="AF1006" s="172">
        <v>-5.76</v>
      </c>
      <c r="AG1006" s="173">
        <v>82.32</v>
      </c>
      <c r="AH1006" s="173">
        <v>5.5</v>
      </c>
      <c r="AI1006" s="173">
        <v>86.85</v>
      </c>
      <c r="AJ1006" s="175">
        <v>1190</v>
      </c>
      <c r="AK1006" s="175">
        <v>381</v>
      </c>
      <c r="AL1006" s="175">
        <v>1571</v>
      </c>
      <c r="AM1006" s="176">
        <v>0.1008</v>
      </c>
      <c r="AN1006" s="176">
        <v>0.1008</v>
      </c>
      <c r="AO1006" s="176">
        <v>2.93E-2</v>
      </c>
      <c r="AP1006" s="176">
        <v>1.83E-2</v>
      </c>
      <c r="AQ1006" s="174">
        <v>7.1499999999999994E-2</v>
      </c>
      <c r="AR1006" s="176">
        <v>8.2500000000000004E-2</v>
      </c>
      <c r="AS1006" s="173">
        <v>119.95</v>
      </c>
      <c r="AT1006" s="173">
        <v>38.4</v>
      </c>
      <c r="AU1006" s="173">
        <v>34.869999999999997</v>
      </c>
      <c r="AV1006" s="173">
        <v>6.97</v>
      </c>
      <c r="AW1006" s="173">
        <v>85.08</v>
      </c>
      <c r="AX1006" s="173">
        <v>31.43</v>
      </c>
      <c r="AY1006" s="177"/>
      <c r="AZ1006" s="172">
        <v>14.73</v>
      </c>
      <c r="BA1006" s="172">
        <v>35.35</v>
      </c>
      <c r="BB1006" s="172">
        <v>21.44</v>
      </c>
      <c r="BC1006" s="172">
        <v>71.52</v>
      </c>
      <c r="BD1006" s="177"/>
      <c r="BE1006" s="172">
        <v>4.53</v>
      </c>
      <c r="BF1006" s="172">
        <v>7.07</v>
      </c>
      <c r="BG1006" s="172">
        <v>47.39</v>
      </c>
      <c r="BH1006" s="172">
        <v>359.58</v>
      </c>
      <c r="BI1006" s="178"/>
      <c r="BJ1006" s="178" t="s">
        <v>267</v>
      </c>
      <c r="BK1006" s="178" t="s">
        <v>300</v>
      </c>
      <c r="BL1006" s="174">
        <v>36</v>
      </c>
      <c r="BM1006" s="166" t="s">
        <v>269</v>
      </c>
      <c r="BN1006" s="1">
        <v>42550</v>
      </c>
      <c r="BO1006" s="1">
        <v>42546</v>
      </c>
      <c r="BP1006" t="s">
        <v>238</v>
      </c>
      <c r="BQ1006" s="8">
        <v>2016</v>
      </c>
    </row>
    <row r="1007" spans="1:69" hidden="1" x14ac:dyDescent="0.45">
      <c r="A1007" s="144"/>
      <c r="B1007" s="90">
        <v>42550</v>
      </c>
      <c r="C1007" s="144" t="s">
        <v>238</v>
      </c>
      <c r="D1007" s="75">
        <v>2016</v>
      </c>
      <c r="E1007" s="145">
        <v>14847756816130</v>
      </c>
      <c r="F1007" s="146" t="s">
        <v>233</v>
      </c>
      <c r="G1007" s="141" t="str">
        <f>VLOOKUP(E1007,'Tableau Sites'!$A$7:$C$107,3,FALSE)</f>
        <v>RUE ETIENNE PERAULT</v>
      </c>
      <c r="H1007" s="146" t="s">
        <v>260</v>
      </c>
      <c r="I1007" s="147">
        <v>18</v>
      </c>
      <c r="J1007" s="90">
        <v>42550</v>
      </c>
      <c r="K1007" s="90">
        <v>42546</v>
      </c>
      <c r="L1007" s="145">
        <v>2708</v>
      </c>
      <c r="M1007" s="145">
        <v>2708</v>
      </c>
      <c r="N1007" s="148">
        <v>483.29</v>
      </c>
      <c r="P1007" s="169" t="s">
        <v>261</v>
      </c>
      <c r="Q1007" s="82">
        <v>14847756816130</v>
      </c>
      <c r="R1007" s="83" t="s">
        <v>335</v>
      </c>
      <c r="S1007" s="160" t="s">
        <v>233</v>
      </c>
      <c r="T1007" s="83" t="s">
        <v>263</v>
      </c>
      <c r="U1007" s="151" t="s">
        <v>233</v>
      </c>
      <c r="V1007" s="83" t="s">
        <v>18</v>
      </c>
      <c r="W1007" s="83" t="s">
        <v>260</v>
      </c>
      <c r="X1007" s="83" t="s">
        <v>264</v>
      </c>
      <c r="Y1007" s="170" t="s">
        <v>265</v>
      </c>
      <c r="Z1007" s="83">
        <v>42481</v>
      </c>
      <c r="AA1007" s="83">
        <v>42543</v>
      </c>
      <c r="AB1007" s="171" t="s">
        <v>266</v>
      </c>
      <c r="AC1007" s="172">
        <v>157.44</v>
      </c>
      <c r="AD1007" s="172">
        <v>-15.12</v>
      </c>
      <c r="AE1007" s="172">
        <v>26.24</v>
      </c>
      <c r="AF1007" s="172">
        <v>-2.52</v>
      </c>
      <c r="AG1007" s="173">
        <v>23.72</v>
      </c>
      <c r="AH1007" s="173">
        <v>5.5</v>
      </c>
      <c r="AI1007" s="173">
        <v>25.02</v>
      </c>
      <c r="AJ1007" s="175">
        <v>2731</v>
      </c>
      <c r="AK1007" s="175">
        <v>-23</v>
      </c>
      <c r="AL1007" s="175">
        <v>2708</v>
      </c>
      <c r="AM1007" s="176">
        <v>0.1071</v>
      </c>
      <c r="AN1007" s="176">
        <v>0.1071</v>
      </c>
      <c r="AO1007" s="176">
        <v>3.49E-2</v>
      </c>
      <c r="AP1007" s="176">
        <v>2.1700000000000001E-2</v>
      </c>
      <c r="AQ1007" s="174">
        <v>7.22E-2</v>
      </c>
      <c r="AR1007" s="176">
        <v>8.5400000000000004E-2</v>
      </c>
      <c r="AS1007" s="173">
        <v>292.49</v>
      </c>
      <c r="AT1007" s="173">
        <v>-2.46</v>
      </c>
      <c r="AU1007" s="173">
        <v>95.31</v>
      </c>
      <c r="AV1007" s="173">
        <v>-0.5</v>
      </c>
      <c r="AW1007" s="173">
        <v>197.18</v>
      </c>
      <c r="AX1007" s="173">
        <v>-1.96</v>
      </c>
      <c r="AY1007" s="177"/>
      <c r="AZ1007" s="172">
        <v>25.4</v>
      </c>
      <c r="BA1007" s="172">
        <v>60.93</v>
      </c>
      <c r="BB1007" s="172">
        <v>6.28</v>
      </c>
      <c r="BC1007" s="172">
        <v>92.61</v>
      </c>
      <c r="BD1007" s="177"/>
      <c r="BE1007" s="172">
        <v>1.3</v>
      </c>
      <c r="BF1007" s="172">
        <v>12.19</v>
      </c>
      <c r="BG1007" s="172">
        <v>76.930000000000007</v>
      </c>
      <c r="BH1007" s="172">
        <v>483.29</v>
      </c>
      <c r="BI1007" s="178"/>
      <c r="BJ1007" s="178" t="s">
        <v>267</v>
      </c>
      <c r="BK1007" s="178" t="s">
        <v>297</v>
      </c>
      <c r="BL1007" s="174">
        <v>18</v>
      </c>
      <c r="BM1007" s="166" t="s">
        <v>269</v>
      </c>
      <c r="BN1007" s="1">
        <v>42550</v>
      </c>
      <c r="BO1007" s="1">
        <v>42546</v>
      </c>
      <c r="BP1007" t="s">
        <v>238</v>
      </c>
      <c r="BQ1007" s="8">
        <v>2016</v>
      </c>
    </row>
    <row r="1008" spans="1:69" hidden="1" x14ac:dyDescent="0.45">
      <c r="A1008" s="144"/>
      <c r="B1008" s="90">
        <v>42550</v>
      </c>
      <c r="C1008" s="144" t="s">
        <v>238</v>
      </c>
      <c r="D1008" s="75">
        <v>2016</v>
      </c>
      <c r="E1008" s="145">
        <v>14861794442726</v>
      </c>
      <c r="F1008" s="146" t="s">
        <v>234</v>
      </c>
      <c r="G1008" s="141" t="str">
        <f>VLOOKUP(E1008,'Tableau Sites'!$A$7:$C$107,3,FALSE)</f>
        <v>32 RUE EDGARD QUINET</v>
      </c>
      <c r="H1008" s="146" t="s">
        <v>260</v>
      </c>
      <c r="I1008" s="147">
        <v>30</v>
      </c>
      <c r="J1008" s="90">
        <v>42550</v>
      </c>
      <c r="K1008" s="90">
        <v>42546</v>
      </c>
      <c r="L1008" s="145">
        <v>0</v>
      </c>
      <c r="M1008" s="145">
        <v>0</v>
      </c>
      <c r="N1008" s="148">
        <v>92.4</v>
      </c>
      <c r="P1008" s="169" t="s">
        <v>261</v>
      </c>
      <c r="Q1008" s="82">
        <v>14861794442726</v>
      </c>
      <c r="R1008" s="83" t="s">
        <v>336</v>
      </c>
      <c r="S1008" s="160" t="s">
        <v>234</v>
      </c>
      <c r="T1008" s="83" t="s">
        <v>263</v>
      </c>
      <c r="U1008" s="151" t="s">
        <v>234</v>
      </c>
      <c r="V1008" s="83" t="s">
        <v>235</v>
      </c>
      <c r="W1008" s="83" t="s">
        <v>260</v>
      </c>
      <c r="X1008" s="83" t="s">
        <v>264</v>
      </c>
      <c r="Y1008" s="170"/>
      <c r="Z1008" s="83"/>
      <c r="AA1008" s="83"/>
      <c r="AB1008" s="171" t="s">
        <v>266</v>
      </c>
      <c r="AC1008" s="172">
        <v>416.88</v>
      </c>
      <c r="AD1008" s="172">
        <v>0</v>
      </c>
      <c r="AE1008" s="172">
        <v>69.48</v>
      </c>
      <c r="AF1008" s="172">
        <v>0</v>
      </c>
      <c r="AG1008" s="173">
        <v>69.48</v>
      </c>
      <c r="AH1008" s="173">
        <v>5.5</v>
      </c>
      <c r="AI1008" s="173">
        <v>73.3</v>
      </c>
      <c r="AJ1008" s="175">
        <v>0</v>
      </c>
      <c r="AK1008" s="175">
        <v>0</v>
      </c>
      <c r="AL1008" s="175">
        <v>0</v>
      </c>
      <c r="AM1008" s="176"/>
      <c r="AN1008" s="176"/>
      <c r="AO1008" s="176"/>
      <c r="AP1008" s="176"/>
      <c r="AQ1008" s="174"/>
      <c r="AR1008" s="176"/>
      <c r="AS1008" s="173"/>
      <c r="AT1008" s="173"/>
      <c r="AU1008" s="173"/>
      <c r="AV1008" s="173"/>
      <c r="AW1008" s="173"/>
      <c r="AX1008" s="173"/>
      <c r="AY1008" s="177"/>
      <c r="AZ1008" s="172">
        <v>0</v>
      </c>
      <c r="BA1008" s="172"/>
      <c r="BB1008" s="172">
        <v>18.100000000000001</v>
      </c>
      <c r="BC1008" s="172">
        <v>18.100000000000001</v>
      </c>
      <c r="BD1008" s="177"/>
      <c r="BE1008" s="172">
        <v>3.82</v>
      </c>
      <c r="BF1008" s="172"/>
      <c r="BG1008" s="172">
        <v>4.82</v>
      </c>
      <c r="BH1008" s="172">
        <v>92.4</v>
      </c>
      <c r="BI1008" s="178"/>
      <c r="BJ1008" s="178" t="s">
        <v>267</v>
      </c>
      <c r="BK1008" s="178" t="s">
        <v>310</v>
      </c>
      <c r="BL1008" s="174">
        <v>30</v>
      </c>
      <c r="BM1008" s="166" t="s">
        <v>269</v>
      </c>
      <c r="BN1008" s="1">
        <v>42550</v>
      </c>
      <c r="BO1008" s="1">
        <v>42546</v>
      </c>
      <c r="BP1008" t="s">
        <v>238</v>
      </c>
      <c r="BQ1008" s="8">
        <v>2016</v>
      </c>
    </row>
    <row r="1009" spans="1:70" hidden="1" x14ac:dyDescent="0.45">
      <c r="A1009" s="144"/>
      <c r="B1009" s="90">
        <v>42550</v>
      </c>
      <c r="C1009" s="144" t="s">
        <v>238</v>
      </c>
      <c r="D1009" s="75">
        <v>2016</v>
      </c>
      <c r="E1009" s="145">
        <v>14868451447631</v>
      </c>
      <c r="F1009" s="146" t="s">
        <v>236</v>
      </c>
      <c r="G1009" s="141" t="str">
        <f>VLOOKUP(E1009,'Tableau Sites'!$A$7:$C$107,3,FALSE)</f>
        <v>KERDROUAL</v>
      </c>
      <c r="H1009" s="146" t="s">
        <v>260</v>
      </c>
      <c r="I1009" s="147">
        <v>30</v>
      </c>
      <c r="J1009" s="90">
        <v>42550</v>
      </c>
      <c r="K1009" s="90">
        <v>42546</v>
      </c>
      <c r="L1009" s="145">
        <v>2885</v>
      </c>
      <c r="M1009" s="145">
        <v>2885</v>
      </c>
      <c r="N1009" s="148">
        <v>551.74</v>
      </c>
      <c r="P1009" s="169" t="s">
        <v>261</v>
      </c>
      <c r="Q1009" s="82">
        <v>14868451447631</v>
      </c>
      <c r="R1009" s="83" t="s">
        <v>337</v>
      </c>
      <c r="S1009" s="160" t="s">
        <v>236</v>
      </c>
      <c r="T1009" s="83" t="s">
        <v>263</v>
      </c>
      <c r="U1009" s="151" t="s">
        <v>236</v>
      </c>
      <c r="V1009" s="83" t="s">
        <v>237</v>
      </c>
      <c r="W1009" s="83" t="s">
        <v>260</v>
      </c>
      <c r="X1009" s="83" t="s">
        <v>264</v>
      </c>
      <c r="Y1009" s="170" t="s">
        <v>276</v>
      </c>
      <c r="Z1009" s="83">
        <v>42468</v>
      </c>
      <c r="AA1009" s="83">
        <v>42528</v>
      </c>
      <c r="AB1009" s="171" t="s">
        <v>266</v>
      </c>
      <c r="AC1009" s="172">
        <v>445.68</v>
      </c>
      <c r="AD1009" s="172">
        <v>-28.8</v>
      </c>
      <c r="AE1009" s="172">
        <v>74.28</v>
      </c>
      <c r="AF1009" s="172">
        <v>-4.8</v>
      </c>
      <c r="AG1009" s="173">
        <v>69.48</v>
      </c>
      <c r="AH1009" s="173">
        <v>5.5</v>
      </c>
      <c r="AI1009" s="173">
        <v>73.3</v>
      </c>
      <c r="AJ1009" s="175">
        <v>2000</v>
      </c>
      <c r="AK1009" s="175">
        <v>885</v>
      </c>
      <c r="AL1009" s="175">
        <v>2885</v>
      </c>
      <c r="AM1009" s="176">
        <v>0.1008</v>
      </c>
      <c r="AN1009" s="176">
        <v>0.1008</v>
      </c>
      <c r="AO1009" s="176">
        <v>2.93E-2</v>
      </c>
      <c r="AP1009" s="176">
        <v>1.83E-2</v>
      </c>
      <c r="AQ1009" s="174">
        <v>7.1499999999999994E-2</v>
      </c>
      <c r="AR1009" s="176">
        <v>8.2500000000000004E-2</v>
      </c>
      <c r="AS1009" s="173">
        <v>201.6</v>
      </c>
      <c r="AT1009" s="173">
        <v>89.21</v>
      </c>
      <c r="AU1009" s="173">
        <v>58.6</v>
      </c>
      <c r="AV1009" s="173">
        <v>16.2</v>
      </c>
      <c r="AW1009" s="173">
        <v>143</v>
      </c>
      <c r="AX1009" s="173">
        <v>73.010000000000005</v>
      </c>
      <c r="AY1009" s="177"/>
      <c r="AZ1009" s="172">
        <v>27.07</v>
      </c>
      <c r="BA1009" s="172">
        <v>64.91</v>
      </c>
      <c r="BB1009" s="172">
        <v>18.100000000000001</v>
      </c>
      <c r="BC1009" s="172">
        <v>110.08</v>
      </c>
      <c r="BD1009" s="177"/>
      <c r="BE1009" s="172">
        <v>3.82</v>
      </c>
      <c r="BF1009" s="172">
        <v>12.98</v>
      </c>
      <c r="BG1009" s="172">
        <v>81.37</v>
      </c>
      <c r="BH1009" s="172">
        <v>551.74</v>
      </c>
      <c r="BI1009" s="178"/>
      <c r="BJ1009" s="178" t="s">
        <v>267</v>
      </c>
      <c r="BK1009" s="178" t="s">
        <v>304</v>
      </c>
      <c r="BL1009" s="174">
        <v>30</v>
      </c>
      <c r="BM1009" s="166" t="s">
        <v>269</v>
      </c>
      <c r="BN1009" s="1">
        <v>42550</v>
      </c>
      <c r="BO1009" s="1">
        <v>42546</v>
      </c>
      <c r="BP1009" t="s">
        <v>238</v>
      </c>
      <c r="BQ1009" s="8">
        <v>2016</v>
      </c>
    </row>
    <row r="1010" spans="1:70" hidden="1" x14ac:dyDescent="0.45">
      <c r="A1010" s="144"/>
      <c r="B1010" s="90">
        <v>42490</v>
      </c>
      <c r="C1010" s="144" t="s">
        <v>238</v>
      </c>
      <c r="D1010" s="75">
        <v>2016</v>
      </c>
      <c r="E1010" s="145">
        <v>14809551316980</v>
      </c>
      <c r="F1010" s="146" t="s">
        <v>228</v>
      </c>
      <c r="G1010" s="141" t="str">
        <f>VLOOKUP(E1010,'Tableau Sites'!$A$7:$C$107,3,FALSE)</f>
        <v>7 RUE JULES MASSENET</v>
      </c>
      <c r="H1010" s="146" t="s">
        <v>260</v>
      </c>
      <c r="I1010" s="147">
        <v>18</v>
      </c>
      <c r="J1010" s="90">
        <v>42490</v>
      </c>
      <c r="K1010" s="90">
        <v>42485</v>
      </c>
      <c r="L1010" s="145">
        <v>5295</v>
      </c>
      <c r="M1010" s="145">
        <v>5295</v>
      </c>
      <c r="N1010" s="148">
        <v>914.74</v>
      </c>
      <c r="P1010" s="169" t="s">
        <v>261</v>
      </c>
      <c r="Q1010" s="82">
        <v>14809551316980</v>
      </c>
      <c r="R1010" s="83" t="s">
        <v>338</v>
      </c>
      <c r="S1010" s="160" t="s">
        <v>228</v>
      </c>
      <c r="T1010" s="83" t="s">
        <v>263</v>
      </c>
      <c r="U1010" s="151" t="s">
        <v>228</v>
      </c>
      <c r="V1010" s="83" t="s">
        <v>36</v>
      </c>
      <c r="W1010" s="83" t="s">
        <v>260</v>
      </c>
      <c r="X1010" s="83" t="s">
        <v>264</v>
      </c>
      <c r="Y1010" s="170" t="s">
        <v>276</v>
      </c>
      <c r="Z1010" s="83">
        <v>42419</v>
      </c>
      <c r="AA1010" s="83">
        <v>42480</v>
      </c>
      <c r="AB1010" s="171" t="s">
        <v>266</v>
      </c>
      <c r="AC1010" s="172">
        <v>142.32</v>
      </c>
      <c r="AD1010" s="172">
        <v>0</v>
      </c>
      <c r="AE1010" s="172">
        <v>23.72</v>
      </c>
      <c r="AF1010" s="172">
        <v>0</v>
      </c>
      <c r="AG1010" s="173">
        <v>23.72</v>
      </c>
      <c r="AH1010" s="173">
        <v>5.5</v>
      </c>
      <c r="AI1010" s="173">
        <v>25.02</v>
      </c>
      <c r="AJ1010" s="175">
        <v>0</v>
      </c>
      <c r="AK1010" s="175">
        <v>5295</v>
      </c>
      <c r="AL1010" s="175">
        <v>5295</v>
      </c>
      <c r="AM1010" s="176">
        <v>0.1071</v>
      </c>
      <c r="AN1010" s="176">
        <v>0.1071</v>
      </c>
      <c r="AO1010" s="176"/>
      <c r="AP1010" s="176">
        <v>3.2099999999999997E-2</v>
      </c>
      <c r="AQ1010" s="174"/>
      <c r="AR1010" s="176">
        <v>7.4999999999999997E-2</v>
      </c>
      <c r="AS1010" s="173"/>
      <c r="AT1010" s="173">
        <v>567.09</v>
      </c>
      <c r="AU1010" s="173"/>
      <c r="AV1010" s="173">
        <v>169.97</v>
      </c>
      <c r="AW1010" s="173"/>
      <c r="AX1010" s="173">
        <v>397.12</v>
      </c>
      <c r="AY1010" s="177"/>
      <c r="AZ1010" s="172">
        <v>49.67</v>
      </c>
      <c r="BA1010" s="172">
        <v>119.14</v>
      </c>
      <c r="BB1010" s="172">
        <v>6.28</v>
      </c>
      <c r="BC1010" s="172">
        <v>175.09</v>
      </c>
      <c r="BD1010" s="177"/>
      <c r="BE1010" s="172">
        <v>1.3</v>
      </c>
      <c r="BF1010" s="172">
        <v>23.83</v>
      </c>
      <c r="BG1010" s="172">
        <v>148.84</v>
      </c>
      <c r="BH1010" s="172">
        <v>914.74</v>
      </c>
      <c r="BI1010" s="178"/>
      <c r="BJ1010" s="178" t="s">
        <v>267</v>
      </c>
      <c r="BK1010" s="178" t="s">
        <v>294</v>
      </c>
      <c r="BL1010" s="174">
        <v>18</v>
      </c>
      <c r="BM1010" s="166" t="s">
        <v>269</v>
      </c>
      <c r="BN1010" s="1">
        <v>42490</v>
      </c>
      <c r="BO1010" s="1">
        <v>42485</v>
      </c>
      <c r="BP1010" t="s">
        <v>238</v>
      </c>
      <c r="BQ1010" s="8">
        <v>2016</v>
      </c>
    </row>
    <row r="1011" spans="1:70" hidden="1" x14ac:dyDescent="0.45">
      <c r="A1011" s="144"/>
      <c r="B1011" s="90">
        <v>42490</v>
      </c>
      <c r="C1011" s="144" t="s">
        <v>238</v>
      </c>
      <c r="D1011" s="75">
        <v>2016</v>
      </c>
      <c r="E1011" s="145">
        <v>14829088219962</v>
      </c>
      <c r="F1011" s="146" t="s">
        <v>229</v>
      </c>
      <c r="G1011" s="141" t="str">
        <f>VLOOKUP(E1011,'Tableau Sites'!$A$7:$C$107,3,FALSE)</f>
        <v>2 RUE DE GALWAY</v>
      </c>
      <c r="H1011" s="146" t="s">
        <v>260</v>
      </c>
      <c r="I1011" s="147">
        <v>18</v>
      </c>
      <c r="J1011" s="90">
        <v>42490</v>
      </c>
      <c r="K1011" s="90">
        <v>42485</v>
      </c>
      <c r="L1011" s="145">
        <v>3997</v>
      </c>
      <c r="M1011" s="145">
        <v>3997</v>
      </c>
      <c r="N1011" s="148">
        <v>698.26</v>
      </c>
      <c r="P1011" s="169" t="s">
        <v>261</v>
      </c>
      <c r="Q1011" s="82">
        <v>14829088219962</v>
      </c>
      <c r="R1011" s="83" t="s">
        <v>339</v>
      </c>
      <c r="S1011" s="160" t="s">
        <v>229</v>
      </c>
      <c r="T1011" s="83" t="s">
        <v>263</v>
      </c>
      <c r="U1011" s="151" t="s">
        <v>229</v>
      </c>
      <c r="V1011" s="83" t="s">
        <v>230</v>
      </c>
      <c r="W1011" s="83" t="s">
        <v>260</v>
      </c>
      <c r="X1011" s="83" t="s">
        <v>264</v>
      </c>
      <c r="Y1011" s="170" t="s">
        <v>265</v>
      </c>
      <c r="Z1011" s="83">
        <v>42417</v>
      </c>
      <c r="AA1011" s="83">
        <v>42478</v>
      </c>
      <c r="AB1011" s="171" t="s">
        <v>266</v>
      </c>
      <c r="AC1011" s="172">
        <v>157.44</v>
      </c>
      <c r="AD1011" s="172">
        <v>-15.12</v>
      </c>
      <c r="AE1011" s="172">
        <v>26.24</v>
      </c>
      <c r="AF1011" s="172">
        <v>-2.52</v>
      </c>
      <c r="AG1011" s="173">
        <v>23.72</v>
      </c>
      <c r="AH1011" s="173">
        <v>5.5</v>
      </c>
      <c r="AI1011" s="173">
        <v>25.02</v>
      </c>
      <c r="AJ1011" s="175">
        <v>3014</v>
      </c>
      <c r="AK1011" s="175">
        <v>983</v>
      </c>
      <c r="AL1011" s="175">
        <v>3997</v>
      </c>
      <c r="AM1011" s="176">
        <v>0.1071</v>
      </c>
      <c r="AN1011" s="176">
        <v>0.1071</v>
      </c>
      <c r="AO1011" s="176">
        <v>3.49E-2</v>
      </c>
      <c r="AP1011" s="176">
        <v>2.1700000000000001E-2</v>
      </c>
      <c r="AQ1011" s="174">
        <v>7.22E-2</v>
      </c>
      <c r="AR1011" s="176">
        <v>8.5400000000000004E-2</v>
      </c>
      <c r="AS1011" s="173">
        <v>322.8</v>
      </c>
      <c r="AT1011" s="173">
        <v>105.28</v>
      </c>
      <c r="AU1011" s="173">
        <v>105.19</v>
      </c>
      <c r="AV1011" s="173">
        <v>21.33</v>
      </c>
      <c r="AW1011" s="173">
        <v>217.61</v>
      </c>
      <c r="AX1011" s="173">
        <v>83.95</v>
      </c>
      <c r="AY1011" s="177"/>
      <c r="AZ1011" s="172">
        <v>37.49</v>
      </c>
      <c r="BA1011" s="172">
        <v>89.93</v>
      </c>
      <c r="BB1011" s="172">
        <v>6.28</v>
      </c>
      <c r="BC1011" s="172">
        <v>133.69999999999999</v>
      </c>
      <c r="BD1011" s="177"/>
      <c r="BE1011" s="172">
        <v>1.3</v>
      </c>
      <c r="BF1011" s="172">
        <v>17.989999999999998</v>
      </c>
      <c r="BG1011" s="172">
        <v>112.76</v>
      </c>
      <c r="BH1011" s="172">
        <v>698.26</v>
      </c>
      <c r="BI1011" s="178"/>
      <c r="BJ1011" s="178" t="s">
        <v>267</v>
      </c>
      <c r="BK1011" s="178" t="s">
        <v>297</v>
      </c>
      <c r="BL1011" s="174">
        <v>18</v>
      </c>
      <c r="BM1011" s="166" t="s">
        <v>269</v>
      </c>
      <c r="BN1011" s="1">
        <v>42490</v>
      </c>
      <c r="BO1011" s="1">
        <v>42485</v>
      </c>
      <c r="BP1011" t="s">
        <v>238</v>
      </c>
      <c r="BQ1011" s="8">
        <v>2016</v>
      </c>
    </row>
    <row r="1012" spans="1:70" hidden="1" x14ac:dyDescent="0.45">
      <c r="A1012" s="144"/>
      <c r="B1012" s="90">
        <v>42490</v>
      </c>
      <c r="C1012" s="144" t="s">
        <v>238</v>
      </c>
      <c r="D1012" s="75">
        <v>2016</v>
      </c>
      <c r="E1012" s="145">
        <v>14833284986679</v>
      </c>
      <c r="F1012" s="146" t="s">
        <v>231</v>
      </c>
      <c r="G1012" s="141" t="str">
        <f>VLOOKUP(E1012,'Tableau Sites'!$A$7:$C$107,3,FALSE)</f>
        <v>128 BOULEVARD LEON BLUM</v>
      </c>
      <c r="H1012" s="146" t="s">
        <v>260</v>
      </c>
      <c r="I1012" s="147">
        <v>36</v>
      </c>
      <c r="J1012" s="90">
        <v>42490</v>
      </c>
      <c r="K1012" s="90">
        <v>42485</v>
      </c>
      <c r="L1012" s="145">
        <v>6641</v>
      </c>
      <c r="M1012" s="145">
        <v>6641</v>
      </c>
      <c r="N1012" s="148">
        <v>1166.8</v>
      </c>
      <c r="P1012" s="169" t="s">
        <v>261</v>
      </c>
      <c r="Q1012" s="82">
        <v>14833284986679</v>
      </c>
      <c r="R1012" s="83" t="s">
        <v>340</v>
      </c>
      <c r="S1012" s="160" t="s">
        <v>231</v>
      </c>
      <c r="T1012" s="83" t="s">
        <v>263</v>
      </c>
      <c r="U1012" s="151" t="s">
        <v>231</v>
      </c>
      <c r="V1012" s="83" t="s">
        <v>232</v>
      </c>
      <c r="W1012" s="83" t="s">
        <v>260</v>
      </c>
      <c r="X1012" s="83" t="s">
        <v>264</v>
      </c>
      <c r="Y1012" s="170" t="s">
        <v>276</v>
      </c>
      <c r="Z1012" s="83">
        <v>42419</v>
      </c>
      <c r="AA1012" s="83">
        <v>42480</v>
      </c>
      <c r="AB1012" s="171" t="s">
        <v>266</v>
      </c>
      <c r="AC1012" s="172">
        <v>528.48</v>
      </c>
      <c r="AD1012" s="172">
        <v>-34.56</v>
      </c>
      <c r="AE1012" s="172">
        <v>88.08</v>
      </c>
      <c r="AF1012" s="172">
        <v>-5.76</v>
      </c>
      <c r="AG1012" s="173">
        <v>82.32</v>
      </c>
      <c r="AH1012" s="173">
        <v>5.5</v>
      </c>
      <c r="AI1012" s="173">
        <v>86.85</v>
      </c>
      <c r="AJ1012" s="175">
        <v>5123</v>
      </c>
      <c r="AK1012" s="175">
        <v>1518</v>
      </c>
      <c r="AL1012" s="175">
        <v>6641</v>
      </c>
      <c r="AM1012" s="176">
        <v>0.1008</v>
      </c>
      <c r="AN1012" s="176">
        <v>0.1008</v>
      </c>
      <c r="AO1012" s="176">
        <v>2.93E-2</v>
      </c>
      <c r="AP1012" s="176">
        <v>1.83E-2</v>
      </c>
      <c r="AQ1012" s="174">
        <v>7.1499999999999994E-2</v>
      </c>
      <c r="AR1012" s="176">
        <v>8.2500000000000004E-2</v>
      </c>
      <c r="AS1012" s="173">
        <v>516.4</v>
      </c>
      <c r="AT1012" s="173">
        <v>153.01</v>
      </c>
      <c r="AU1012" s="173">
        <v>150.1</v>
      </c>
      <c r="AV1012" s="173">
        <v>27.78</v>
      </c>
      <c r="AW1012" s="173">
        <v>366.3</v>
      </c>
      <c r="AX1012" s="173">
        <v>125.23</v>
      </c>
      <c r="AY1012" s="177"/>
      <c r="AZ1012" s="172">
        <v>62.29</v>
      </c>
      <c r="BA1012" s="172">
        <v>149.41999999999999</v>
      </c>
      <c r="BB1012" s="172">
        <v>21.44</v>
      </c>
      <c r="BC1012" s="172">
        <v>233.15</v>
      </c>
      <c r="BD1012" s="177"/>
      <c r="BE1012" s="172">
        <v>4.53</v>
      </c>
      <c r="BF1012" s="172">
        <v>29.88</v>
      </c>
      <c r="BG1012" s="172">
        <v>181.92</v>
      </c>
      <c r="BH1012" s="172">
        <v>1166.8</v>
      </c>
      <c r="BI1012" s="178"/>
      <c r="BJ1012" s="178" t="s">
        <v>267</v>
      </c>
      <c r="BK1012" s="178" t="s">
        <v>300</v>
      </c>
      <c r="BL1012" s="174">
        <v>36</v>
      </c>
      <c r="BM1012" s="166" t="s">
        <v>269</v>
      </c>
      <c r="BN1012" s="1">
        <v>42490</v>
      </c>
      <c r="BO1012" s="1">
        <v>42485</v>
      </c>
      <c r="BP1012" t="s">
        <v>238</v>
      </c>
      <c r="BQ1012" s="8">
        <v>2016</v>
      </c>
    </row>
    <row r="1013" spans="1:70" hidden="1" x14ac:dyDescent="0.45">
      <c r="A1013" s="144"/>
      <c r="B1013" s="90">
        <v>42490</v>
      </c>
      <c r="C1013" s="144" t="s">
        <v>238</v>
      </c>
      <c r="D1013" s="75">
        <v>2016</v>
      </c>
      <c r="E1013" s="145">
        <v>14847756816130</v>
      </c>
      <c r="F1013" s="146" t="s">
        <v>233</v>
      </c>
      <c r="G1013" s="141" t="str">
        <f>VLOOKUP(E1013,'Tableau Sites'!$A$7:$C$107,3,FALSE)</f>
        <v>RUE ETIENNE PERAULT</v>
      </c>
      <c r="H1013" s="146" t="s">
        <v>260</v>
      </c>
      <c r="I1013" s="147">
        <v>18</v>
      </c>
      <c r="J1013" s="90">
        <v>42490</v>
      </c>
      <c r="K1013" s="90">
        <v>42485</v>
      </c>
      <c r="L1013" s="145">
        <v>5124</v>
      </c>
      <c r="M1013" s="145">
        <v>5124</v>
      </c>
      <c r="N1013" s="148">
        <v>886.2</v>
      </c>
      <c r="P1013" s="169" t="s">
        <v>261</v>
      </c>
      <c r="Q1013" s="82">
        <v>14847756816130</v>
      </c>
      <c r="R1013" s="83" t="s">
        <v>341</v>
      </c>
      <c r="S1013" s="160" t="s">
        <v>233</v>
      </c>
      <c r="T1013" s="83" t="s">
        <v>263</v>
      </c>
      <c r="U1013" s="151" t="s">
        <v>233</v>
      </c>
      <c r="V1013" s="83" t="s">
        <v>18</v>
      </c>
      <c r="W1013" s="83" t="s">
        <v>260</v>
      </c>
      <c r="X1013" s="83" t="s">
        <v>264</v>
      </c>
      <c r="Y1013" s="170" t="s">
        <v>276</v>
      </c>
      <c r="Z1013" s="83">
        <v>42419</v>
      </c>
      <c r="AA1013" s="83">
        <v>42480</v>
      </c>
      <c r="AB1013" s="171" t="s">
        <v>266</v>
      </c>
      <c r="AC1013" s="172">
        <v>157.44</v>
      </c>
      <c r="AD1013" s="172">
        <v>-15.12</v>
      </c>
      <c r="AE1013" s="172">
        <v>26.24</v>
      </c>
      <c r="AF1013" s="172">
        <v>-2.52</v>
      </c>
      <c r="AG1013" s="173">
        <v>23.72</v>
      </c>
      <c r="AH1013" s="173">
        <v>5.5</v>
      </c>
      <c r="AI1013" s="173">
        <v>25.02</v>
      </c>
      <c r="AJ1013" s="175">
        <v>4495</v>
      </c>
      <c r="AK1013" s="175">
        <v>629</v>
      </c>
      <c r="AL1013" s="175">
        <v>5124</v>
      </c>
      <c r="AM1013" s="176">
        <v>0.1071</v>
      </c>
      <c r="AN1013" s="176">
        <v>0.1071</v>
      </c>
      <c r="AO1013" s="176">
        <v>3.49E-2</v>
      </c>
      <c r="AP1013" s="176">
        <v>2.1700000000000001E-2</v>
      </c>
      <c r="AQ1013" s="174">
        <v>7.22E-2</v>
      </c>
      <c r="AR1013" s="176">
        <v>8.5400000000000004E-2</v>
      </c>
      <c r="AS1013" s="173">
        <v>481.41</v>
      </c>
      <c r="AT1013" s="173">
        <v>67.37</v>
      </c>
      <c r="AU1013" s="173">
        <v>156.88</v>
      </c>
      <c r="AV1013" s="173">
        <v>13.65</v>
      </c>
      <c r="AW1013" s="173">
        <v>324.52999999999997</v>
      </c>
      <c r="AX1013" s="173">
        <v>53.72</v>
      </c>
      <c r="AY1013" s="177"/>
      <c r="AZ1013" s="172">
        <v>48.059999999999995</v>
      </c>
      <c r="BA1013" s="172">
        <v>115.29</v>
      </c>
      <c r="BB1013" s="172">
        <v>6.28</v>
      </c>
      <c r="BC1013" s="172">
        <v>169.63</v>
      </c>
      <c r="BD1013" s="177"/>
      <c r="BE1013" s="172">
        <v>1.3</v>
      </c>
      <c r="BF1013" s="172">
        <v>23.06</v>
      </c>
      <c r="BG1013" s="172">
        <v>144.07</v>
      </c>
      <c r="BH1013" s="172">
        <v>886.2</v>
      </c>
      <c r="BI1013" s="178"/>
      <c r="BJ1013" s="178" t="s">
        <v>267</v>
      </c>
      <c r="BK1013" s="178" t="s">
        <v>297</v>
      </c>
      <c r="BL1013" s="174">
        <v>18</v>
      </c>
      <c r="BM1013" s="166" t="s">
        <v>269</v>
      </c>
      <c r="BN1013" s="1">
        <v>42490</v>
      </c>
      <c r="BO1013" s="1">
        <v>42485</v>
      </c>
      <c r="BP1013" t="s">
        <v>238</v>
      </c>
      <c r="BQ1013" s="8">
        <v>2016</v>
      </c>
    </row>
    <row r="1014" spans="1:70" hidden="1" x14ac:dyDescent="0.45">
      <c r="A1014" s="144"/>
      <c r="B1014" s="90">
        <v>42490</v>
      </c>
      <c r="C1014" s="144" t="s">
        <v>238</v>
      </c>
      <c r="D1014" s="75">
        <v>2016</v>
      </c>
      <c r="E1014" s="145">
        <v>14861794442726</v>
      </c>
      <c r="F1014" s="146" t="s">
        <v>234</v>
      </c>
      <c r="G1014" s="141" t="str">
        <f>VLOOKUP(E1014,'Tableau Sites'!$A$7:$C$107,3,FALSE)</f>
        <v>32 RUE EDGARD QUINET</v>
      </c>
      <c r="H1014" s="146" t="s">
        <v>260</v>
      </c>
      <c r="I1014" s="147">
        <v>30</v>
      </c>
      <c r="J1014" s="90">
        <v>42490</v>
      </c>
      <c r="K1014" s="90">
        <v>42485</v>
      </c>
      <c r="L1014" s="145">
        <v>3960</v>
      </c>
      <c r="M1014" s="145">
        <v>3960</v>
      </c>
      <c r="N1014" s="148">
        <v>722.89</v>
      </c>
      <c r="P1014" s="169" t="s">
        <v>261</v>
      </c>
      <c r="Q1014" s="82">
        <v>14861794442726</v>
      </c>
      <c r="R1014" s="83" t="s">
        <v>342</v>
      </c>
      <c r="S1014" s="160" t="s">
        <v>234</v>
      </c>
      <c r="T1014" s="83" t="s">
        <v>263</v>
      </c>
      <c r="U1014" s="151" t="s">
        <v>234</v>
      </c>
      <c r="V1014" s="83" t="s">
        <v>235</v>
      </c>
      <c r="W1014" s="83" t="s">
        <v>260</v>
      </c>
      <c r="X1014" s="83" t="s">
        <v>264</v>
      </c>
      <c r="Y1014" s="170" t="s">
        <v>276</v>
      </c>
      <c r="Z1014" s="83">
        <v>42419</v>
      </c>
      <c r="AA1014" s="83">
        <v>42480</v>
      </c>
      <c r="AB1014" s="171" t="s">
        <v>266</v>
      </c>
      <c r="AC1014" s="172">
        <v>416.88</v>
      </c>
      <c r="AD1014" s="172">
        <v>0</v>
      </c>
      <c r="AE1014" s="172">
        <v>69.48</v>
      </c>
      <c r="AF1014" s="172">
        <v>0</v>
      </c>
      <c r="AG1014" s="173">
        <v>69.48</v>
      </c>
      <c r="AH1014" s="173">
        <v>5.5</v>
      </c>
      <c r="AI1014" s="173">
        <v>73.3</v>
      </c>
      <c r="AJ1014" s="175">
        <v>0</v>
      </c>
      <c r="AK1014" s="175">
        <v>3960</v>
      </c>
      <c r="AL1014" s="175">
        <v>3960</v>
      </c>
      <c r="AM1014" s="176">
        <v>0.1008</v>
      </c>
      <c r="AN1014" s="176">
        <v>0.1008</v>
      </c>
      <c r="AO1014" s="176"/>
      <c r="AP1014" s="176">
        <v>2.58E-2</v>
      </c>
      <c r="AQ1014" s="174"/>
      <c r="AR1014" s="176">
        <v>7.4999999999999997E-2</v>
      </c>
      <c r="AS1014" s="173"/>
      <c r="AT1014" s="173">
        <v>399.17</v>
      </c>
      <c r="AU1014" s="173"/>
      <c r="AV1014" s="173">
        <v>102.17</v>
      </c>
      <c r="AW1014" s="173"/>
      <c r="AX1014" s="173">
        <v>297</v>
      </c>
      <c r="AY1014" s="177"/>
      <c r="AZ1014" s="172">
        <v>37.14</v>
      </c>
      <c r="BA1014" s="172">
        <v>89.1</v>
      </c>
      <c r="BB1014" s="172">
        <v>18.100000000000001</v>
      </c>
      <c r="BC1014" s="172">
        <v>144.34</v>
      </c>
      <c r="BD1014" s="177"/>
      <c r="BE1014" s="172">
        <v>3.82</v>
      </c>
      <c r="BF1014" s="172">
        <v>17.82</v>
      </c>
      <c r="BG1014" s="172">
        <v>109.9</v>
      </c>
      <c r="BH1014" s="172">
        <v>722.89</v>
      </c>
      <c r="BI1014" s="178"/>
      <c r="BJ1014" s="178" t="s">
        <v>267</v>
      </c>
      <c r="BK1014" s="178" t="s">
        <v>310</v>
      </c>
      <c r="BL1014" s="174">
        <v>30</v>
      </c>
      <c r="BM1014" s="166" t="s">
        <v>269</v>
      </c>
      <c r="BN1014" s="1">
        <v>42490</v>
      </c>
      <c r="BO1014" s="1">
        <v>42485</v>
      </c>
      <c r="BP1014" t="s">
        <v>238</v>
      </c>
      <c r="BQ1014" s="8">
        <v>2016</v>
      </c>
    </row>
    <row r="1015" spans="1:70" hidden="1" x14ac:dyDescent="0.45">
      <c r="A1015" s="144"/>
      <c r="B1015" s="90">
        <v>42490</v>
      </c>
      <c r="C1015" s="144" t="s">
        <v>238</v>
      </c>
      <c r="D1015" s="75">
        <v>2016</v>
      </c>
      <c r="E1015" s="145">
        <v>14868451447631</v>
      </c>
      <c r="F1015" s="146" t="s">
        <v>236</v>
      </c>
      <c r="G1015" s="141" t="str">
        <f>VLOOKUP(E1015,'Tableau Sites'!$A$7:$C$107,3,FALSE)</f>
        <v>KERDROUAL</v>
      </c>
      <c r="H1015" s="146" t="s">
        <v>260</v>
      </c>
      <c r="I1015" s="147">
        <v>30</v>
      </c>
      <c r="J1015" s="90">
        <v>42490</v>
      </c>
      <c r="K1015" s="90">
        <v>42485</v>
      </c>
      <c r="L1015" s="145">
        <v>4532</v>
      </c>
      <c r="M1015" s="145">
        <v>4532</v>
      </c>
      <c r="N1015" s="148">
        <v>813.95</v>
      </c>
      <c r="P1015" s="169" t="s">
        <v>261</v>
      </c>
      <c r="Q1015" s="82">
        <v>14868451447631</v>
      </c>
      <c r="R1015" s="83" t="s">
        <v>343</v>
      </c>
      <c r="S1015" s="160" t="s">
        <v>236</v>
      </c>
      <c r="T1015" s="83" t="s">
        <v>263</v>
      </c>
      <c r="U1015" s="151" t="s">
        <v>236</v>
      </c>
      <c r="V1015" s="83" t="s">
        <v>237</v>
      </c>
      <c r="W1015" s="83" t="s">
        <v>260</v>
      </c>
      <c r="X1015" s="83" t="s">
        <v>264</v>
      </c>
      <c r="Y1015" s="170" t="s">
        <v>276</v>
      </c>
      <c r="Z1015" s="83">
        <v>42410</v>
      </c>
      <c r="AA1015" s="83">
        <v>42467</v>
      </c>
      <c r="AB1015" s="171" t="s">
        <v>266</v>
      </c>
      <c r="AC1015" s="172">
        <v>445.68</v>
      </c>
      <c r="AD1015" s="172">
        <v>-28.8</v>
      </c>
      <c r="AE1015" s="172">
        <v>74.28</v>
      </c>
      <c r="AF1015" s="172">
        <v>-4.8</v>
      </c>
      <c r="AG1015" s="173">
        <v>69.48</v>
      </c>
      <c r="AH1015" s="173">
        <v>5.5</v>
      </c>
      <c r="AI1015" s="173">
        <v>73.3</v>
      </c>
      <c r="AJ1015" s="175">
        <v>3142</v>
      </c>
      <c r="AK1015" s="175">
        <v>1390</v>
      </c>
      <c r="AL1015" s="175">
        <v>4532</v>
      </c>
      <c r="AM1015" s="176">
        <v>0.1008</v>
      </c>
      <c r="AN1015" s="176">
        <v>0.1008</v>
      </c>
      <c r="AO1015" s="176">
        <v>2.93E-2</v>
      </c>
      <c r="AP1015" s="176">
        <v>1.83E-2</v>
      </c>
      <c r="AQ1015" s="174">
        <v>7.1499999999999994E-2</v>
      </c>
      <c r="AR1015" s="176">
        <v>8.2500000000000004E-2</v>
      </c>
      <c r="AS1015" s="173">
        <v>316.70999999999998</v>
      </c>
      <c r="AT1015" s="173">
        <v>140.11000000000001</v>
      </c>
      <c r="AU1015" s="173">
        <v>92.06</v>
      </c>
      <c r="AV1015" s="173">
        <v>25.44</v>
      </c>
      <c r="AW1015" s="173">
        <v>224.65</v>
      </c>
      <c r="AX1015" s="173">
        <v>114.67</v>
      </c>
      <c r="AY1015" s="177"/>
      <c r="AZ1015" s="172">
        <v>42.51</v>
      </c>
      <c r="BA1015" s="172">
        <v>101.97</v>
      </c>
      <c r="BB1015" s="172">
        <v>18.100000000000001</v>
      </c>
      <c r="BC1015" s="172">
        <v>162.58000000000001</v>
      </c>
      <c r="BD1015" s="177"/>
      <c r="BE1015" s="172">
        <v>3.82</v>
      </c>
      <c r="BF1015" s="172">
        <v>20.39</v>
      </c>
      <c r="BG1015" s="172">
        <v>125.07</v>
      </c>
      <c r="BH1015" s="172">
        <v>813.95</v>
      </c>
      <c r="BI1015" s="178"/>
      <c r="BJ1015" s="178" t="s">
        <v>267</v>
      </c>
      <c r="BK1015" s="178" t="s">
        <v>304</v>
      </c>
      <c r="BL1015" s="174">
        <v>30</v>
      </c>
      <c r="BM1015" s="166" t="s">
        <v>269</v>
      </c>
      <c r="BN1015" s="1">
        <v>42490</v>
      </c>
      <c r="BO1015" s="1">
        <v>42485</v>
      </c>
      <c r="BP1015" t="s">
        <v>238</v>
      </c>
      <c r="BQ1015" s="8">
        <v>2016</v>
      </c>
    </row>
    <row r="1016" spans="1:70" hidden="1" x14ac:dyDescent="0.45">
      <c r="A1016" s="144"/>
      <c r="B1016" s="90">
        <v>42429</v>
      </c>
      <c r="C1016" s="144" t="s">
        <v>238</v>
      </c>
      <c r="D1016" s="75">
        <v>2016</v>
      </c>
      <c r="E1016" s="145">
        <v>14809551316980</v>
      </c>
      <c r="F1016" s="146" t="s">
        <v>228</v>
      </c>
      <c r="G1016" s="141" t="str">
        <f>VLOOKUP(E1016,'Tableau Sites'!$A$7:$C$107,3,FALSE)</f>
        <v>7 RUE JULES MASSENET</v>
      </c>
      <c r="H1016" s="146" t="s">
        <v>260</v>
      </c>
      <c r="I1016" s="147">
        <v>18</v>
      </c>
      <c r="J1016" s="90">
        <v>42429</v>
      </c>
      <c r="K1016" s="90">
        <v>42425</v>
      </c>
      <c r="L1016" s="145">
        <v>5590</v>
      </c>
      <c r="M1016" s="145">
        <v>5590</v>
      </c>
      <c r="N1016" s="148">
        <v>905.71</v>
      </c>
      <c r="P1016" s="169" t="s">
        <v>261</v>
      </c>
      <c r="Q1016" s="82">
        <v>14809551316980</v>
      </c>
      <c r="R1016" s="83"/>
      <c r="S1016" s="160" t="s">
        <v>228</v>
      </c>
      <c r="T1016" s="83" t="s">
        <v>263</v>
      </c>
      <c r="U1016" s="151" t="s">
        <v>228</v>
      </c>
      <c r="V1016" s="83" t="s">
        <v>36</v>
      </c>
      <c r="W1016" s="83" t="s">
        <v>260</v>
      </c>
      <c r="X1016" s="83" t="s">
        <v>264</v>
      </c>
      <c r="Y1016" s="170"/>
      <c r="Z1016" s="83"/>
      <c r="AA1016" s="83"/>
      <c r="AB1016" s="171" t="s">
        <v>266</v>
      </c>
      <c r="AC1016" s="172"/>
      <c r="AD1016" s="172"/>
      <c r="AE1016" s="172"/>
      <c r="AF1016" s="172"/>
      <c r="AG1016" s="173"/>
      <c r="AH1016" s="173"/>
      <c r="AI1016" s="173"/>
      <c r="AJ1016" s="175"/>
      <c r="AK1016" s="175"/>
      <c r="AL1016" s="175">
        <v>5590</v>
      </c>
      <c r="AM1016" s="176"/>
      <c r="AN1016" s="176"/>
      <c r="AO1016" s="176"/>
      <c r="AP1016" s="176"/>
      <c r="AQ1016" s="174"/>
      <c r="AR1016" s="176"/>
      <c r="AS1016" s="173"/>
      <c r="AT1016" s="173"/>
      <c r="AU1016" s="173"/>
      <c r="AV1016" s="173"/>
      <c r="AW1016" s="173"/>
      <c r="AX1016" s="173"/>
      <c r="AY1016" s="177"/>
      <c r="AZ1016" s="172"/>
      <c r="BA1016" s="172"/>
      <c r="BB1016" s="172"/>
      <c r="BC1016" s="172"/>
      <c r="BD1016" s="177"/>
      <c r="BE1016" s="172"/>
      <c r="BF1016" s="172"/>
      <c r="BG1016" s="172"/>
      <c r="BH1016" s="172">
        <v>905.71</v>
      </c>
      <c r="BI1016" s="178"/>
      <c r="BJ1016" s="178" t="s">
        <v>267</v>
      </c>
      <c r="BK1016" s="178" t="s">
        <v>294</v>
      </c>
      <c r="BL1016" s="174">
        <v>18</v>
      </c>
      <c r="BM1016" s="166" t="s">
        <v>269</v>
      </c>
      <c r="BN1016" s="1">
        <v>42429</v>
      </c>
      <c r="BO1016" s="1">
        <v>42425</v>
      </c>
      <c r="BP1016" t="s">
        <v>238</v>
      </c>
      <c r="BQ1016" s="8">
        <v>2016</v>
      </c>
    </row>
    <row r="1017" spans="1:70" hidden="1" x14ac:dyDescent="0.45">
      <c r="A1017" s="144"/>
      <c r="B1017" s="90">
        <v>42429</v>
      </c>
      <c r="C1017" s="144" t="s">
        <v>238</v>
      </c>
      <c r="D1017" s="75">
        <v>2016</v>
      </c>
      <c r="E1017" s="145">
        <v>14829088219962</v>
      </c>
      <c r="F1017" s="146" t="s">
        <v>229</v>
      </c>
      <c r="G1017" s="141" t="str">
        <f>VLOOKUP(E1017,'Tableau Sites'!$A$7:$C$107,3,FALSE)</f>
        <v>2 RUE DE GALWAY</v>
      </c>
      <c r="H1017" s="146" t="s">
        <v>260</v>
      </c>
      <c r="I1017" s="147">
        <v>18</v>
      </c>
      <c r="J1017" s="90">
        <v>42429</v>
      </c>
      <c r="K1017" s="90">
        <v>42425</v>
      </c>
      <c r="L1017" s="145">
        <v>4974</v>
      </c>
      <c r="M1017" s="145">
        <v>4974</v>
      </c>
      <c r="N1017" s="148">
        <v>810.48</v>
      </c>
      <c r="P1017" s="169" t="s">
        <v>261</v>
      </c>
      <c r="Q1017" s="82">
        <v>14829088219962</v>
      </c>
      <c r="R1017" s="83"/>
      <c r="S1017" s="160" t="s">
        <v>229</v>
      </c>
      <c r="T1017" s="83" t="s">
        <v>263</v>
      </c>
      <c r="U1017" s="151" t="s">
        <v>229</v>
      </c>
      <c r="V1017" s="83" t="s">
        <v>230</v>
      </c>
      <c r="W1017" s="83" t="s">
        <v>260</v>
      </c>
      <c r="X1017" s="83" t="s">
        <v>264</v>
      </c>
      <c r="Y1017" s="170"/>
      <c r="Z1017" s="83"/>
      <c r="AA1017" s="83"/>
      <c r="AB1017" s="171" t="s">
        <v>266</v>
      </c>
      <c r="AC1017" s="172"/>
      <c r="AD1017" s="172"/>
      <c r="AE1017" s="172"/>
      <c r="AF1017" s="172"/>
      <c r="AG1017" s="173"/>
      <c r="AH1017" s="173"/>
      <c r="AI1017" s="173"/>
      <c r="AJ1017" s="175">
        <v>3717</v>
      </c>
      <c r="AK1017" s="175">
        <v>1257</v>
      </c>
      <c r="AL1017" s="175">
        <f>SUM(AJ1017:AK1017)</f>
        <v>4974</v>
      </c>
      <c r="AM1017" s="176"/>
      <c r="AN1017" s="176"/>
      <c r="AO1017" s="176"/>
      <c r="AP1017" s="176"/>
      <c r="AQ1017" s="174"/>
      <c r="AR1017" s="176"/>
      <c r="AS1017" s="173"/>
      <c r="AT1017" s="173"/>
      <c r="AU1017" s="173"/>
      <c r="AV1017" s="173"/>
      <c r="AW1017" s="173"/>
      <c r="AX1017" s="173"/>
      <c r="AY1017" s="177"/>
      <c r="AZ1017" s="172"/>
      <c r="BA1017" s="172"/>
      <c r="BB1017" s="172"/>
      <c r="BC1017" s="172"/>
      <c r="BD1017" s="177"/>
      <c r="BE1017" s="172"/>
      <c r="BF1017" s="172"/>
      <c r="BG1017" s="172"/>
      <c r="BH1017" s="172">
        <v>810.48</v>
      </c>
      <c r="BI1017" s="178"/>
      <c r="BJ1017" s="178" t="s">
        <v>267</v>
      </c>
      <c r="BK1017" s="178" t="s">
        <v>297</v>
      </c>
      <c r="BL1017" s="174">
        <v>18</v>
      </c>
      <c r="BM1017" s="166" t="s">
        <v>269</v>
      </c>
      <c r="BN1017" s="1">
        <v>42429</v>
      </c>
      <c r="BO1017" s="1">
        <v>42425</v>
      </c>
      <c r="BP1017" t="s">
        <v>238</v>
      </c>
      <c r="BQ1017" s="8">
        <v>2016</v>
      </c>
    </row>
    <row r="1018" spans="1:70" hidden="1" x14ac:dyDescent="0.45">
      <c r="A1018" s="144"/>
      <c r="B1018" s="90">
        <v>42429</v>
      </c>
      <c r="C1018" s="144" t="s">
        <v>238</v>
      </c>
      <c r="D1018" s="75">
        <v>2016</v>
      </c>
      <c r="E1018" s="145">
        <v>14833284986679</v>
      </c>
      <c r="F1018" s="146" t="s">
        <v>231</v>
      </c>
      <c r="G1018" s="141" t="str">
        <f>VLOOKUP(E1018,'Tableau Sites'!$A$7:$C$107,3,FALSE)</f>
        <v>128 BOULEVARD LEON BLUM</v>
      </c>
      <c r="H1018" s="146" t="s">
        <v>260</v>
      </c>
      <c r="I1018" s="147">
        <v>36</v>
      </c>
      <c r="J1018" s="90">
        <v>42429</v>
      </c>
      <c r="K1018" s="90">
        <v>42425</v>
      </c>
      <c r="L1018" s="145">
        <v>6576</v>
      </c>
      <c r="M1018" s="145">
        <v>6576</v>
      </c>
      <c r="N1018" s="148">
        <v>1122.17</v>
      </c>
      <c r="P1018" s="169" t="s">
        <v>261</v>
      </c>
      <c r="Q1018" s="82">
        <v>14833284986679</v>
      </c>
      <c r="R1018" s="83"/>
      <c r="S1018" s="160" t="s">
        <v>231</v>
      </c>
      <c r="T1018" s="83" t="s">
        <v>263</v>
      </c>
      <c r="U1018" s="151" t="s">
        <v>231</v>
      </c>
      <c r="V1018" s="83" t="s">
        <v>232</v>
      </c>
      <c r="W1018" s="83" t="s">
        <v>260</v>
      </c>
      <c r="X1018" s="83" t="s">
        <v>264</v>
      </c>
      <c r="Y1018" s="170"/>
      <c r="Z1018" s="83"/>
      <c r="AA1018" s="83"/>
      <c r="AB1018" s="171" t="s">
        <v>266</v>
      </c>
      <c r="AC1018" s="172"/>
      <c r="AD1018" s="172"/>
      <c r="AE1018" s="172"/>
      <c r="AF1018" s="172"/>
      <c r="AG1018" s="173"/>
      <c r="AH1018" s="173"/>
      <c r="AI1018" s="173"/>
      <c r="AJ1018" s="175">
        <v>5073</v>
      </c>
      <c r="AK1018" s="175">
        <v>1503</v>
      </c>
      <c r="AL1018" s="175">
        <f>SUM(AJ1018:AK1018)</f>
        <v>6576</v>
      </c>
      <c r="AM1018" s="176"/>
      <c r="AN1018" s="176"/>
      <c r="AO1018" s="176"/>
      <c r="AP1018" s="176"/>
      <c r="AQ1018" s="174"/>
      <c r="AR1018" s="176"/>
      <c r="AS1018" s="173"/>
      <c r="AT1018" s="173"/>
      <c r="AU1018" s="173"/>
      <c r="AV1018" s="173"/>
      <c r="AW1018" s="173"/>
      <c r="AX1018" s="173"/>
      <c r="AY1018" s="177"/>
      <c r="AZ1018" s="172"/>
      <c r="BA1018" s="172"/>
      <c r="BB1018" s="172"/>
      <c r="BC1018" s="172"/>
      <c r="BD1018" s="177"/>
      <c r="BE1018" s="172"/>
      <c r="BF1018" s="172"/>
      <c r="BG1018" s="172"/>
      <c r="BH1018" s="172">
        <v>1122.17</v>
      </c>
      <c r="BI1018" s="178"/>
      <c r="BJ1018" s="178" t="s">
        <v>267</v>
      </c>
      <c r="BK1018" s="178" t="s">
        <v>300</v>
      </c>
      <c r="BL1018" s="174">
        <v>36</v>
      </c>
      <c r="BM1018" s="166" t="s">
        <v>269</v>
      </c>
      <c r="BN1018" s="1">
        <v>42429</v>
      </c>
      <c r="BO1018" s="1">
        <v>42425</v>
      </c>
      <c r="BP1018" t="s">
        <v>238</v>
      </c>
      <c r="BQ1018" s="8">
        <v>2016</v>
      </c>
    </row>
    <row r="1019" spans="1:70" hidden="1" x14ac:dyDescent="0.45">
      <c r="A1019" s="144"/>
      <c r="B1019" s="90">
        <v>42429</v>
      </c>
      <c r="C1019" s="144" t="s">
        <v>238</v>
      </c>
      <c r="D1019" s="75">
        <v>2016</v>
      </c>
      <c r="E1019" s="145">
        <v>14847756816130</v>
      </c>
      <c r="F1019" s="146" t="s">
        <v>233</v>
      </c>
      <c r="G1019" s="141" t="str">
        <f>VLOOKUP(E1019,'Tableau Sites'!$A$7:$C$107,3,FALSE)</f>
        <v>RUE ETIENNE PERAULT</v>
      </c>
      <c r="H1019" s="146" t="s">
        <v>260</v>
      </c>
      <c r="I1019" s="147">
        <v>18</v>
      </c>
      <c r="J1019" s="90">
        <v>42429</v>
      </c>
      <c r="K1019" s="90">
        <v>42425</v>
      </c>
      <c r="L1019" s="145">
        <v>4984</v>
      </c>
      <c r="M1019" s="145">
        <v>4984</v>
      </c>
      <c r="N1019" s="148">
        <v>814.76</v>
      </c>
      <c r="P1019" s="169" t="s">
        <v>261</v>
      </c>
      <c r="Q1019" s="82">
        <v>14847756816130</v>
      </c>
      <c r="R1019" s="83"/>
      <c r="S1019" s="160" t="s">
        <v>233</v>
      </c>
      <c r="T1019" s="83" t="s">
        <v>263</v>
      </c>
      <c r="U1019" s="151" t="s">
        <v>233</v>
      </c>
      <c r="V1019" s="83" t="s">
        <v>18</v>
      </c>
      <c r="W1019" s="83" t="s">
        <v>260</v>
      </c>
      <c r="X1019" s="83" t="s">
        <v>264</v>
      </c>
      <c r="Y1019" s="170"/>
      <c r="Z1019" s="83"/>
      <c r="AA1019" s="83"/>
      <c r="AB1019" s="171" t="s">
        <v>266</v>
      </c>
      <c r="AC1019" s="172"/>
      <c r="AD1019" s="172"/>
      <c r="AE1019" s="172"/>
      <c r="AF1019" s="172"/>
      <c r="AG1019" s="173"/>
      <c r="AH1019" s="173"/>
      <c r="AI1019" s="173"/>
      <c r="AJ1019" s="175">
        <v>4372</v>
      </c>
      <c r="AK1019" s="175">
        <v>612</v>
      </c>
      <c r="AL1019" s="175">
        <f>SUM(AJ1019:AK1019)</f>
        <v>4984</v>
      </c>
      <c r="AM1019" s="176"/>
      <c r="AN1019" s="176"/>
      <c r="AO1019" s="176"/>
      <c r="AP1019" s="176"/>
      <c r="AQ1019" s="174"/>
      <c r="AR1019" s="176"/>
      <c r="AS1019" s="173"/>
      <c r="AT1019" s="173"/>
      <c r="AU1019" s="173"/>
      <c r="AV1019" s="173"/>
      <c r="AW1019" s="173"/>
      <c r="AX1019" s="173"/>
      <c r="AY1019" s="177"/>
      <c r="AZ1019" s="172"/>
      <c r="BA1019" s="172"/>
      <c r="BB1019" s="172"/>
      <c r="BC1019" s="172"/>
      <c r="BD1019" s="177"/>
      <c r="BE1019" s="172"/>
      <c r="BF1019" s="172"/>
      <c r="BG1019" s="172"/>
      <c r="BH1019" s="172">
        <v>814.76</v>
      </c>
      <c r="BI1019" s="178"/>
      <c r="BJ1019" s="178" t="s">
        <v>267</v>
      </c>
      <c r="BK1019" s="178" t="s">
        <v>297</v>
      </c>
      <c r="BL1019" s="174">
        <v>18</v>
      </c>
      <c r="BM1019" s="166" t="s">
        <v>269</v>
      </c>
      <c r="BN1019" s="1">
        <v>42429</v>
      </c>
      <c r="BO1019" s="1">
        <v>42425</v>
      </c>
      <c r="BP1019" t="s">
        <v>238</v>
      </c>
      <c r="BQ1019" s="8">
        <v>2016</v>
      </c>
    </row>
    <row r="1020" spans="1:70" hidden="1" x14ac:dyDescent="0.45">
      <c r="A1020" s="144"/>
      <c r="B1020" s="90">
        <v>42429</v>
      </c>
      <c r="C1020" s="144" t="s">
        <v>238</v>
      </c>
      <c r="D1020" s="75">
        <v>2016</v>
      </c>
      <c r="E1020" s="145">
        <v>14861794442726</v>
      </c>
      <c r="F1020" s="146" t="s">
        <v>234</v>
      </c>
      <c r="G1020" s="141" t="str">
        <f>VLOOKUP(E1020,'Tableau Sites'!$A$7:$C$107,3,FALSE)</f>
        <v>32 RUE EDGARD QUINET</v>
      </c>
      <c r="H1020" s="146" t="s">
        <v>260</v>
      </c>
      <c r="I1020" s="147">
        <v>30</v>
      </c>
      <c r="J1020" s="90">
        <v>42429</v>
      </c>
      <c r="K1020" s="90">
        <v>42425</v>
      </c>
      <c r="L1020" s="145">
        <v>2927</v>
      </c>
      <c r="M1020" s="145">
        <v>2927</v>
      </c>
      <c r="N1020" s="148">
        <v>570.63</v>
      </c>
      <c r="P1020" s="169" t="s">
        <v>261</v>
      </c>
      <c r="Q1020" s="82">
        <v>14861794442726</v>
      </c>
      <c r="R1020" s="83"/>
      <c r="S1020" s="160" t="s">
        <v>234</v>
      </c>
      <c r="T1020" s="83" t="s">
        <v>263</v>
      </c>
      <c r="U1020" s="151" t="s">
        <v>234</v>
      </c>
      <c r="V1020" s="83" t="s">
        <v>235</v>
      </c>
      <c r="W1020" s="83" t="s">
        <v>260</v>
      </c>
      <c r="X1020" s="83" t="s">
        <v>264</v>
      </c>
      <c r="Y1020" s="170"/>
      <c r="Z1020" s="83"/>
      <c r="AA1020" s="83"/>
      <c r="AB1020" s="171" t="s">
        <v>266</v>
      </c>
      <c r="AC1020" s="172"/>
      <c r="AD1020" s="172"/>
      <c r="AE1020" s="172"/>
      <c r="AF1020" s="172"/>
      <c r="AG1020" s="173"/>
      <c r="AH1020" s="173"/>
      <c r="AI1020" s="173"/>
      <c r="AJ1020" s="175"/>
      <c r="AK1020" s="175"/>
      <c r="AL1020" s="175">
        <v>2927</v>
      </c>
      <c r="AM1020" s="176"/>
      <c r="AN1020" s="176"/>
      <c r="AO1020" s="176"/>
      <c r="AP1020" s="176"/>
      <c r="AQ1020" s="174"/>
      <c r="AR1020" s="176"/>
      <c r="AS1020" s="173"/>
      <c r="AT1020" s="173"/>
      <c r="AU1020" s="173"/>
      <c r="AV1020" s="173"/>
      <c r="AW1020" s="173"/>
      <c r="AX1020" s="173"/>
      <c r="AY1020" s="177"/>
      <c r="AZ1020" s="172"/>
      <c r="BA1020" s="172"/>
      <c r="BB1020" s="172"/>
      <c r="BC1020" s="172"/>
      <c r="BD1020" s="177"/>
      <c r="BE1020" s="172"/>
      <c r="BF1020" s="172"/>
      <c r="BG1020" s="172"/>
      <c r="BH1020" s="172">
        <v>570.63</v>
      </c>
      <c r="BI1020" s="178"/>
      <c r="BJ1020" s="178" t="s">
        <v>267</v>
      </c>
      <c r="BK1020" s="178" t="s">
        <v>310</v>
      </c>
      <c r="BL1020" s="174">
        <v>30</v>
      </c>
      <c r="BM1020" s="166" t="s">
        <v>269</v>
      </c>
      <c r="BN1020" s="1">
        <v>42429</v>
      </c>
      <c r="BO1020" s="1">
        <v>42425</v>
      </c>
      <c r="BP1020" t="s">
        <v>238</v>
      </c>
      <c r="BQ1020" s="8">
        <v>2016</v>
      </c>
    </row>
    <row r="1021" spans="1:70" hidden="1" x14ac:dyDescent="0.45">
      <c r="A1021" s="144"/>
      <c r="B1021" s="90">
        <v>42429</v>
      </c>
      <c r="C1021" s="144" t="s">
        <v>238</v>
      </c>
      <c r="D1021" s="75">
        <v>2016</v>
      </c>
      <c r="E1021" s="145">
        <v>14868451447631</v>
      </c>
      <c r="F1021" s="146" t="s">
        <v>236</v>
      </c>
      <c r="G1021" s="141" t="str">
        <f>VLOOKUP(E1021,'Tableau Sites'!$A$7:$C$107,3,FALSE)</f>
        <v>KERDROUAL</v>
      </c>
      <c r="H1021" s="146" t="s">
        <v>260</v>
      </c>
      <c r="I1021" s="147">
        <v>30</v>
      </c>
      <c r="J1021" s="90">
        <v>42429</v>
      </c>
      <c r="K1021" s="90">
        <v>42425</v>
      </c>
      <c r="L1021" s="145">
        <v>-892</v>
      </c>
      <c r="M1021" s="145">
        <v>-892</v>
      </c>
      <c r="N1021" s="148">
        <v>18.91</v>
      </c>
      <c r="P1021" s="169" t="s">
        <v>261</v>
      </c>
      <c r="Q1021" s="82">
        <v>14868451447631</v>
      </c>
      <c r="R1021" s="83"/>
      <c r="S1021" s="160" t="s">
        <v>236</v>
      </c>
      <c r="T1021" s="83" t="s">
        <v>263</v>
      </c>
      <c r="U1021" s="151" t="s">
        <v>236</v>
      </c>
      <c r="V1021" s="83" t="s">
        <v>237</v>
      </c>
      <c r="W1021" s="83" t="s">
        <v>260</v>
      </c>
      <c r="X1021" s="83" t="s">
        <v>264</v>
      </c>
      <c r="Y1021" s="170"/>
      <c r="Z1021" s="83"/>
      <c r="AA1021" s="83"/>
      <c r="AB1021" s="171" t="s">
        <v>266</v>
      </c>
      <c r="AC1021" s="172"/>
      <c r="AD1021" s="172"/>
      <c r="AE1021" s="172"/>
      <c r="AF1021" s="172"/>
      <c r="AG1021" s="173"/>
      <c r="AH1021" s="173"/>
      <c r="AI1021" s="173"/>
      <c r="AJ1021" s="175">
        <v>-846</v>
      </c>
      <c r="AK1021" s="175">
        <v>-46</v>
      </c>
      <c r="AL1021" s="175">
        <f>SUM(AJ1021:AK1021)</f>
        <v>-892</v>
      </c>
      <c r="AM1021" s="176"/>
      <c r="AN1021" s="176"/>
      <c r="AO1021" s="176"/>
      <c r="AP1021" s="176"/>
      <c r="AQ1021" s="174"/>
      <c r="AR1021" s="176"/>
      <c r="AS1021" s="173"/>
      <c r="AT1021" s="173"/>
      <c r="AU1021" s="173"/>
      <c r="AV1021" s="173"/>
      <c r="AW1021" s="173"/>
      <c r="AX1021" s="173"/>
      <c r="AY1021" s="177"/>
      <c r="AZ1021" s="172"/>
      <c r="BA1021" s="172"/>
      <c r="BB1021" s="172"/>
      <c r="BC1021" s="172"/>
      <c r="BD1021" s="177"/>
      <c r="BE1021" s="172"/>
      <c r="BF1021" s="172"/>
      <c r="BG1021" s="172"/>
      <c r="BH1021" s="172">
        <v>18.91</v>
      </c>
      <c r="BI1021" s="178"/>
      <c r="BJ1021" s="178" t="s">
        <v>267</v>
      </c>
      <c r="BK1021" s="178" t="s">
        <v>304</v>
      </c>
      <c r="BL1021" s="174">
        <v>30</v>
      </c>
      <c r="BM1021" s="166" t="s">
        <v>269</v>
      </c>
      <c r="BN1021" s="1">
        <v>42429</v>
      </c>
      <c r="BO1021" s="1">
        <v>42425</v>
      </c>
      <c r="BP1021" t="s">
        <v>238</v>
      </c>
      <c r="BQ1021" s="8">
        <v>2016</v>
      </c>
    </row>
    <row r="1022" spans="1:70" hidden="1" x14ac:dyDescent="0.45">
      <c r="A1022" s="144"/>
      <c r="B1022" s="90">
        <v>42370</v>
      </c>
      <c r="C1022" s="144" t="s">
        <v>238</v>
      </c>
      <c r="D1022" s="75">
        <v>2016</v>
      </c>
      <c r="E1022" s="145">
        <v>14868451447631</v>
      </c>
      <c r="F1022" s="146" t="s">
        <v>236</v>
      </c>
      <c r="G1022" s="141" t="str">
        <f>VLOOKUP(E1022,'Tableau Sites'!$A$7:$C$107,3,FALSE)</f>
        <v>KERDROUAL</v>
      </c>
      <c r="H1022" s="146" t="s">
        <v>260</v>
      </c>
      <c r="I1022" s="147">
        <v>30</v>
      </c>
      <c r="J1022" s="90">
        <v>42370</v>
      </c>
      <c r="K1022" s="90">
        <v>42370</v>
      </c>
      <c r="L1022" s="145">
        <v>0</v>
      </c>
      <c r="M1022" s="145">
        <v>0</v>
      </c>
      <c r="N1022" s="148">
        <v>0</v>
      </c>
      <c r="P1022" s="169" t="s">
        <v>261</v>
      </c>
      <c r="Q1022" s="82">
        <v>14868451447631</v>
      </c>
      <c r="R1022" s="83"/>
      <c r="S1022" s="160" t="s">
        <v>236</v>
      </c>
      <c r="T1022" s="83" t="s">
        <v>263</v>
      </c>
      <c r="U1022" s="151" t="s">
        <v>236</v>
      </c>
      <c r="V1022" s="83" t="s">
        <v>237</v>
      </c>
      <c r="W1022" s="83" t="s">
        <v>260</v>
      </c>
      <c r="X1022" s="83" t="s">
        <v>264</v>
      </c>
      <c r="Y1022" s="170"/>
      <c r="Z1022" s="83"/>
      <c r="AA1022" s="83"/>
      <c r="AB1022" s="171"/>
      <c r="AC1022" s="172"/>
      <c r="AD1022" s="172"/>
      <c r="AE1022" s="172"/>
      <c r="AF1022" s="172"/>
      <c r="AG1022" s="173"/>
      <c r="AH1022" s="173"/>
      <c r="AI1022" s="173"/>
      <c r="AJ1022" s="175"/>
      <c r="AK1022" s="175"/>
      <c r="AL1022" s="175"/>
      <c r="AM1022" s="176"/>
      <c r="AN1022" s="176"/>
      <c r="AO1022" s="176"/>
      <c r="AP1022" s="176"/>
      <c r="AQ1022" s="174"/>
      <c r="AR1022" s="176"/>
      <c r="AS1022" s="173"/>
      <c r="AT1022" s="173"/>
      <c r="AU1022" s="173"/>
      <c r="AV1022" s="173"/>
      <c r="AW1022" s="173"/>
      <c r="AX1022" s="173"/>
      <c r="AY1022" s="177"/>
      <c r="AZ1022" s="172"/>
      <c r="BA1022" s="172"/>
      <c r="BB1022" s="172"/>
      <c r="BC1022" s="172"/>
      <c r="BD1022" s="177"/>
      <c r="BE1022" s="172"/>
      <c r="BF1022" s="172"/>
      <c r="BG1022" s="172"/>
      <c r="BH1022" s="172"/>
      <c r="BI1022" s="178"/>
      <c r="BJ1022" s="178" t="s">
        <v>267</v>
      </c>
      <c r="BK1022" s="178" t="s">
        <v>304</v>
      </c>
      <c r="BL1022" s="174">
        <v>30</v>
      </c>
      <c r="BM1022" s="166"/>
      <c r="BN1022" s="1">
        <v>42370</v>
      </c>
      <c r="BO1022" s="1">
        <v>42370</v>
      </c>
      <c r="BP1022" t="s">
        <v>238</v>
      </c>
      <c r="BQ1022" s="8" t="s">
        <v>344</v>
      </c>
      <c r="BR1022" t="s">
        <v>345</v>
      </c>
    </row>
    <row r="1023" spans="1:70" hidden="1" x14ac:dyDescent="0.45">
      <c r="A1023" s="144"/>
      <c r="B1023" s="90">
        <v>42401</v>
      </c>
      <c r="C1023" s="144" t="s">
        <v>238</v>
      </c>
      <c r="D1023" s="75">
        <v>2016</v>
      </c>
      <c r="E1023" s="145">
        <v>14868451447631</v>
      </c>
      <c r="F1023" s="146" t="s">
        <v>236</v>
      </c>
      <c r="G1023" s="141" t="str">
        <f>VLOOKUP(E1023,'Tableau Sites'!$A$7:$C$107,3,FALSE)</f>
        <v>KERDROUAL</v>
      </c>
      <c r="H1023" s="146" t="s">
        <v>260</v>
      </c>
      <c r="I1023" s="147">
        <v>30</v>
      </c>
      <c r="J1023" s="90">
        <v>42401</v>
      </c>
      <c r="K1023" s="90">
        <v>42401</v>
      </c>
      <c r="L1023" s="145">
        <v>0</v>
      </c>
      <c r="M1023" s="145">
        <v>0</v>
      </c>
      <c r="N1023" s="148">
        <v>0</v>
      </c>
      <c r="P1023" s="169" t="s">
        <v>261</v>
      </c>
      <c r="Q1023" s="82">
        <v>14868451447631</v>
      </c>
      <c r="R1023" s="83"/>
      <c r="S1023" s="160" t="s">
        <v>236</v>
      </c>
      <c r="T1023" s="83" t="s">
        <v>263</v>
      </c>
      <c r="U1023" s="151" t="s">
        <v>236</v>
      </c>
      <c r="V1023" s="83" t="s">
        <v>237</v>
      </c>
      <c r="W1023" s="83" t="s">
        <v>260</v>
      </c>
      <c r="X1023" s="83" t="s">
        <v>264</v>
      </c>
      <c r="Y1023" s="170"/>
      <c r="Z1023" s="83"/>
      <c r="AA1023" s="83"/>
      <c r="AB1023" s="171"/>
      <c r="AC1023" s="172"/>
      <c r="AD1023" s="172"/>
      <c r="AE1023" s="172"/>
      <c r="AF1023" s="172"/>
      <c r="AG1023" s="173"/>
      <c r="AH1023" s="173"/>
      <c r="AI1023" s="173"/>
      <c r="AJ1023" s="175"/>
      <c r="AK1023" s="175"/>
      <c r="AL1023" s="175"/>
      <c r="AM1023" s="176"/>
      <c r="AN1023" s="176"/>
      <c r="AO1023" s="176"/>
      <c r="AP1023" s="176"/>
      <c r="AQ1023" s="174"/>
      <c r="AR1023" s="176"/>
      <c r="AS1023" s="173"/>
      <c r="AT1023" s="173"/>
      <c r="AU1023" s="173"/>
      <c r="AV1023" s="173"/>
      <c r="AW1023" s="173"/>
      <c r="AX1023" s="173"/>
      <c r="AY1023" s="177"/>
      <c r="AZ1023" s="172"/>
      <c r="BA1023" s="172"/>
      <c r="BB1023" s="172"/>
      <c r="BC1023" s="172"/>
      <c r="BD1023" s="177"/>
      <c r="BE1023" s="172"/>
      <c r="BF1023" s="172"/>
      <c r="BG1023" s="172"/>
      <c r="BH1023" s="172"/>
      <c r="BI1023" s="178"/>
      <c r="BJ1023" s="178" t="s">
        <v>267</v>
      </c>
      <c r="BK1023" s="178" t="s">
        <v>304</v>
      </c>
      <c r="BL1023" s="174">
        <v>30</v>
      </c>
      <c r="BM1023" s="166"/>
      <c r="BN1023" s="1">
        <v>42401</v>
      </c>
      <c r="BO1023" s="1">
        <v>42401</v>
      </c>
      <c r="BP1023" t="s">
        <v>238</v>
      </c>
      <c r="BQ1023" s="8" t="s">
        <v>344</v>
      </c>
      <c r="BR1023" t="s">
        <v>345</v>
      </c>
    </row>
    <row r="1024" spans="1:70" hidden="1" x14ac:dyDescent="0.45">
      <c r="A1024" s="144"/>
      <c r="B1024" s="90">
        <v>42430</v>
      </c>
      <c r="C1024" s="144" t="s">
        <v>238</v>
      </c>
      <c r="D1024" s="75">
        <v>2016</v>
      </c>
      <c r="E1024" s="145">
        <v>14868451447631</v>
      </c>
      <c r="F1024" s="146" t="s">
        <v>236</v>
      </c>
      <c r="G1024" s="141" t="str">
        <f>VLOOKUP(E1024,'Tableau Sites'!$A$7:$C$107,3,FALSE)</f>
        <v>KERDROUAL</v>
      </c>
      <c r="H1024" s="146" t="s">
        <v>260</v>
      </c>
      <c r="I1024" s="147">
        <v>30</v>
      </c>
      <c r="J1024" s="90">
        <v>42430</v>
      </c>
      <c r="K1024" s="90">
        <v>42430</v>
      </c>
      <c r="L1024" s="145">
        <v>0</v>
      </c>
      <c r="M1024" s="145">
        <v>0</v>
      </c>
      <c r="N1024" s="148">
        <v>0</v>
      </c>
      <c r="P1024" s="169" t="s">
        <v>261</v>
      </c>
      <c r="Q1024" s="82">
        <v>14868451447631</v>
      </c>
      <c r="R1024" s="83"/>
      <c r="S1024" s="160" t="s">
        <v>236</v>
      </c>
      <c r="T1024" s="83" t="s">
        <v>263</v>
      </c>
      <c r="U1024" s="151" t="s">
        <v>236</v>
      </c>
      <c r="V1024" s="83" t="s">
        <v>237</v>
      </c>
      <c r="W1024" s="83" t="s">
        <v>260</v>
      </c>
      <c r="X1024" s="83" t="s">
        <v>264</v>
      </c>
      <c r="Y1024" s="170"/>
      <c r="Z1024" s="83"/>
      <c r="AA1024" s="83"/>
      <c r="AB1024" s="171"/>
      <c r="AC1024" s="172"/>
      <c r="AD1024" s="172"/>
      <c r="AE1024" s="172"/>
      <c r="AF1024" s="172"/>
      <c r="AG1024" s="173"/>
      <c r="AH1024" s="173"/>
      <c r="AI1024" s="173"/>
      <c r="AJ1024" s="175"/>
      <c r="AK1024" s="175"/>
      <c r="AL1024" s="175"/>
      <c r="AM1024" s="176"/>
      <c r="AN1024" s="176"/>
      <c r="AO1024" s="176"/>
      <c r="AP1024" s="176"/>
      <c r="AQ1024" s="174"/>
      <c r="AR1024" s="176"/>
      <c r="AS1024" s="173"/>
      <c r="AT1024" s="173"/>
      <c r="AU1024" s="173"/>
      <c r="AV1024" s="173"/>
      <c r="AW1024" s="173"/>
      <c r="AX1024" s="173"/>
      <c r="AY1024" s="177"/>
      <c r="AZ1024" s="172"/>
      <c r="BA1024" s="172"/>
      <c r="BB1024" s="172"/>
      <c r="BC1024" s="172"/>
      <c r="BD1024" s="177"/>
      <c r="BE1024" s="172"/>
      <c r="BF1024" s="172"/>
      <c r="BG1024" s="172"/>
      <c r="BH1024" s="172"/>
      <c r="BI1024" s="178"/>
      <c r="BJ1024" s="178" t="s">
        <v>267</v>
      </c>
      <c r="BK1024" s="178" t="s">
        <v>304</v>
      </c>
      <c r="BL1024" s="174">
        <v>30</v>
      </c>
      <c r="BM1024" s="166"/>
      <c r="BN1024" s="1">
        <v>42430</v>
      </c>
      <c r="BO1024" s="1">
        <v>42430</v>
      </c>
      <c r="BP1024" t="s">
        <v>238</v>
      </c>
      <c r="BQ1024" s="8" t="s">
        <v>344</v>
      </c>
      <c r="BR1024" t="s">
        <v>345</v>
      </c>
    </row>
    <row r="1025" spans="1:70" hidden="1" x14ac:dyDescent="0.45">
      <c r="A1025" s="144"/>
      <c r="B1025" s="90">
        <v>42461</v>
      </c>
      <c r="C1025" s="144" t="s">
        <v>238</v>
      </c>
      <c r="D1025" s="75">
        <v>2016</v>
      </c>
      <c r="E1025" s="145">
        <v>14868451447631</v>
      </c>
      <c r="F1025" s="146" t="s">
        <v>236</v>
      </c>
      <c r="G1025" s="141" t="str">
        <f>VLOOKUP(E1025,'Tableau Sites'!$A$7:$C$107,3,FALSE)</f>
        <v>KERDROUAL</v>
      </c>
      <c r="H1025" s="146" t="s">
        <v>260</v>
      </c>
      <c r="I1025" s="147">
        <v>30</v>
      </c>
      <c r="J1025" s="90">
        <v>42461</v>
      </c>
      <c r="K1025" s="90">
        <v>42461</v>
      </c>
      <c r="L1025" s="145">
        <v>0</v>
      </c>
      <c r="M1025" s="145">
        <v>0</v>
      </c>
      <c r="N1025" s="148">
        <v>0</v>
      </c>
      <c r="P1025" s="169" t="s">
        <v>261</v>
      </c>
      <c r="Q1025" s="82">
        <v>14868451447631</v>
      </c>
      <c r="R1025" s="83"/>
      <c r="S1025" s="160" t="s">
        <v>236</v>
      </c>
      <c r="T1025" s="83" t="s">
        <v>263</v>
      </c>
      <c r="U1025" s="151" t="s">
        <v>236</v>
      </c>
      <c r="V1025" s="83" t="s">
        <v>237</v>
      </c>
      <c r="W1025" s="83" t="s">
        <v>260</v>
      </c>
      <c r="X1025" s="83" t="s">
        <v>264</v>
      </c>
      <c r="Y1025" s="170"/>
      <c r="Z1025" s="83"/>
      <c r="AA1025" s="83"/>
      <c r="AB1025" s="171"/>
      <c r="AC1025" s="172"/>
      <c r="AD1025" s="172"/>
      <c r="AE1025" s="172"/>
      <c r="AF1025" s="172"/>
      <c r="AG1025" s="173"/>
      <c r="AH1025" s="173"/>
      <c r="AI1025" s="173"/>
      <c r="AJ1025" s="175"/>
      <c r="AK1025" s="175"/>
      <c r="AL1025" s="175"/>
      <c r="AM1025" s="176"/>
      <c r="AN1025" s="176"/>
      <c r="AO1025" s="176"/>
      <c r="AP1025" s="176"/>
      <c r="AQ1025" s="174"/>
      <c r="AR1025" s="176"/>
      <c r="AS1025" s="173"/>
      <c r="AT1025" s="173"/>
      <c r="AU1025" s="173"/>
      <c r="AV1025" s="173"/>
      <c r="AW1025" s="173"/>
      <c r="AX1025" s="173"/>
      <c r="AY1025" s="177"/>
      <c r="AZ1025" s="172"/>
      <c r="BA1025" s="172"/>
      <c r="BB1025" s="172"/>
      <c r="BC1025" s="172"/>
      <c r="BD1025" s="177"/>
      <c r="BE1025" s="172"/>
      <c r="BF1025" s="172"/>
      <c r="BG1025" s="172"/>
      <c r="BH1025" s="172"/>
      <c r="BI1025" s="178"/>
      <c r="BJ1025" s="178" t="s">
        <v>267</v>
      </c>
      <c r="BK1025" s="178" t="s">
        <v>304</v>
      </c>
      <c r="BL1025" s="174">
        <v>30</v>
      </c>
      <c r="BM1025" s="166"/>
      <c r="BN1025" s="1">
        <v>42461</v>
      </c>
      <c r="BO1025" s="1">
        <v>42461</v>
      </c>
      <c r="BP1025" t="s">
        <v>238</v>
      </c>
      <c r="BQ1025" s="8" t="s">
        <v>344</v>
      </c>
      <c r="BR1025" t="s">
        <v>345</v>
      </c>
    </row>
    <row r="1026" spans="1:70" hidden="1" x14ac:dyDescent="0.45">
      <c r="A1026" s="144"/>
      <c r="B1026" s="90">
        <v>42491</v>
      </c>
      <c r="C1026" s="144" t="s">
        <v>238</v>
      </c>
      <c r="D1026" s="75">
        <v>2016</v>
      </c>
      <c r="E1026" s="145">
        <v>14868451447631</v>
      </c>
      <c r="F1026" s="146" t="s">
        <v>236</v>
      </c>
      <c r="G1026" s="141" t="str">
        <f>VLOOKUP(E1026,'Tableau Sites'!$A$7:$C$107,3,FALSE)</f>
        <v>KERDROUAL</v>
      </c>
      <c r="H1026" s="146" t="s">
        <v>260</v>
      </c>
      <c r="I1026" s="147">
        <v>30</v>
      </c>
      <c r="J1026" s="90">
        <v>42491</v>
      </c>
      <c r="K1026" s="90">
        <v>42491</v>
      </c>
      <c r="L1026" s="145">
        <v>0</v>
      </c>
      <c r="M1026" s="145">
        <v>0</v>
      </c>
      <c r="N1026" s="148">
        <v>0</v>
      </c>
      <c r="P1026" s="169" t="s">
        <v>261</v>
      </c>
      <c r="Q1026" s="82">
        <v>14868451447631</v>
      </c>
      <c r="R1026" s="83"/>
      <c r="S1026" s="160" t="s">
        <v>236</v>
      </c>
      <c r="T1026" s="83" t="s">
        <v>263</v>
      </c>
      <c r="U1026" s="151" t="s">
        <v>236</v>
      </c>
      <c r="V1026" s="83" t="s">
        <v>237</v>
      </c>
      <c r="W1026" s="83" t="s">
        <v>260</v>
      </c>
      <c r="X1026" s="83" t="s">
        <v>264</v>
      </c>
      <c r="Y1026" s="170"/>
      <c r="Z1026" s="83"/>
      <c r="AA1026" s="83"/>
      <c r="AB1026" s="171"/>
      <c r="AC1026" s="172"/>
      <c r="AD1026" s="172"/>
      <c r="AE1026" s="172"/>
      <c r="AF1026" s="172"/>
      <c r="AG1026" s="173"/>
      <c r="AH1026" s="173"/>
      <c r="AI1026" s="173"/>
      <c r="AJ1026" s="175"/>
      <c r="AK1026" s="175"/>
      <c r="AL1026" s="175"/>
      <c r="AM1026" s="176"/>
      <c r="AN1026" s="176"/>
      <c r="AO1026" s="176"/>
      <c r="AP1026" s="176"/>
      <c r="AQ1026" s="174"/>
      <c r="AR1026" s="176"/>
      <c r="AS1026" s="173"/>
      <c r="AT1026" s="173"/>
      <c r="AU1026" s="173"/>
      <c r="AV1026" s="173"/>
      <c r="AW1026" s="173"/>
      <c r="AX1026" s="173"/>
      <c r="AY1026" s="177"/>
      <c r="AZ1026" s="172"/>
      <c r="BA1026" s="172"/>
      <c r="BB1026" s="172"/>
      <c r="BC1026" s="172"/>
      <c r="BD1026" s="177"/>
      <c r="BE1026" s="172"/>
      <c r="BF1026" s="172"/>
      <c r="BG1026" s="172"/>
      <c r="BH1026" s="172"/>
      <c r="BI1026" s="178"/>
      <c r="BJ1026" s="178" t="s">
        <v>267</v>
      </c>
      <c r="BK1026" s="178" t="s">
        <v>304</v>
      </c>
      <c r="BL1026" s="174">
        <v>30</v>
      </c>
      <c r="BM1026" s="166"/>
      <c r="BN1026" s="1">
        <v>42491</v>
      </c>
      <c r="BO1026" s="1">
        <v>42491</v>
      </c>
      <c r="BP1026" t="s">
        <v>238</v>
      </c>
      <c r="BQ1026" s="8" t="s">
        <v>344</v>
      </c>
      <c r="BR1026" t="s">
        <v>345</v>
      </c>
    </row>
    <row r="1027" spans="1:70" hidden="1" x14ac:dyDescent="0.45">
      <c r="A1027" s="144"/>
      <c r="B1027" s="90">
        <v>42522</v>
      </c>
      <c r="C1027" s="144" t="s">
        <v>238</v>
      </c>
      <c r="D1027" s="75">
        <v>2016</v>
      </c>
      <c r="E1027" s="145">
        <v>14868451447631</v>
      </c>
      <c r="F1027" s="146" t="s">
        <v>236</v>
      </c>
      <c r="G1027" s="141" t="str">
        <f>VLOOKUP(E1027,'Tableau Sites'!$A$7:$C$107,3,FALSE)</f>
        <v>KERDROUAL</v>
      </c>
      <c r="H1027" s="146" t="s">
        <v>260</v>
      </c>
      <c r="I1027" s="147">
        <v>30</v>
      </c>
      <c r="J1027" s="90">
        <v>42522</v>
      </c>
      <c r="K1027" s="90">
        <v>42522</v>
      </c>
      <c r="L1027" s="145">
        <v>0</v>
      </c>
      <c r="M1027" s="145">
        <v>0</v>
      </c>
      <c r="N1027" s="148">
        <v>0</v>
      </c>
      <c r="P1027" s="169" t="s">
        <v>261</v>
      </c>
      <c r="Q1027" s="82">
        <v>14868451447631</v>
      </c>
      <c r="R1027" s="83"/>
      <c r="S1027" s="160" t="s">
        <v>236</v>
      </c>
      <c r="T1027" s="83" t="s">
        <v>263</v>
      </c>
      <c r="U1027" s="151" t="s">
        <v>236</v>
      </c>
      <c r="V1027" s="83" t="s">
        <v>237</v>
      </c>
      <c r="W1027" s="83" t="s">
        <v>260</v>
      </c>
      <c r="X1027" s="83" t="s">
        <v>264</v>
      </c>
      <c r="Y1027" s="170"/>
      <c r="Z1027" s="83"/>
      <c r="AA1027" s="83"/>
      <c r="AB1027" s="171"/>
      <c r="AC1027" s="172"/>
      <c r="AD1027" s="172"/>
      <c r="AE1027" s="172"/>
      <c r="AF1027" s="172"/>
      <c r="AG1027" s="173"/>
      <c r="AH1027" s="173"/>
      <c r="AI1027" s="173"/>
      <c r="AJ1027" s="175"/>
      <c r="AK1027" s="175"/>
      <c r="AL1027" s="175"/>
      <c r="AM1027" s="176"/>
      <c r="AN1027" s="176"/>
      <c r="AO1027" s="176"/>
      <c r="AP1027" s="176"/>
      <c r="AQ1027" s="174"/>
      <c r="AR1027" s="176"/>
      <c r="AS1027" s="173"/>
      <c r="AT1027" s="173"/>
      <c r="AU1027" s="173"/>
      <c r="AV1027" s="173"/>
      <c r="AW1027" s="173"/>
      <c r="AX1027" s="173"/>
      <c r="AY1027" s="177"/>
      <c r="AZ1027" s="172"/>
      <c r="BA1027" s="172"/>
      <c r="BB1027" s="172"/>
      <c r="BC1027" s="172"/>
      <c r="BD1027" s="177"/>
      <c r="BE1027" s="172"/>
      <c r="BF1027" s="172"/>
      <c r="BG1027" s="172"/>
      <c r="BH1027" s="172"/>
      <c r="BI1027" s="178"/>
      <c r="BJ1027" s="178" t="s">
        <v>267</v>
      </c>
      <c r="BK1027" s="178" t="s">
        <v>304</v>
      </c>
      <c r="BL1027" s="174">
        <v>30</v>
      </c>
      <c r="BM1027" s="166"/>
      <c r="BN1027" s="1">
        <v>42522</v>
      </c>
      <c r="BO1027" s="1">
        <v>42522</v>
      </c>
      <c r="BP1027" t="s">
        <v>238</v>
      </c>
      <c r="BQ1027" s="8" t="s">
        <v>344</v>
      </c>
      <c r="BR1027" t="s">
        <v>345</v>
      </c>
    </row>
    <row r="1028" spans="1:70" hidden="1" x14ac:dyDescent="0.45">
      <c r="A1028" s="144"/>
      <c r="B1028" s="90">
        <v>42552</v>
      </c>
      <c r="C1028" s="144" t="s">
        <v>238</v>
      </c>
      <c r="D1028" s="75">
        <v>2016</v>
      </c>
      <c r="E1028" s="145">
        <v>14868451447631</v>
      </c>
      <c r="F1028" s="146" t="s">
        <v>236</v>
      </c>
      <c r="G1028" s="141" t="str">
        <f>VLOOKUP(E1028,'Tableau Sites'!$A$7:$C$107,3,FALSE)</f>
        <v>KERDROUAL</v>
      </c>
      <c r="H1028" s="146" t="s">
        <v>260</v>
      </c>
      <c r="I1028" s="147">
        <v>30</v>
      </c>
      <c r="J1028" s="90">
        <v>42552</v>
      </c>
      <c r="K1028" s="90">
        <v>42552</v>
      </c>
      <c r="L1028" s="145">
        <v>0</v>
      </c>
      <c r="M1028" s="145">
        <v>0</v>
      </c>
      <c r="N1028" s="148">
        <v>0</v>
      </c>
      <c r="P1028" s="169" t="s">
        <v>261</v>
      </c>
      <c r="Q1028" s="82">
        <v>14868451447631</v>
      </c>
      <c r="R1028" s="83"/>
      <c r="S1028" s="160" t="s">
        <v>236</v>
      </c>
      <c r="T1028" s="83" t="s">
        <v>263</v>
      </c>
      <c r="U1028" s="151" t="s">
        <v>236</v>
      </c>
      <c r="V1028" s="83" t="s">
        <v>237</v>
      </c>
      <c r="W1028" s="83" t="s">
        <v>260</v>
      </c>
      <c r="X1028" s="83" t="s">
        <v>264</v>
      </c>
      <c r="Y1028" s="170"/>
      <c r="Z1028" s="83"/>
      <c r="AA1028" s="83"/>
      <c r="AB1028" s="171"/>
      <c r="AC1028" s="172"/>
      <c r="AD1028" s="172"/>
      <c r="AE1028" s="172"/>
      <c r="AF1028" s="172"/>
      <c r="AG1028" s="173"/>
      <c r="AH1028" s="173"/>
      <c r="AI1028" s="173"/>
      <c r="AJ1028" s="175"/>
      <c r="AK1028" s="175"/>
      <c r="AL1028" s="175"/>
      <c r="AM1028" s="176"/>
      <c r="AN1028" s="176"/>
      <c r="AO1028" s="176"/>
      <c r="AP1028" s="176"/>
      <c r="AQ1028" s="174"/>
      <c r="AR1028" s="176"/>
      <c r="AS1028" s="173"/>
      <c r="AT1028" s="173"/>
      <c r="AU1028" s="173"/>
      <c r="AV1028" s="173"/>
      <c r="AW1028" s="173"/>
      <c r="AX1028" s="173"/>
      <c r="AY1028" s="177"/>
      <c r="AZ1028" s="172"/>
      <c r="BA1028" s="172"/>
      <c r="BB1028" s="172"/>
      <c r="BC1028" s="172"/>
      <c r="BD1028" s="177"/>
      <c r="BE1028" s="172"/>
      <c r="BF1028" s="172"/>
      <c r="BG1028" s="172"/>
      <c r="BH1028" s="172"/>
      <c r="BI1028" s="178"/>
      <c r="BJ1028" s="178" t="s">
        <v>267</v>
      </c>
      <c r="BK1028" s="178" t="s">
        <v>304</v>
      </c>
      <c r="BL1028" s="174">
        <v>30</v>
      </c>
      <c r="BM1028" s="166"/>
      <c r="BN1028" s="1">
        <v>42552</v>
      </c>
      <c r="BO1028" s="1">
        <v>42552</v>
      </c>
      <c r="BP1028" t="s">
        <v>238</v>
      </c>
      <c r="BQ1028" s="8" t="s">
        <v>344</v>
      </c>
      <c r="BR1028" t="s">
        <v>345</v>
      </c>
    </row>
    <row r="1029" spans="1:70" hidden="1" x14ac:dyDescent="0.45">
      <c r="A1029" s="144"/>
      <c r="B1029" s="90">
        <v>42583</v>
      </c>
      <c r="C1029" s="144" t="s">
        <v>238</v>
      </c>
      <c r="D1029" s="75">
        <v>2016</v>
      </c>
      <c r="E1029" s="145">
        <v>14868451447631</v>
      </c>
      <c r="F1029" s="146" t="s">
        <v>236</v>
      </c>
      <c r="G1029" s="141" t="str">
        <f>VLOOKUP(E1029,'Tableau Sites'!$A$7:$C$107,3,FALSE)</f>
        <v>KERDROUAL</v>
      </c>
      <c r="H1029" s="146" t="s">
        <v>260</v>
      </c>
      <c r="I1029" s="147">
        <v>30</v>
      </c>
      <c r="J1029" s="90">
        <v>42583</v>
      </c>
      <c r="K1029" s="90">
        <v>42583</v>
      </c>
      <c r="L1029" s="145">
        <v>0</v>
      </c>
      <c r="M1029" s="145">
        <v>0</v>
      </c>
      <c r="N1029" s="148">
        <v>0</v>
      </c>
      <c r="P1029" s="169" t="s">
        <v>261</v>
      </c>
      <c r="Q1029" s="82">
        <v>14868451447631</v>
      </c>
      <c r="R1029" s="83"/>
      <c r="S1029" s="160" t="s">
        <v>236</v>
      </c>
      <c r="T1029" s="83" t="s">
        <v>263</v>
      </c>
      <c r="U1029" s="151" t="s">
        <v>236</v>
      </c>
      <c r="V1029" s="83" t="s">
        <v>237</v>
      </c>
      <c r="W1029" s="83" t="s">
        <v>260</v>
      </c>
      <c r="X1029" s="83" t="s">
        <v>264</v>
      </c>
      <c r="Y1029" s="170"/>
      <c r="Z1029" s="83"/>
      <c r="AA1029" s="83"/>
      <c r="AB1029" s="171"/>
      <c r="AC1029" s="172"/>
      <c r="AD1029" s="172"/>
      <c r="AE1029" s="172"/>
      <c r="AF1029" s="172"/>
      <c r="AG1029" s="173"/>
      <c r="AH1029" s="173"/>
      <c r="AI1029" s="173"/>
      <c r="AJ1029" s="175"/>
      <c r="AK1029" s="175"/>
      <c r="AL1029" s="175"/>
      <c r="AM1029" s="176"/>
      <c r="AN1029" s="176"/>
      <c r="AO1029" s="176"/>
      <c r="AP1029" s="176"/>
      <c r="AQ1029" s="174"/>
      <c r="AR1029" s="176"/>
      <c r="AS1029" s="173"/>
      <c r="AT1029" s="173"/>
      <c r="AU1029" s="173"/>
      <c r="AV1029" s="173"/>
      <c r="AW1029" s="173"/>
      <c r="AX1029" s="173"/>
      <c r="AY1029" s="177"/>
      <c r="AZ1029" s="172"/>
      <c r="BA1029" s="172"/>
      <c r="BB1029" s="172"/>
      <c r="BC1029" s="172"/>
      <c r="BD1029" s="177"/>
      <c r="BE1029" s="172"/>
      <c r="BF1029" s="172"/>
      <c r="BG1029" s="172"/>
      <c r="BH1029" s="172"/>
      <c r="BI1029" s="178"/>
      <c r="BJ1029" s="178" t="s">
        <v>267</v>
      </c>
      <c r="BK1029" s="178" t="s">
        <v>304</v>
      </c>
      <c r="BL1029" s="174">
        <v>30</v>
      </c>
      <c r="BM1029" s="166"/>
      <c r="BN1029" s="1">
        <v>42583</v>
      </c>
      <c r="BO1029" s="1">
        <v>42583</v>
      </c>
      <c r="BP1029" t="s">
        <v>238</v>
      </c>
      <c r="BQ1029" s="8" t="s">
        <v>344</v>
      </c>
      <c r="BR1029" t="s">
        <v>345</v>
      </c>
    </row>
    <row r="1030" spans="1:70" hidden="1" x14ac:dyDescent="0.45">
      <c r="A1030" s="144"/>
      <c r="B1030" s="90">
        <v>42614</v>
      </c>
      <c r="C1030" s="144" t="s">
        <v>238</v>
      </c>
      <c r="D1030" s="75">
        <v>2016</v>
      </c>
      <c r="E1030" s="145">
        <v>14868451447631</v>
      </c>
      <c r="F1030" s="146" t="s">
        <v>236</v>
      </c>
      <c r="G1030" s="141" t="str">
        <f>VLOOKUP(E1030,'Tableau Sites'!$A$7:$C$107,3,FALSE)</f>
        <v>KERDROUAL</v>
      </c>
      <c r="H1030" s="146" t="s">
        <v>260</v>
      </c>
      <c r="I1030" s="147">
        <v>30</v>
      </c>
      <c r="J1030" s="90">
        <v>42614</v>
      </c>
      <c r="K1030" s="90">
        <v>42614</v>
      </c>
      <c r="L1030" s="145">
        <v>0</v>
      </c>
      <c r="M1030" s="145">
        <v>0</v>
      </c>
      <c r="N1030" s="148">
        <v>0</v>
      </c>
      <c r="P1030" s="169" t="s">
        <v>261</v>
      </c>
      <c r="Q1030" s="82">
        <v>14868451447631</v>
      </c>
      <c r="R1030" s="83"/>
      <c r="S1030" s="160" t="s">
        <v>236</v>
      </c>
      <c r="T1030" s="83" t="s">
        <v>263</v>
      </c>
      <c r="U1030" s="151" t="s">
        <v>236</v>
      </c>
      <c r="V1030" s="83" t="s">
        <v>237</v>
      </c>
      <c r="W1030" s="83" t="s">
        <v>260</v>
      </c>
      <c r="X1030" s="83" t="s">
        <v>264</v>
      </c>
      <c r="Y1030" s="170"/>
      <c r="Z1030" s="83"/>
      <c r="AA1030" s="83"/>
      <c r="AB1030" s="171"/>
      <c r="AC1030" s="172"/>
      <c r="AD1030" s="172"/>
      <c r="AE1030" s="172"/>
      <c r="AF1030" s="172"/>
      <c r="AG1030" s="173"/>
      <c r="AH1030" s="173"/>
      <c r="AI1030" s="173"/>
      <c r="AJ1030" s="175"/>
      <c r="AK1030" s="175"/>
      <c r="AL1030" s="175"/>
      <c r="AM1030" s="176"/>
      <c r="AN1030" s="176"/>
      <c r="AO1030" s="176"/>
      <c r="AP1030" s="176"/>
      <c r="AQ1030" s="174"/>
      <c r="AR1030" s="176"/>
      <c r="AS1030" s="173"/>
      <c r="AT1030" s="173"/>
      <c r="AU1030" s="173"/>
      <c r="AV1030" s="173"/>
      <c r="AW1030" s="173"/>
      <c r="AX1030" s="173"/>
      <c r="AY1030" s="177"/>
      <c r="AZ1030" s="172"/>
      <c r="BA1030" s="172"/>
      <c r="BB1030" s="172"/>
      <c r="BC1030" s="172"/>
      <c r="BD1030" s="177"/>
      <c r="BE1030" s="172"/>
      <c r="BF1030" s="172"/>
      <c r="BG1030" s="172"/>
      <c r="BH1030" s="172"/>
      <c r="BI1030" s="178"/>
      <c r="BJ1030" s="178" t="s">
        <v>267</v>
      </c>
      <c r="BK1030" s="178" t="s">
        <v>304</v>
      </c>
      <c r="BL1030" s="174">
        <v>30</v>
      </c>
      <c r="BM1030" s="166"/>
      <c r="BN1030" s="1">
        <v>42614</v>
      </c>
      <c r="BO1030" s="1">
        <v>42614</v>
      </c>
      <c r="BP1030" t="s">
        <v>238</v>
      </c>
      <c r="BQ1030" s="8" t="s">
        <v>344</v>
      </c>
      <c r="BR1030" t="s">
        <v>345</v>
      </c>
    </row>
    <row r="1031" spans="1:70" hidden="1" x14ac:dyDescent="0.45">
      <c r="A1031" s="144"/>
      <c r="B1031" s="90">
        <v>42644</v>
      </c>
      <c r="C1031" s="144" t="s">
        <v>238</v>
      </c>
      <c r="D1031" s="75">
        <v>2016</v>
      </c>
      <c r="E1031" s="145">
        <v>14868451447631</v>
      </c>
      <c r="F1031" s="146" t="s">
        <v>236</v>
      </c>
      <c r="G1031" s="141" t="str">
        <f>VLOOKUP(E1031,'Tableau Sites'!$A$7:$C$107,3,FALSE)</f>
        <v>KERDROUAL</v>
      </c>
      <c r="H1031" s="146" t="s">
        <v>260</v>
      </c>
      <c r="I1031" s="147">
        <v>30</v>
      </c>
      <c r="J1031" s="90">
        <v>42644</v>
      </c>
      <c r="K1031" s="90">
        <v>42644</v>
      </c>
      <c r="L1031" s="145">
        <v>0</v>
      </c>
      <c r="M1031" s="145">
        <v>0</v>
      </c>
      <c r="N1031" s="148">
        <v>0</v>
      </c>
      <c r="P1031" s="169" t="s">
        <v>261</v>
      </c>
      <c r="Q1031" s="82">
        <v>14868451447631</v>
      </c>
      <c r="R1031" s="83"/>
      <c r="S1031" s="160" t="s">
        <v>236</v>
      </c>
      <c r="T1031" s="83" t="s">
        <v>263</v>
      </c>
      <c r="U1031" s="151" t="s">
        <v>236</v>
      </c>
      <c r="V1031" s="83" t="s">
        <v>237</v>
      </c>
      <c r="W1031" s="83" t="s">
        <v>260</v>
      </c>
      <c r="X1031" s="83" t="s">
        <v>264</v>
      </c>
      <c r="Y1031" s="170"/>
      <c r="Z1031" s="83"/>
      <c r="AA1031" s="83"/>
      <c r="AB1031" s="171"/>
      <c r="AC1031" s="172"/>
      <c r="AD1031" s="172"/>
      <c r="AE1031" s="172"/>
      <c r="AF1031" s="172"/>
      <c r="AG1031" s="173"/>
      <c r="AH1031" s="173"/>
      <c r="AI1031" s="173"/>
      <c r="AJ1031" s="175"/>
      <c r="AK1031" s="175"/>
      <c r="AL1031" s="175"/>
      <c r="AM1031" s="176"/>
      <c r="AN1031" s="176"/>
      <c r="AO1031" s="176"/>
      <c r="AP1031" s="176"/>
      <c r="AQ1031" s="174"/>
      <c r="AR1031" s="176"/>
      <c r="AS1031" s="173"/>
      <c r="AT1031" s="173"/>
      <c r="AU1031" s="173"/>
      <c r="AV1031" s="173"/>
      <c r="AW1031" s="173"/>
      <c r="AX1031" s="173"/>
      <c r="AY1031" s="177"/>
      <c r="AZ1031" s="172"/>
      <c r="BA1031" s="172"/>
      <c r="BB1031" s="172"/>
      <c r="BC1031" s="172"/>
      <c r="BD1031" s="177"/>
      <c r="BE1031" s="172"/>
      <c r="BF1031" s="172"/>
      <c r="BG1031" s="172"/>
      <c r="BH1031" s="172"/>
      <c r="BI1031" s="178"/>
      <c r="BJ1031" s="178" t="s">
        <v>267</v>
      </c>
      <c r="BK1031" s="178" t="s">
        <v>304</v>
      </c>
      <c r="BL1031" s="174">
        <v>30</v>
      </c>
      <c r="BM1031" s="166"/>
      <c r="BN1031" s="1">
        <v>42644</v>
      </c>
      <c r="BO1031" s="1">
        <v>42644</v>
      </c>
      <c r="BP1031" t="s">
        <v>238</v>
      </c>
      <c r="BQ1031" s="8" t="s">
        <v>344</v>
      </c>
      <c r="BR1031" t="s">
        <v>345</v>
      </c>
    </row>
    <row r="1032" spans="1:70" hidden="1" x14ac:dyDescent="0.45">
      <c r="A1032" s="144"/>
      <c r="B1032" s="90">
        <v>42675</v>
      </c>
      <c r="C1032" s="144" t="s">
        <v>238</v>
      </c>
      <c r="D1032" s="75">
        <v>2016</v>
      </c>
      <c r="E1032" s="145">
        <v>14868451447631</v>
      </c>
      <c r="F1032" s="146" t="s">
        <v>236</v>
      </c>
      <c r="G1032" s="141" t="str">
        <f>VLOOKUP(E1032,'Tableau Sites'!$A$7:$C$107,3,FALSE)</f>
        <v>KERDROUAL</v>
      </c>
      <c r="H1032" s="146" t="s">
        <v>260</v>
      </c>
      <c r="I1032" s="147">
        <v>30</v>
      </c>
      <c r="J1032" s="90">
        <v>42675</v>
      </c>
      <c r="K1032" s="90">
        <v>42675</v>
      </c>
      <c r="L1032" s="145">
        <v>0</v>
      </c>
      <c r="M1032" s="145">
        <v>0</v>
      </c>
      <c r="N1032" s="148">
        <v>0</v>
      </c>
      <c r="P1032" s="169" t="s">
        <v>261</v>
      </c>
      <c r="Q1032" s="82">
        <v>14868451447631</v>
      </c>
      <c r="R1032" s="83"/>
      <c r="S1032" s="160" t="s">
        <v>236</v>
      </c>
      <c r="T1032" s="83" t="s">
        <v>263</v>
      </c>
      <c r="U1032" s="151" t="s">
        <v>236</v>
      </c>
      <c r="V1032" s="83" t="s">
        <v>237</v>
      </c>
      <c r="W1032" s="83" t="s">
        <v>260</v>
      </c>
      <c r="X1032" s="83" t="s">
        <v>264</v>
      </c>
      <c r="Y1032" s="170"/>
      <c r="Z1032" s="83"/>
      <c r="AA1032" s="83"/>
      <c r="AB1032" s="171"/>
      <c r="AC1032" s="172"/>
      <c r="AD1032" s="172"/>
      <c r="AE1032" s="172"/>
      <c r="AF1032" s="172"/>
      <c r="AG1032" s="173"/>
      <c r="AH1032" s="173"/>
      <c r="AI1032" s="173"/>
      <c r="AJ1032" s="175"/>
      <c r="AK1032" s="175"/>
      <c r="AL1032" s="175"/>
      <c r="AM1032" s="176"/>
      <c r="AN1032" s="176"/>
      <c r="AO1032" s="176"/>
      <c r="AP1032" s="176"/>
      <c r="AQ1032" s="174"/>
      <c r="AR1032" s="176"/>
      <c r="AS1032" s="173"/>
      <c r="AT1032" s="173"/>
      <c r="AU1032" s="173"/>
      <c r="AV1032" s="173"/>
      <c r="AW1032" s="173"/>
      <c r="AX1032" s="173"/>
      <c r="AY1032" s="177"/>
      <c r="AZ1032" s="172"/>
      <c r="BA1032" s="172"/>
      <c r="BB1032" s="172"/>
      <c r="BC1032" s="172"/>
      <c r="BD1032" s="177"/>
      <c r="BE1032" s="172"/>
      <c r="BF1032" s="172"/>
      <c r="BG1032" s="172"/>
      <c r="BH1032" s="172"/>
      <c r="BI1032" s="178"/>
      <c r="BJ1032" s="178" t="s">
        <v>267</v>
      </c>
      <c r="BK1032" s="178" t="s">
        <v>304</v>
      </c>
      <c r="BL1032" s="174">
        <v>30</v>
      </c>
      <c r="BM1032" s="166"/>
      <c r="BN1032" s="1">
        <v>42675</v>
      </c>
      <c r="BO1032" s="1">
        <v>42675</v>
      </c>
      <c r="BP1032" t="s">
        <v>238</v>
      </c>
      <c r="BQ1032" s="8" t="s">
        <v>344</v>
      </c>
      <c r="BR1032" t="s">
        <v>345</v>
      </c>
    </row>
    <row r="1033" spans="1:70" hidden="1" x14ac:dyDescent="0.45">
      <c r="A1033" s="144"/>
      <c r="B1033" s="90">
        <v>42705</v>
      </c>
      <c r="C1033" s="144" t="s">
        <v>238</v>
      </c>
      <c r="D1033" s="75">
        <v>2016</v>
      </c>
      <c r="E1033" s="145">
        <v>14868451447631</v>
      </c>
      <c r="F1033" s="146" t="s">
        <v>236</v>
      </c>
      <c r="G1033" s="141" t="str">
        <f>VLOOKUP(E1033,'Tableau Sites'!$A$7:$C$107,3,FALSE)</f>
        <v>KERDROUAL</v>
      </c>
      <c r="H1033" s="146" t="s">
        <v>260</v>
      </c>
      <c r="I1033" s="147">
        <v>30</v>
      </c>
      <c r="J1033" s="90">
        <v>42705</v>
      </c>
      <c r="K1033" s="90">
        <v>42705</v>
      </c>
      <c r="L1033" s="145">
        <v>0</v>
      </c>
      <c r="M1033" s="145">
        <v>0</v>
      </c>
      <c r="N1033" s="148">
        <v>0</v>
      </c>
      <c r="P1033" s="169" t="s">
        <v>261</v>
      </c>
      <c r="Q1033" s="82">
        <v>14868451447631</v>
      </c>
      <c r="R1033" s="83"/>
      <c r="S1033" s="160" t="s">
        <v>236</v>
      </c>
      <c r="T1033" s="83" t="s">
        <v>263</v>
      </c>
      <c r="U1033" s="151" t="s">
        <v>236</v>
      </c>
      <c r="V1033" s="83" t="s">
        <v>237</v>
      </c>
      <c r="W1033" s="83" t="s">
        <v>260</v>
      </c>
      <c r="X1033" s="83" t="s">
        <v>264</v>
      </c>
      <c r="Y1033" s="170"/>
      <c r="Z1033" s="83"/>
      <c r="AA1033" s="83"/>
      <c r="AB1033" s="171"/>
      <c r="AC1033" s="172"/>
      <c r="AD1033" s="172"/>
      <c r="AE1033" s="172"/>
      <c r="AF1033" s="172"/>
      <c r="AG1033" s="173"/>
      <c r="AH1033" s="173"/>
      <c r="AI1033" s="173"/>
      <c r="AJ1033" s="175"/>
      <c r="AK1033" s="175"/>
      <c r="AL1033" s="175"/>
      <c r="AM1033" s="176"/>
      <c r="AN1033" s="176"/>
      <c r="AO1033" s="176"/>
      <c r="AP1033" s="176"/>
      <c r="AQ1033" s="174"/>
      <c r="AR1033" s="176"/>
      <c r="AS1033" s="173"/>
      <c r="AT1033" s="173"/>
      <c r="AU1033" s="173"/>
      <c r="AV1033" s="173"/>
      <c r="AW1033" s="173"/>
      <c r="AX1033" s="173"/>
      <c r="AY1033" s="177"/>
      <c r="AZ1033" s="172"/>
      <c r="BA1033" s="172"/>
      <c r="BB1033" s="172"/>
      <c r="BC1033" s="172"/>
      <c r="BD1033" s="177"/>
      <c r="BE1033" s="172"/>
      <c r="BF1033" s="172"/>
      <c r="BG1033" s="172"/>
      <c r="BH1033" s="172"/>
      <c r="BI1033" s="178"/>
      <c r="BJ1033" s="178" t="s">
        <v>267</v>
      </c>
      <c r="BK1033" s="178" t="s">
        <v>304</v>
      </c>
      <c r="BL1033" s="174">
        <v>30</v>
      </c>
      <c r="BM1033" s="166"/>
      <c r="BN1033" s="1">
        <v>42705</v>
      </c>
      <c r="BO1033" s="1">
        <v>42705</v>
      </c>
      <c r="BP1033" t="s">
        <v>238</v>
      </c>
      <c r="BQ1033" s="8" t="s">
        <v>344</v>
      </c>
      <c r="BR1033" t="s">
        <v>345</v>
      </c>
    </row>
    <row r="1034" spans="1:70" hidden="1" x14ac:dyDescent="0.45">
      <c r="A1034" s="144"/>
      <c r="B1034" s="90">
        <v>42736</v>
      </c>
      <c r="C1034" s="144" t="s">
        <v>238</v>
      </c>
      <c r="D1034" s="75">
        <v>2017</v>
      </c>
      <c r="E1034" s="145">
        <v>14868451447631</v>
      </c>
      <c r="F1034" s="146" t="s">
        <v>236</v>
      </c>
      <c r="G1034" s="141" t="str">
        <f>VLOOKUP(E1034,'Tableau Sites'!$A$7:$C$107,3,FALSE)</f>
        <v>KERDROUAL</v>
      </c>
      <c r="H1034" s="146" t="s">
        <v>260</v>
      </c>
      <c r="I1034" s="147">
        <v>30</v>
      </c>
      <c r="J1034" s="90">
        <v>42736</v>
      </c>
      <c r="K1034" s="90">
        <v>42736</v>
      </c>
      <c r="L1034" s="145">
        <v>0</v>
      </c>
      <c r="M1034" s="145">
        <v>0</v>
      </c>
      <c r="N1034" s="148">
        <v>0</v>
      </c>
      <c r="P1034" s="169" t="s">
        <v>261</v>
      </c>
      <c r="Q1034" s="82">
        <v>14868451447631</v>
      </c>
      <c r="R1034" s="83"/>
      <c r="S1034" s="160" t="s">
        <v>236</v>
      </c>
      <c r="T1034" s="83" t="s">
        <v>263</v>
      </c>
      <c r="U1034" s="151" t="s">
        <v>236</v>
      </c>
      <c r="V1034" s="83" t="s">
        <v>237</v>
      </c>
      <c r="W1034" s="83" t="s">
        <v>260</v>
      </c>
      <c r="X1034" s="83" t="s">
        <v>264</v>
      </c>
      <c r="Y1034" s="170"/>
      <c r="Z1034" s="83"/>
      <c r="AA1034" s="83"/>
      <c r="AB1034" s="171"/>
      <c r="AC1034" s="172"/>
      <c r="AD1034" s="172"/>
      <c r="AE1034" s="172"/>
      <c r="AF1034" s="172"/>
      <c r="AG1034" s="173"/>
      <c r="AH1034" s="173"/>
      <c r="AI1034" s="173"/>
      <c r="AJ1034" s="175"/>
      <c r="AK1034" s="175"/>
      <c r="AL1034" s="175"/>
      <c r="AM1034" s="176"/>
      <c r="AN1034" s="176"/>
      <c r="AO1034" s="176"/>
      <c r="AP1034" s="176"/>
      <c r="AQ1034" s="174"/>
      <c r="AR1034" s="176"/>
      <c r="AS1034" s="173"/>
      <c r="AT1034" s="173"/>
      <c r="AU1034" s="173"/>
      <c r="AV1034" s="173"/>
      <c r="AW1034" s="173"/>
      <c r="AX1034" s="173"/>
      <c r="AY1034" s="177"/>
      <c r="AZ1034" s="172"/>
      <c r="BA1034" s="172"/>
      <c r="BB1034" s="172"/>
      <c r="BC1034" s="172"/>
      <c r="BD1034" s="177"/>
      <c r="BE1034" s="172"/>
      <c r="BF1034" s="172"/>
      <c r="BG1034" s="172"/>
      <c r="BH1034" s="172"/>
      <c r="BI1034" s="178"/>
      <c r="BJ1034" s="178" t="s">
        <v>267</v>
      </c>
      <c r="BK1034" s="178" t="s">
        <v>304</v>
      </c>
      <c r="BL1034" s="174">
        <v>30</v>
      </c>
      <c r="BM1034" s="166"/>
      <c r="BN1034" s="1">
        <v>42736</v>
      </c>
      <c r="BO1034" s="1">
        <v>42736</v>
      </c>
      <c r="BP1034" t="s">
        <v>238</v>
      </c>
      <c r="BQ1034" s="8" t="s">
        <v>344</v>
      </c>
      <c r="BR1034" t="s">
        <v>345</v>
      </c>
    </row>
    <row r="1035" spans="1:70" hidden="1" x14ac:dyDescent="0.45">
      <c r="A1035" s="144"/>
      <c r="B1035" s="90">
        <v>42767</v>
      </c>
      <c r="C1035" s="144" t="s">
        <v>238</v>
      </c>
      <c r="D1035" s="75">
        <v>2017</v>
      </c>
      <c r="E1035" s="145">
        <v>14868451447631</v>
      </c>
      <c r="F1035" s="146" t="s">
        <v>236</v>
      </c>
      <c r="G1035" s="141" t="str">
        <f>VLOOKUP(E1035,'Tableau Sites'!$A$7:$C$107,3,FALSE)</f>
        <v>KERDROUAL</v>
      </c>
      <c r="H1035" s="146" t="s">
        <v>260</v>
      </c>
      <c r="I1035" s="147">
        <v>30</v>
      </c>
      <c r="J1035" s="90">
        <v>42767</v>
      </c>
      <c r="K1035" s="90">
        <v>42767</v>
      </c>
      <c r="L1035" s="145">
        <v>0</v>
      </c>
      <c r="M1035" s="145">
        <v>0</v>
      </c>
      <c r="N1035" s="148">
        <v>0</v>
      </c>
      <c r="P1035" s="169" t="s">
        <v>261</v>
      </c>
      <c r="Q1035" s="82">
        <v>14868451447631</v>
      </c>
      <c r="R1035" s="83"/>
      <c r="S1035" s="160" t="s">
        <v>236</v>
      </c>
      <c r="T1035" s="83" t="s">
        <v>263</v>
      </c>
      <c r="U1035" s="151" t="s">
        <v>236</v>
      </c>
      <c r="V1035" s="83" t="s">
        <v>237</v>
      </c>
      <c r="W1035" s="83" t="s">
        <v>260</v>
      </c>
      <c r="X1035" s="83" t="s">
        <v>264</v>
      </c>
      <c r="Y1035" s="170"/>
      <c r="Z1035" s="83"/>
      <c r="AA1035" s="83"/>
      <c r="AB1035" s="171"/>
      <c r="AC1035" s="172"/>
      <c r="AD1035" s="172"/>
      <c r="AE1035" s="172"/>
      <c r="AF1035" s="172"/>
      <c r="AG1035" s="173"/>
      <c r="AH1035" s="173"/>
      <c r="AI1035" s="173"/>
      <c r="AJ1035" s="175"/>
      <c r="AK1035" s="175"/>
      <c r="AL1035" s="175"/>
      <c r="AM1035" s="176"/>
      <c r="AN1035" s="176"/>
      <c r="AO1035" s="176"/>
      <c r="AP1035" s="176"/>
      <c r="AQ1035" s="174"/>
      <c r="AR1035" s="176"/>
      <c r="AS1035" s="173"/>
      <c r="AT1035" s="173"/>
      <c r="AU1035" s="173"/>
      <c r="AV1035" s="173"/>
      <c r="AW1035" s="173"/>
      <c r="AX1035" s="173"/>
      <c r="AY1035" s="177"/>
      <c r="AZ1035" s="172"/>
      <c r="BA1035" s="172"/>
      <c r="BB1035" s="172"/>
      <c r="BC1035" s="172"/>
      <c r="BD1035" s="177"/>
      <c r="BE1035" s="172"/>
      <c r="BF1035" s="172"/>
      <c r="BG1035" s="172"/>
      <c r="BH1035" s="172"/>
      <c r="BI1035" s="178"/>
      <c r="BJ1035" s="178" t="s">
        <v>267</v>
      </c>
      <c r="BK1035" s="178" t="s">
        <v>304</v>
      </c>
      <c r="BL1035" s="174">
        <v>30</v>
      </c>
      <c r="BM1035" s="166"/>
      <c r="BN1035" s="1">
        <v>42767</v>
      </c>
      <c r="BO1035" s="1">
        <v>42767</v>
      </c>
      <c r="BP1035" t="s">
        <v>238</v>
      </c>
      <c r="BQ1035" s="8" t="s">
        <v>344</v>
      </c>
      <c r="BR1035" t="s">
        <v>345</v>
      </c>
    </row>
    <row r="1036" spans="1:70" hidden="1" x14ac:dyDescent="0.45">
      <c r="A1036" s="144"/>
      <c r="B1036" s="90">
        <v>42795</v>
      </c>
      <c r="C1036" s="144" t="s">
        <v>238</v>
      </c>
      <c r="D1036" s="75">
        <v>2017</v>
      </c>
      <c r="E1036" s="145">
        <v>14868451447631</v>
      </c>
      <c r="F1036" s="146" t="s">
        <v>236</v>
      </c>
      <c r="G1036" s="141" t="str">
        <f>VLOOKUP(E1036,'Tableau Sites'!$A$7:$C$107,3,FALSE)</f>
        <v>KERDROUAL</v>
      </c>
      <c r="H1036" s="146" t="s">
        <v>260</v>
      </c>
      <c r="I1036" s="147">
        <v>30</v>
      </c>
      <c r="J1036" s="90">
        <v>42795</v>
      </c>
      <c r="K1036" s="90">
        <v>42795</v>
      </c>
      <c r="L1036" s="145">
        <v>0</v>
      </c>
      <c r="M1036" s="145">
        <v>0</v>
      </c>
      <c r="N1036" s="148">
        <v>0</v>
      </c>
      <c r="P1036" s="169" t="s">
        <v>261</v>
      </c>
      <c r="Q1036" s="82">
        <v>14868451447631</v>
      </c>
      <c r="R1036" s="83"/>
      <c r="S1036" s="160" t="s">
        <v>236</v>
      </c>
      <c r="T1036" s="83" t="s">
        <v>263</v>
      </c>
      <c r="U1036" s="151" t="s">
        <v>236</v>
      </c>
      <c r="V1036" s="83" t="s">
        <v>237</v>
      </c>
      <c r="W1036" s="83" t="s">
        <v>260</v>
      </c>
      <c r="X1036" s="83" t="s">
        <v>264</v>
      </c>
      <c r="Y1036" s="170"/>
      <c r="Z1036" s="83"/>
      <c r="AA1036" s="83"/>
      <c r="AB1036" s="171"/>
      <c r="AC1036" s="172"/>
      <c r="AD1036" s="172"/>
      <c r="AE1036" s="172"/>
      <c r="AF1036" s="172"/>
      <c r="AG1036" s="173"/>
      <c r="AH1036" s="173"/>
      <c r="AI1036" s="173"/>
      <c r="AJ1036" s="175"/>
      <c r="AK1036" s="175"/>
      <c r="AL1036" s="175"/>
      <c r="AM1036" s="176"/>
      <c r="AN1036" s="176"/>
      <c r="AO1036" s="176"/>
      <c r="AP1036" s="176"/>
      <c r="AQ1036" s="174"/>
      <c r="AR1036" s="176"/>
      <c r="AS1036" s="173"/>
      <c r="AT1036" s="173"/>
      <c r="AU1036" s="173"/>
      <c r="AV1036" s="173"/>
      <c r="AW1036" s="173"/>
      <c r="AX1036" s="173"/>
      <c r="AY1036" s="177"/>
      <c r="AZ1036" s="172"/>
      <c r="BA1036" s="172"/>
      <c r="BB1036" s="172"/>
      <c r="BC1036" s="172"/>
      <c r="BD1036" s="177"/>
      <c r="BE1036" s="172"/>
      <c r="BF1036" s="172"/>
      <c r="BG1036" s="172"/>
      <c r="BH1036" s="172"/>
      <c r="BI1036" s="178"/>
      <c r="BJ1036" s="178" t="s">
        <v>267</v>
      </c>
      <c r="BK1036" s="178" t="s">
        <v>304</v>
      </c>
      <c r="BL1036" s="174">
        <v>30</v>
      </c>
      <c r="BM1036" s="166"/>
      <c r="BN1036" s="1">
        <v>42795</v>
      </c>
      <c r="BO1036" s="1">
        <v>42795</v>
      </c>
      <c r="BP1036" t="s">
        <v>238</v>
      </c>
      <c r="BQ1036" s="8" t="s">
        <v>344</v>
      </c>
      <c r="BR1036" t="s">
        <v>345</v>
      </c>
    </row>
    <row r="1037" spans="1:70" hidden="1" x14ac:dyDescent="0.45">
      <c r="A1037" s="144"/>
      <c r="B1037" s="90">
        <v>42826</v>
      </c>
      <c r="C1037" s="144" t="s">
        <v>238</v>
      </c>
      <c r="D1037" s="75">
        <v>2017</v>
      </c>
      <c r="E1037" s="145">
        <v>14868451447631</v>
      </c>
      <c r="F1037" s="146" t="s">
        <v>236</v>
      </c>
      <c r="G1037" s="141" t="str">
        <f>VLOOKUP(E1037,'Tableau Sites'!$A$7:$C$107,3,FALSE)</f>
        <v>KERDROUAL</v>
      </c>
      <c r="H1037" s="146" t="s">
        <v>260</v>
      </c>
      <c r="I1037" s="147">
        <v>30</v>
      </c>
      <c r="J1037" s="90">
        <v>42826</v>
      </c>
      <c r="K1037" s="90">
        <v>42826</v>
      </c>
      <c r="L1037" s="145">
        <v>0</v>
      </c>
      <c r="M1037" s="145">
        <v>0</v>
      </c>
      <c r="N1037" s="148">
        <v>0</v>
      </c>
      <c r="P1037" s="169" t="s">
        <v>261</v>
      </c>
      <c r="Q1037" s="82">
        <v>14868451447631</v>
      </c>
      <c r="R1037" s="83"/>
      <c r="S1037" s="160" t="s">
        <v>236</v>
      </c>
      <c r="T1037" s="83" t="s">
        <v>263</v>
      </c>
      <c r="U1037" s="151" t="s">
        <v>236</v>
      </c>
      <c r="V1037" s="83" t="s">
        <v>237</v>
      </c>
      <c r="W1037" s="83" t="s">
        <v>260</v>
      </c>
      <c r="X1037" s="83" t="s">
        <v>264</v>
      </c>
      <c r="Y1037" s="170"/>
      <c r="Z1037" s="83"/>
      <c r="AA1037" s="83"/>
      <c r="AB1037" s="171"/>
      <c r="AC1037" s="172"/>
      <c r="AD1037" s="172"/>
      <c r="AE1037" s="172"/>
      <c r="AF1037" s="172"/>
      <c r="AG1037" s="173"/>
      <c r="AH1037" s="173"/>
      <c r="AI1037" s="173"/>
      <c r="AJ1037" s="175"/>
      <c r="AK1037" s="175"/>
      <c r="AL1037" s="175"/>
      <c r="AM1037" s="176"/>
      <c r="AN1037" s="176"/>
      <c r="AO1037" s="176"/>
      <c r="AP1037" s="176"/>
      <c r="AQ1037" s="174"/>
      <c r="AR1037" s="176"/>
      <c r="AS1037" s="173"/>
      <c r="AT1037" s="173"/>
      <c r="AU1037" s="173"/>
      <c r="AV1037" s="173"/>
      <c r="AW1037" s="173"/>
      <c r="AX1037" s="173"/>
      <c r="AY1037" s="177"/>
      <c r="AZ1037" s="172"/>
      <c r="BA1037" s="172"/>
      <c r="BB1037" s="172"/>
      <c r="BC1037" s="172"/>
      <c r="BD1037" s="177"/>
      <c r="BE1037" s="172"/>
      <c r="BF1037" s="172"/>
      <c r="BG1037" s="172"/>
      <c r="BH1037" s="172"/>
      <c r="BI1037" s="178"/>
      <c r="BJ1037" s="178" t="s">
        <v>267</v>
      </c>
      <c r="BK1037" s="178" t="s">
        <v>304</v>
      </c>
      <c r="BL1037" s="174">
        <v>30</v>
      </c>
      <c r="BM1037" s="166"/>
      <c r="BN1037" s="1">
        <v>42826</v>
      </c>
      <c r="BO1037" s="1">
        <v>42826</v>
      </c>
      <c r="BP1037" t="s">
        <v>238</v>
      </c>
      <c r="BQ1037" s="8" t="s">
        <v>344</v>
      </c>
      <c r="BR1037" t="s">
        <v>345</v>
      </c>
    </row>
    <row r="1038" spans="1:70" hidden="1" x14ac:dyDescent="0.45">
      <c r="A1038" s="144"/>
      <c r="B1038" s="90">
        <v>42856</v>
      </c>
      <c r="C1038" s="144" t="s">
        <v>238</v>
      </c>
      <c r="D1038" s="75">
        <v>2017</v>
      </c>
      <c r="E1038" s="145">
        <v>14868451447631</v>
      </c>
      <c r="F1038" s="146" t="s">
        <v>236</v>
      </c>
      <c r="G1038" s="141" t="str">
        <f>VLOOKUP(E1038,'Tableau Sites'!$A$7:$C$107,3,FALSE)</f>
        <v>KERDROUAL</v>
      </c>
      <c r="H1038" s="146" t="s">
        <v>260</v>
      </c>
      <c r="I1038" s="147">
        <v>30</v>
      </c>
      <c r="J1038" s="90">
        <v>42856</v>
      </c>
      <c r="K1038" s="90">
        <v>42856</v>
      </c>
      <c r="L1038" s="145">
        <v>0</v>
      </c>
      <c r="M1038" s="145">
        <v>0</v>
      </c>
      <c r="N1038" s="148">
        <v>0</v>
      </c>
      <c r="P1038" s="169" t="s">
        <v>261</v>
      </c>
      <c r="Q1038" s="82">
        <v>14868451447631</v>
      </c>
      <c r="R1038" s="83"/>
      <c r="S1038" s="160" t="s">
        <v>236</v>
      </c>
      <c r="T1038" s="83" t="s">
        <v>263</v>
      </c>
      <c r="U1038" s="151" t="s">
        <v>236</v>
      </c>
      <c r="V1038" s="83" t="s">
        <v>237</v>
      </c>
      <c r="W1038" s="83" t="s">
        <v>260</v>
      </c>
      <c r="X1038" s="83" t="s">
        <v>264</v>
      </c>
      <c r="Y1038" s="170"/>
      <c r="Z1038" s="83"/>
      <c r="AA1038" s="83"/>
      <c r="AB1038" s="171"/>
      <c r="AC1038" s="172"/>
      <c r="AD1038" s="172"/>
      <c r="AE1038" s="172"/>
      <c r="AF1038" s="172"/>
      <c r="AG1038" s="173"/>
      <c r="AH1038" s="173"/>
      <c r="AI1038" s="173"/>
      <c r="AJ1038" s="175"/>
      <c r="AK1038" s="175"/>
      <c r="AL1038" s="175"/>
      <c r="AM1038" s="176"/>
      <c r="AN1038" s="176"/>
      <c r="AO1038" s="176"/>
      <c r="AP1038" s="176"/>
      <c r="AQ1038" s="174"/>
      <c r="AR1038" s="176"/>
      <c r="AS1038" s="173"/>
      <c r="AT1038" s="173"/>
      <c r="AU1038" s="173"/>
      <c r="AV1038" s="173"/>
      <c r="AW1038" s="173"/>
      <c r="AX1038" s="173"/>
      <c r="AY1038" s="177"/>
      <c r="AZ1038" s="172"/>
      <c r="BA1038" s="172"/>
      <c r="BB1038" s="172"/>
      <c r="BC1038" s="172"/>
      <c r="BD1038" s="177"/>
      <c r="BE1038" s="172"/>
      <c r="BF1038" s="172"/>
      <c r="BG1038" s="172"/>
      <c r="BH1038" s="172"/>
      <c r="BI1038" s="178"/>
      <c r="BJ1038" s="178" t="s">
        <v>267</v>
      </c>
      <c r="BK1038" s="178" t="s">
        <v>304</v>
      </c>
      <c r="BL1038" s="174">
        <v>30</v>
      </c>
      <c r="BM1038" s="166"/>
      <c r="BN1038" s="1">
        <v>42856</v>
      </c>
      <c r="BO1038" s="1">
        <v>42856</v>
      </c>
      <c r="BP1038" t="s">
        <v>238</v>
      </c>
      <c r="BQ1038" s="8" t="s">
        <v>344</v>
      </c>
      <c r="BR1038" t="s">
        <v>345</v>
      </c>
    </row>
    <row r="1039" spans="1:70" hidden="1" x14ac:dyDescent="0.45">
      <c r="A1039" s="144"/>
      <c r="B1039" s="90">
        <v>42887</v>
      </c>
      <c r="C1039" s="144" t="s">
        <v>238</v>
      </c>
      <c r="D1039" s="75">
        <v>2017</v>
      </c>
      <c r="E1039" s="145">
        <v>14868451447631</v>
      </c>
      <c r="F1039" s="146" t="s">
        <v>236</v>
      </c>
      <c r="G1039" s="141" t="str">
        <f>VLOOKUP(E1039,'Tableau Sites'!$A$7:$C$107,3,FALSE)</f>
        <v>KERDROUAL</v>
      </c>
      <c r="H1039" s="146" t="s">
        <v>260</v>
      </c>
      <c r="I1039" s="147">
        <v>30</v>
      </c>
      <c r="J1039" s="90">
        <v>42887</v>
      </c>
      <c r="K1039" s="90">
        <v>42887</v>
      </c>
      <c r="L1039" s="145">
        <v>0</v>
      </c>
      <c r="M1039" s="145">
        <v>0</v>
      </c>
      <c r="N1039" s="148">
        <v>0</v>
      </c>
      <c r="P1039" s="169" t="s">
        <v>261</v>
      </c>
      <c r="Q1039" s="82">
        <v>14868451447631</v>
      </c>
      <c r="R1039" s="83"/>
      <c r="S1039" s="160" t="s">
        <v>236</v>
      </c>
      <c r="T1039" s="83" t="s">
        <v>263</v>
      </c>
      <c r="U1039" s="151" t="s">
        <v>236</v>
      </c>
      <c r="V1039" s="83" t="s">
        <v>237</v>
      </c>
      <c r="W1039" s="83" t="s">
        <v>260</v>
      </c>
      <c r="X1039" s="83" t="s">
        <v>264</v>
      </c>
      <c r="Y1039" s="170"/>
      <c r="Z1039" s="83"/>
      <c r="AA1039" s="83"/>
      <c r="AB1039" s="171"/>
      <c r="AC1039" s="172"/>
      <c r="AD1039" s="172"/>
      <c r="AE1039" s="172"/>
      <c r="AF1039" s="172"/>
      <c r="AG1039" s="173"/>
      <c r="AH1039" s="173"/>
      <c r="AI1039" s="173"/>
      <c r="AJ1039" s="175"/>
      <c r="AK1039" s="175"/>
      <c r="AL1039" s="175"/>
      <c r="AM1039" s="176"/>
      <c r="AN1039" s="176"/>
      <c r="AO1039" s="176"/>
      <c r="AP1039" s="176"/>
      <c r="AQ1039" s="174"/>
      <c r="AR1039" s="176"/>
      <c r="AS1039" s="173"/>
      <c r="AT1039" s="173"/>
      <c r="AU1039" s="173"/>
      <c r="AV1039" s="173"/>
      <c r="AW1039" s="173"/>
      <c r="AX1039" s="173"/>
      <c r="AY1039" s="177"/>
      <c r="AZ1039" s="172"/>
      <c r="BA1039" s="172"/>
      <c r="BB1039" s="172"/>
      <c r="BC1039" s="172"/>
      <c r="BD1039" s="177"/>
      <c r="BE1039" s="172"/>
      <c r="BF1039" s="172"/>
      <c r="BG1039" s="172"/>
      <c r="BH1039" s="172"/>
      <c r="BI1039" s="178"/>
      <c r="BJ1039" s="178" t="s">
        <v>267</v>
      </c>
      <c r="BK1039" s="178" t="s">
        <v>304</v>
      </c>
      <c r="BL1039" s="174">
        <v>30</v>
      </c>
      <c r="BM1039" s="166"/>
      <c r="BN1039" s="1">
        <v>42887</v>
      </c>
      <c r="BO1039" s="1">
        <v>42887</v>
      </c>
      <c r="BP1039" t="s">
        <v>238</v>
      </c>
      <c r="BQ1039" s="8" t="s">
        <v>344</v>
      </c>
      <c r="BR1039" t="s">
        <v>345</v>
      </c>
    </row>
    <row r="1040" spans="1:70" hidden="1" x14ac:dyDescent="0.45">
      <c r="A1040" s="144"/>
      <c r="B1040" s="90">
        <v>42917</v>
      </c>
      <c r="C1040" s="144" t="s">
        <v>238</v>
      </c>
      <c r="D1040" s="75">
        <v>2017</v>
      </c>
      <c r="E1040" s="145">
        <v>14868451447631</v>
      </c>
      <c r="F1040" s="146" t="s">
        <v>236</v>
      </c>
      <c r="G1040" s="141" t="str">
        <f>VLOOKUP(E1040,'Tableau Sites'!$A$7:$C$107,3,FALSE)</f>
        <v>KERDROUAL</v>
      </c>
      <c r="H1040" s="146" t="s">
        <v>260</v>
      </c>
      <c r="I1040" s="147">
        <v>30</v>
      </c>
      <c r="J1040" s="90">
        <v>42917</v>
      </c>
      <c r="K1040" s="90">
        <v>42917</v>
      </c>
      <c r="L1040" s="145">
        <v>0</v>
      </c>
      <c r="M1040" s="145">
        <v>0</v>
      </c>
      <c r="N1040" s="148">
        <v>0</v>
      </c>
      <c r="P1040" s="169" t="s">
        <v>261</v>
      </c>
      <c r="Q1040" s="82">
        <v>14868451447631</v>
      </c>
      <c r="R1040" s="83"/>
      <c r="S1040" s="160" t="s">
        <v>236</v>
      </c>
      <c r="T1040" s="83" t="s">
        <v>263</v>
      </c>
      <c r="U1040" s="151" t="s">
        <v>236</v>
      </c>
      <c r="V1040" s="83" t="s">
        <v>237</v>
      </c>
      <c r="W1040" s="83" t="s">
        <v>260</v>
      </c>
      <c r="X1040" s="83" t="s">
        <v>264</v>
      </c>
      <c r="Y1040" s="170"/>
      <c r="Z1040" s="83"/>
      <c r="AA1040" s="83"/>
      <c r="AB1040" s="171"/>
      <c r="AC1040" s="172"/>
      <c r="AD1040" s="172"/>
      <c r="AE1040" s="172"/>
      <c r="AF1040" s="172"/>
      <c r="AG1040" s="173"/>
      <c r="AH1040" s="173"/>
      <c r="AI1040" s="173"/>
      <c r="AJ1040" s="175"/>
      <c r="AK1040" s="175"/>
      <c r="AL1040" s="175"/>
      <c r="AM1040" s="176"/>
      <c r="AN1040" s="176"/>
      <c r="AO1040" s="176"/>
      <c r="AP1040" s="176"/>
      <c r="AQ1040" s="174"/>
      <c r="AR1040" s="176"/>
      <c r="AS1040" s="173"/>
      <c r="AT1040" s="173"/>
      <c r="AU1040" s="173"/>
      <c r="AV1040" s="173"/>
      <c r="AW1040" s="173"/>
      <c r="AX1040" s="173"/>
      <c r="AY1040" s="177"/>
      <c r="AZ1040" s="172"/>
      <c r="BA1040" s="172"/>
      <c r="BB1040" s="172"/>
      <c r="BC1040" s="172"/>
      <c r="BD1040" s="177"/>
      <c r="BE1040" s="172"/>
      <c r="BF1040" s="172"/>
      <c r="BG1040" s="172"/>
      <c r="BH1040" s="172"/>
      <c r="BI1040" s="178"/>
      <c r="BJ1040" s="178" t="s">
        <v>267</v>
      </c>
      <c r="BK1040" s="178" t="s">
        <v>304</v>
      </c>
      <c r="BL1040" s="174">
        <v>30</v>
      </c>
      <c r="BM1040" s="166"/>
      <c r="BN1040" s="1">
        <v>42917</v>
      </c>
      <c r="BO1040" s="1">
        <v>42917</v>
      </c>
      <c r="BP1040" t="s">
        <v>238</v>
      </c>
      <c r="BQ1040" s="8" t="s">
        <v>344</v>
      </c>
      <c r="BR1040" t="s">
        <v>345</v>
      </c>
    </row>
    <row r="1041" spans="1:70" hidden="1" x14ac:dyDescent="0.45">
      <c r="A1041" s="144"/>
      <c r="B1041" s="90">
        <v>42948</v>
      </c>
      <c r="C1041" s="144" t="s">
        <v>238</v>
      </c>
      <c r="D1041" s="75">
        <v>2017</v>
      </c>
      <c r="E1041" s="145">
        <v>14868451447631</v>
      </c>
      <c r="F1041" s="146" t="s">
        <v>236</v>
      </c>
      <c r="G1041" s="141" t="str">
        <f>VLOOKUP(E1041,'Tableau Sites'!$A$7:$C$107,3,FALSE)</f>
        <v>KERDROUAL</v>
      </c>
      <c r="H1041" s="146" t="s">
        <v>260</v>
      </c>
      <c r="I1041" s="147">
        <v>30</v>
      </c>
      <c r="J1041" s="90">
        <v>42948</v>
      </c>
      <c r="K1041" s="90">
        <v>42948</v>
      </c>
      <c r="L1041" s="145">
        <v>0</v>
      </c>
      <c r="M1041" s="145">
        <v>0</v>
      </c>
      <c r="N1041" s="148">
        <v>0</v>
      </c>
      <c r="P1041" s="169" t="s">
        <v>261</v>
      </c>
      <c r="Q1041" s="82">
        <v>14868451447631</v>
      </c>
      <c r="R1041" s="83"/>
      <c r="S1041" s="160" t="s">
        <v>236</v>
      </c>
      <c r="T1041" s="83" t="s">
        <v>263</v>
      </c>
      <c r="U1041" s="151" t="s">
        <v>236</v>
      </c>
      <c r="V1041" s="83" t="s">
        <v>237</v>
      </c>
      <c r="W1041" s="83" t="s">
        <v>260</v>
      </c>
      <c r="X1041" s="83" t="s">
        <v>264</v>
      </c>
      <c r="Y1041" s="170"/>
      <c r="Z1041" s="83"/>
      <c r="AA1041" s="83"/>
      <c r="AB1041" s="171"/>
      <c r="AC1041" s="172"/>
      <c r="AD1041" s="172"/>
      <c r="AE1041" s="172"/>
      <c r="AF1041" s="172"/>
      <c r="AG1041" s="173"/>
      <c r="AH1041" s="173"/>
      <c r="AI1041" s="173"/>
      <c r="AJ1041" s="175"/>
      <c r="AK1041" s="175"/>
      <c r="AL1041" s="175"/>
      <c r="AM1041" s="176"/>
      <c r="AN1041" s="176"/>
      <c r="AO1041" s="176"/>
      <c r="AP1041" s="176"/>
      <c r="AQ1041" s="174"/>
      <c r="AR1041" s="176"/>
      <c r="AS1041" s="173"/>
      <c r="AT1041" s="173"/>
      <c r="AU1041" s="173"/>
      <c r="AV1041" s="173"/>
      <c r="AW1041" s="173"/>
      <c r="AX1041" s="173"/>
      <c r="AY1041" s="177"/>
      <c r="AZ1041" s="172"/>
      <c r="BA1041" s="172"/>
      <c r="BB1041" s="172"/>
      <c r="BC1041" s="172"/>
      <c r="BD1041" s="177"/>
      <c r="BE1041" s="172"/>
      <c r="BF1041" s="172"/>
      <c r="BG1041" s="172"/>
      <c r="BH1041" s="172"/>
      <c r="BI1041" s="178"/>
      <c r="BJ1041" s="178" t="s">
        <v>267</v>
      </c>
      <c r="BK1041" s="178" t="s">
        <v>304</v>
      </c>
      <c r="BL1041" s="174">
        <v>30</v>
      </c>
      <c r="BM1041" s="166"/>
      <c r="BN1041" s="1">
        <v>42948</v>
      </c>
      <c r="BO1041" s="1">
        <v>42948</v>
      </c>
      <c r="BP1041" t="s">
        <v>238</v>
      </c>
      <c r="BQ1041" s="8" t="s">
        <v>344</v>
      </c>
      <c r="BR1041" t="s">
        <v>345</v>
      </c>
    </row>
    <row r="1042" spans="1:70" hidden="1" x14ac:dyDescent="0.45">
      <c r="A1042" s="144"/>
      <c r="B1042" s="90">
        <v>42979</v>
      </c>
      <c r="C1042" s="144" t="s">
        <v>238</v>
      </c>
      <c r="D1042" s="75">
        <v>2017</v>
      </c>
      <c r="E1042" s="145">
        <v>14868451447631</v>
      </c>
      <c r="F1042" s="146" t="s">
        <v>236</v>
      </c>
      <c r="G1042" s="141" t="str">
        <f>VLOOKUP(E1042,'Tableau Sites'!$A$7:$C$107,3,FALSE)</f>
        <v>KERDROUAL</v>
      </c>
      <c r="H1042" s="146" t="s">
        <v>260</v>
      </c>
      <c r="I1042" s="147">
        <v>30</v>
      </c>
      <c r="J1042" s="90">
        <v>42979</v>
      </c>
      <c r="K1042" s="90">
        <v>42979</v>
      </c>
      <c r="L1042" s="145">
        <v>0</v>
      </c>
      <c r="M1042" s="145">
        <v>0</v>
      </c>
      <c r="N1042" s="148">
        <v>0</v>
      </c>
      <c r="P1042" s="169" t="s">
        <v>261</v>
      </c>
      <c r="Q1042" s="82">
        <v>14868451447631</v>
      </c>
      <c r="R1042" s="83"/>
      <c r="S1042" s="160" t="s">
        <v>236</v>
      </c>
      <c r="T1042" s="83" t="s">
        <v>263</v>
      </c>
      <c r="U1042" s="151" t="s">
        <v>236</v>
      </c>
      <c r="V1042" s="83" t="s">
        <v>237</v>
      </c>
      <c r="W1042" s="83" t="s">
        <v>260</v>
      </c>
      <c r="X1042" s="83" t="s">
        <v>264</v>
      </c>
      <c r="Y1042" s="170"/>
      <c r="Z1042" s="83"/>
      <c r="AA1042" s="83"/>
      <c r="AB1042" s="171"/>
      <c r="AC1042" s="172"/>
      <c r="AD1042" s="172"/>
      <c r="AE1042" s="172"/>
      <c r="AF1042" s="172"/>
      <c r="AG1042" s="173"/>
      <c r="AH1042" s="173"/>
      <c r="AI1042" s="173"/>
      <c r="AJ1042" s="175"/>
      <c r="AK1042" s="175"/>
      <c r="AL1042" s="175"/>
      <c r="AM1042" s="176"/>
      <c r="AN1042" s="176"/>
      <c r="AO1042" s="176"/>
      <c r="AP1042" s="176"/>
      <c r="AQ1042" s="174"/>
      <c r="AR1042" s="176"/>
      <c r="AS1042" s="173"/>
      <c r="AT1042" s="173"/>
      <c r="AU1042" s="173"/>
      <c r="AV1042" s="173"/>
      <c r="AW1042" s="173"/>
      <c r="AX1042" s="173"/>
      <c r="AY1042" s="177"/>
      <c r="AZ1042" s="172"/>
      <c r="BA1042" s="172"/>
      <c r="BB1042" s="172"/>
      <c r="BC1042" s="172"/>
      <c r="BD1042" s="177"/>
      <c r="BE1042" s="172"/>
      <c r="BF1042" s="172"/>
      <c r="BG1042" s="172"/>
      <c r="BH1042" s="172"/>
      <c r="BI1042" s="178"/>
      <c r="BJ1042" s="178" t="s">
        <v>267</v>
      </c>
      <c r="BK1042" s="178" t="s">
        <v>304</v>
      </c>
      <c r="BL1042" s="174">
        <v>30</v>
      </c>
      <c r="BM1042" s="166"/>
      <c r="BN1042" s="1">
        <v>42979</v>
      </c>
      <c r="BO1042" s="1">
        <v>42979</v>
      </c>
      <c r="BP1042" t="s">
        <v>238</v>
      </c>
      <c r="BQ1042" s="8" t="s">
        <v>344</v>
      </c>
      <c r="BR1042" t="s">
        <v>345</v>
      </c>
    </row>
    <row r="1043" spans="1:70" hidden="1" x14ac:dyDescent="0.45">
      <c r="A1043" s="144"/>
      <c r="B1043" s="90">
        <v>43009</v>
      </c>
      <c r="C1043" s="144" t="s">
        <v>238</v>
      </c>
      <c r="D1043" s="75">
        <v>2017</v>
      </c>
      <c r="E1043" s="145">
        <v>14868451447631</v>
      </c>
      <c r="F1043" s="146" t="s">
        <v>236</v>
      </c>
      <c r="G1043" s="141" t="str">
        <f>VLOOKUP(E1043,'Tableau Sites'!$A$7:$C$107,3,FALSE)</f>
        <v>KERDROUAL</v>
      </c>
      <c r="H1043" s="146" t="s">
        <v>260</v>
      </c>
      <c r="I1043" s="147">
        <v>30</v>
      </c>
      <c r="J1043" s="90">
        <v>43009</v>
      </c>
      <c r="K1043" s="90">
        <v>43009</v>
      </c>
      <c r="L1043" s="145">
        <v>0</v>
      </c>
      <c r="M1043" s="145">
        <v>0</v>
      </c>
      <c r="N1043" s="148">
        <v>0</v>
      </c>
      <c r="P1043" s="169" t="s">
        <v>261</v>
      </c>
      <c r="Q1043" s="82">
        <v>14868451447631</v>
      </c>
      <c r="R1043" s="83"/>
      <c r="S1043" s="160" t="s">
        <v>236</v>
      </c>
      <c r="T1043" s="83" t="s">
        <v>263</v>
      </c>
      <c r="U1043" s="151" t="s">
        <v>236</v>
      </c>
      <c r="V1043" s="83" t="s">
        <v>237</v>
      </c>
      <c r="W1043" s="83" t="s">
        <v>260</v>
      </c>
      <c r="X1043" s="83" t="s">
        <v>264</v>
      </c>
      <c r="Y1043" s="170"/>
      <c r="Z1043" s="83"/>
      <c r="AA1043" s="83"/>
      <c r="AB1043" s="171"/>
      <c r="AC1043" s="172"/>
      <c r="AD1043" s="172"/>
      <c r="AE1043" s="172"/>
      <c r="AF1043" s="172"/>
      <c r="AG1043" s="173"/>
      <c r="AH1043" s="173"/>
      <c r="AI1043" s="173"/>
      <c r="AJ1043" s="175"/>
      <c r="AK1043" s="175"/>
      <c r="AL1043" s="175"/>
      <c r="AM1043" s="176"/>
      <c r="AN1043" s="176"/>
      <c r="AO1043" s="176"/>
      <c r="AP1043" s="176"/>
      <c r="AQ1043" s="174"/>
      <c r="AR1043" s="176"/>
      <c r="AS1043" s="173"/>
      <c r="AT1043" s="173"/>
      <c r="AU1043" s="173"/>
      <c r="AV1043" s="173"/>
      <c r="AW1043" s="173"/>
      <c r="AX1043" s="173"/>
      <c r="AY1043" s="177"/>
      <c r="AZ1043" s="172"/>
      <c r="BA1043" s="172"/>
      <c r="BB1043" s="172"/>
      <c r="BC1043" s="172"/>
      <c r="BD1043" s="177"/>
      <c r="BE1043" s="172"/>
      <c r="BF1043" s="172"/>
      <c r="BG1043" s="172"/>
      <c r="BH1043" s="172"/>
      <c r="BI1043" s="178"/>
      <c r="BJ1043" s="178" t="s">
        <v>267</v>
      </c>
      <c r="BK1043" s="178" t="s">
        <v>304</v>
      </c>
      <c r="BL1043" s="174">
        <v>30</v>
      </c>
      <c r="BM1043" s="166"/>
      <c r="BN1043" s="1">
        <v>43009</v>
      </c>
      <c r="BO1043" s="1">
        <v>43009</v>
      </c>
      <c r="BP1043" t="s">
        <v>238</v>
      </c>
      <c r="BQ1043" s="8" t="s">
        <v>344</v>
      </c>
      <c r="BR1043" t="s">
        <v>345</v>
      </c>
    </row>
    <row r="1044" spans="1:70" hidden="1" x14ac:dyDescent="0.45">
      <c r="A1044" s="144"/>
      <c r="B1044" s="90">
        <v>43040</v>
      </c>
      <c r="C1044" s="144" t="s">
        <v>238</v>
      </c>
      <c r="D1044" s="75">
        <v>2017</v>
      </c>
      <c r="E1044" s="145">
        <v>14868451447631</v>
      </c>
      <c r="F1044" s="146" t="s">
        <v>236</v>
      </c>
      <c r="G1044" s="141" t="str">
        <f>VLOOKUP(E1044,'Tableau Sites'!$A$7:$C$107,3,FALSE)</f>
        <v>KERDROUAL</v>
      </c>
      <c r="H1044" s="146" t="s">
        <v>260</v>
      </c>
      <c r="I1044" s="147">
        <v>30</v>
      </c>
      <c r="J1044" s="90">
        <v>43040</v>
      </c>
      <c r="K1044" s="90">
        <v>43040</v>
      </c>
      <c r="L1044" s="145">
        <v>0</v>
      </c>
      <c r="M1044" s="145">
        <v>0</v>
      </c>
      <c r="N1044" s="148">
        <v>0</v>
      </c>
      <c r="P1044" s="169" t="s">
        <v>261</v>
      </c>
      <c r="Q1044" s="82">
        <v>14868451447631</v>
      </c>
      <c r="R1044" s="83"/>
      <c r="S1044" s="160" t="s">
        <v>236</v>
      </c>
      <c r="T1044" s="83" t="s">
        <v>263</v>
      </c>
      <c r="U1044" s="151" t="s">
        <v>236</v>
      </c>
      <c r="V1044" s="83" t="s">
        <v>237</v>
      </c>
      <c r="W1044" s="83" t="s">
        <v>260</v>
      </c>
      <c r="X1044" s="83" t="s">
        <v>264</v>
      </c>
      <c r="Y1044" s="170"/>
      <c r="Z1044" s="83"/>
      <c r="AA1044" s="83"/>
      <c r="AB1044" s="171"/>
      <c r="AC1044" s="172"/>
      <c r="AD1044" s="172"/>
      <c r="AE1044" s="172"/>
      <c r="AF1044" s="172"/>
      <c r="AG1044" s="173"/>
      <c r="AH1044" s="173"/>
      <c r="AI1044" s="173"/>
      <c r="AJ1044" s="175"/>
      <c r="AK1044" s="175"/>
      <c r="AL1044" s="175"/>
      <c r="AM1044" s="176"/>
      <c r="AN1044" s="176"/>
      <c r="AO1044" s="176"/>
      <c r="AP1044" s="176"/>
      <c r="AQ1044" s="174"/>
      <c r="AR1044" s="176"/>
      <c r="AS1044" s="173"/>
      <c r="AT1044" s="173"/>
      <c r="AU1044" s="173"/>
      <c r="AV1044" s="173"/>
      <c r="AW1044" s="173"/>
      <c r="AX1044" s="173"/>
      <c r="AY1044" s="177"/>
      <c r="AZ1044" s="172"/>
      <c r="BA1044" s="172"/>
      <c r="BB1044" s="172"/>
      <c r="BC1044" s="172"/>
      <c r="BD1044" s="177"/>
      <c r="BE1044" s="172"/>
      <c r="BF1044" s="172"/>
      <c r="BG1044" s="172"/>
      <c r="BH1044" s="172"/>
      <c r="BI1044" s="178"/>
      <c r="BJ1044" s="178" t="s">
        <v>267</v>
      </c>
      <c r="BK1044" s="178" t="s">
        <v>304</v>
      </c>
      <c r="BL1044" s="174">
        <v>30</v>
      </c>
      <c r="BM1044" s="166"/>
      <c r="BN1044" s="1">
        <v>43040</v>
      </c>
      <c r="BO1044" s="1">
        <v>43040</v>
      </c>
      <c r="BP1044" t="s">
        <v>238</v>
      </c>
      <c r="BQ1044" s="8" t="s">
        <v>344</v>
      </c>
      <c r="BR1044" t="s">
        <v>345</v>
      </c>
    </row>
    <row r="1045" spans="1:70" hidden="1" x14ac:dyDescent="0.45">
      <c r="A1045" s="144"/>
      <c r="B1045" s="90">
        <v>43070</v>
      </c>
      <c r="C1045" s="144" t="s">
        <v>238</v>
      </c>
      <c r="D1045" s="75">
        <v>2017</v>
      </c>
      <c r="E1045" s="145">
        <v>14868451447631</v>
      </c>
      <c r="F1045" s="146" t="s">
        <v>236</v>
      </c>
      <c r="G1045" s="141" t="str">
        <f>VLOOKUP(E1045,'Tableau Sites'!$A$7:$C$107,3,FALSE)</f>
        <v>KERDROUAL</v>
      </c>
      <c r="H1045" s="146" t="s">
        <v>260</v>
      </c>
      <c r="I1045" s="147">
        <v>30</v>
      </c>
      <c r="J1045" s="90">
        <v>43070</v>
      </c>
      <c r="K1045" s="90">
        <v>43070</v>
      </c>
      <c r="L1045" s="145">
        <v>0</v>
      </c>
      <c r="M1045" s="145">
        <v>0</v>
      </c>
      <c r="N1045" s="148">
        <v>0</v>
      </c>
      <c r="P1045" s="169" t="s">
        <v>261</v>
      </c>
      <c r="Q1045" s="82">
        <v>14868451447631</v>
      </c>
      <c r="R1045" s="83"/>
      <c r="S1045" s="160" t="s">
        <v>236</v>
      </c>
      <c r="T1045" s="83" t="s">
        <v>263</v>
      </c>
      <c r="U1045" s="151" t="s">
        <v>236</v>
      </c>
      <c r="V1045" s="83" t="s">
        <v>237</v>
      </c>
      <c r="W1045" s="83" t="s">
        <v>260</v>
      </c>
      <c r="X1045" s="83" t="s">
        <v>264</v>
      </c>
      <c r="Y1045" s="170"/>
      <c r="Z1045" s="83"/>
      <c r="AA1045" s="83"/>
      <c r="AB1045" s="171"/>
      <c r="AC1045" s="172"/>
      <c r="AD1045" s="172"/>
      <c r="AE1045" s="172"/>
      <c r="AF1045" s="172"/>
      <c r="AG1045" s="173"/>
      <c r="AH1045" s="173"/>
      <c r="AI1045" s="173"/>
      <c r="AJ1045" s="175"/>
      <c r="AK1045" s="175"/>
      <c r="AL1045" s="175"/>
      <c r="AM1045" s="176"/>
      <c r="AN1045" s="176"/>
      <c r="AO1045" s="176"/>
      <c r="AP1045" s="176"/>
      <c r="AQ1045" s="174"/>
      <c r="AR1045" s="176"/>
      <c r="AS1045" s="173"/>
      <c r="AT1045" s="173"/>
      <c r="AU1045" s="173"/>
      <c r="AV1045" s="173"/>
      <c r="AW1045" s="173"/>
      <c r="AX1045" s="173"/>
      <c r="AY1045" s="177"/>
      <c r="AZ1045" s="172"/>
      <c r="BA1045" s="172"/>
      <c r="BB1045" s="172"/>
      <c r="BC1045" s="172"/>
      <c r="BD1045" s="177"/>
      <c r="BE1045" s="172"/>
      <c r="BF1045" s="172"/>
      <c r="BG1045" s="172"/>
      <c r="BH1045" s="172"/>
      <c r="BI1045" s="178"/>
      <c r="BJ1045" s="178" t="s">
        <v>267</v>
      </c>
      <c r="BK1045" s="178" t="s">
        <v>304</v>
      </c>
      <c r="BL1045" s="174">
        <v>30</v>
      </c>
      <c r="BM1045" s="166"/>
      <c r="BN1045" s="1">
        <v>43070</v>
      </c>
      <c r="BO1045" s="1">
        <v>43070</v>
      </c>
      <c r="BP1045" t="s">
        <v>238</v>
      </c>
      <c r="BQ1045" s="8" t="s">
        <v>344</v>
      </c>
      <c r="BR1045" t="s">
        <v>345</v>
      </c>
    </row>
    <row r="1046" spans="1:70" hidden="1" x14ac:dyDescent="0.45">
      <c r="A1046" s="144"/>
      <c r="B1046" s="90">
        <v>43101</v>
      </c>
      <c r="C1046" s="144" t="s">
        <v>238</v>
      </c>
      <c r="D1046" s="75">
        <v>2018</v>
      </c>
      <c r="E1046" s="145">
        <v>14868451447631</v>
      </c>
      <c r="F1046" s="146" t="s">
        <v>236</v>
      </c>
      <c r="G1046" s="141" t="str">
        <f>VLOOKUP(E1046,'Tableau Sites'!$A$7:$C$107,3,FALSE)</f>
        <v>KERDROUAL</v>
      </c>
      <c r="H1046" s="146" t="s">
        <v>260</v>
      </c>
      <c r="I1046" s="147">
        <v>30</v>
      </c>
      <c r="J1046" s="90">
        <v>43101</v>
      </c>
      <c r="K1046" s="90">
        <v>43101</v>
      </c>
      <c r="L1046" s="145">
        <v>0</v>
      </c>
      <c r="M1046" s="145">
        <v>0</v>
      </c>
      <c r="N1046" s="148">
        <v>0</v>
      </c>
      <c r="P1046" s="169" t="s">
        <v>261</v>
      </c>
      <c r="Q1046" s="82">
        <v>14868451447631</v>
      </c>
      <c r="R1046" s="83"/>
      <c r="S1046" s="160" t="s">
        <v>236</v>
      </c>
      <c r="T1046" s="83" t="s">
        <v>263</v>
      </c>
      <c r="U1046" s="151" t="s">
        <v>236</v>
      </c>
      <c r="V1046" s="83" t="s">
        <v>237</v>
      </c>
      <c r="W1046" s="83" t="s">
        <v>260</v>
      </c>
      <c r="X1046" s="83" t="s">
        <v>264</v>
      </c>
      <c r="Y1046" s="170"/>
      <c r="Z1046" s="83"/>
      <c r="AA1046" s="83"/>
      <c r="AB1046" s="171"/>
      <c r="AC1046" s="172"/>
      <c r="AD1046" s="172"/>
      <c r="AE1046" s="172"/>
      <c r="AF1046" s="172"/>
      <c r="AG1046" s="173"/>
      <c r="AH1046" s="173"/>
      <c r="AI1046" s="173"/>
      <c r="AJ1046" s="175"/>
      <c r="AK1046" s="175"/>
      <c r="AL1046" s="175"/>
      <c r="AM1046" s="176"/>
      <c r="AN1046" s="176"/>
      <c r="AO1046" s="176"/>
      <c r="AP1046" s="176"/>
      <c r="AQ1046" s="174"/>
      <c r="AR1046" s="176"/>
      <c r="AS1046" s="173"/>
      <c r="AT1046" s="173"/>
      <c r="AU1046" s="173"/>
      <c r="AV1046" s="173"/>
      <c r="AW1046" s="173"/>
      <c r="AX1046" s="173"/>
      <c r="AY1046" s="177"/>
      <c r="AZ1046" s="172"/>
      <c r="BA1046" s="172"/>
      <c r="BB1046" s="172"/>
      <c r="BC1046" s="172"/>
      <c r="BD1046" s="177"/>
      <c r="BE1046" s="172"/>
      <c r="BF1046" s="172"/>
      <c r="BG1046" s="172"/>
      <c r="BH1046" s="172"/>
      <c r="BI1046" s="178"/>
      <c r="BJ1046" s="178" t="s">
        <v>267</v>
      </c>
      <c r="BK1046" s="178" t="s">
        <v>304</v>
      </c>
      <c r="BL1046" s="174">
        <v>30</v>
      </c>
      <c r="BM1046" s="166"/>
      <c r="BN1046" s="1">
        <v>43101</v>
      </c>
      <c r="BO1046" s="1">
        <v>43101</v>
      </c>
      <c r="BP1046" t="s">
        <v>238</v>
      </c>
      <c r="BQ1046" s="8" t="s">
        <v>344</v>
      </c>
      <c r="BR1046" t="s">
        <v>345</v>
      </c>
    </row>
    <row r="1047" spans="1:70" hidden="1" x14ac:dyDescent="0.45">
      <c r="A1047" s="144"/>
      <c r="B1047" s="90">
        <v>43132</v>
      </c>
      <c r="C1047" s="144" t="s">
        <v>238</v>
      </c>
      <c r="D1047" s="75">
        <v>2018</v>
      </c>
      <c r="E1047" s="145">
        <v>14868451447631</v>
      </c>
      <c r="F1047" s="146" t="s">
        <v>236</v>
      </c>
      <c r="G1047" s="141" t="str">
        <f>VLOOKUP(E1047,'Tableau Sites'!$A$7:$C$107,3,FALSE)</f>
        <v>KERDROUAL</v>
      </c>
      <c r="H1047" s="146" t="s">
        <v>260</v>
      </c>
      <c r="I1047" s="147">
        <v>30</v>
      </c>
      <c r="J1047" s="90">
        <v>43132</v>
      </c>
      <c r="K1047" s="90">
        <v>43132</v>
      </c>
      <c r="L1047" s="145">
        <v>0</v>
      </c>
      <c r="M1047" s="145">
        <v>0</v>
      </c>
      <c r="N1047" s="148">
        <v>0</v>
      </c>
      <c r="P1047" s="169" t="s">
        <v>261</v>
      </c>
      <c r="Q1047" s="82">
        <v>14868451447631</v>
      </c>
      <c r="R1047" s="83"/>
      <c r="S1047" s="160" t="s">
        <v>236</v>
      </c>
      <c r="T1047" s="83" t="s">
        <v>263</v>
      </c>
      <c r="U1047" s="151" t="s">
        <v>236</v>
      </c>
      <c r="V1047" s="83" t="s">
        <v>237</v>
      </c>
      <c r="W1047" s="83" t="s">
        <v>260</v>
      </c>
      <c r="X1047" s="83" t="s">
        <v>264</v>
      </c>
      <c r="Y1047" s="170"/>
      <c r="Z1047" s="83"/>
      <c r="AA1047" s="83"/>
      <c r="AB1047" s="171"/>
      <c r="AC1047" s="172"/>
      <c r="AD1047" s="172"/>
      <c r="AE1047" s="172"/>
      <c r="AF1047" s="172"/>
      <c r="AG1047" s="173"/>
      <c r="AH1047" s="173"/>
      <c r="AI1047" s="173"/>
      <c r="AJ1047" s="175"/>
      <c r="AK1047" s="175"/>
      <c r="AL1047" s="175"/>
      <c r="AM1047" s="176"/>
      <c r="AN1047" s="176"/>
      <c r="AO1047" s="176"/>
      <c r="AP1047" s="176"/>
      <c r="AQ1047" s="174"/>
      <c r="AR1047" s="176"/>
      <c r="AS1047" s="173"/>
      <c r="AT1047" s="173"/>
      <c r="AU1047" s="173"/>
      <c r="AV1047" s="173"/>
      <c r="AW1047" s="173"/>
      <c r="AX1047" s="173"/>
      <c r="AY1047" s="177"/>
      <c r="AZ1047" s="172"/>
      <c r="BA1047" s="172"/>
      <c r="BB1047" s="172"/>
      <c r="BC1047" s="172"/>
      <c r="BD1047" s="177"/>
      <c r="BE1047" s="172"/>
      <c r="BF1047" s="172"/>
      <c r="BG1047" s="172"/>
      <c r="BH1047" s="172"/>
      <c r="BI1047" s="178"/>
      <c r="BJ1047" s="178" t="s">
        <v>267</v>
      </c>
      <c r="BK1047" s="178" t="s">
        <v>304</v>
      </c>
      <c r="BL1047" s="174">
        <v>30</v>
      </c>
      <c r="BM1047" s="166"/>
      <c r="BN1047" s="1">
        <v>43132</v>
      </c>
      <c r="BO1047" s="1">
        <v>43132</v>
      </c>
      <c r="BP1047" t="s">
        <v>238</v>
      </c>
      <c r="BQ1047" s="8" t="s">
        <v>344</v>
      </c>
      <c r="BR1047" t="s">
        <v>345</v>
      </c>
    </row>
    <row r="1048" spans="1:70" hidden="1" x14ac:dyDescent="0.45">
      <c r="A1048" s="144"/>
      <c r="B1048" s="90">
        <v>43160</v>
      </c>
      <c r="C1048" s="144" t="s">
        <v>238</v>
      </c>
      <c r="D1048" s="75">
        <v>2018</v>
      </c>
      <c r="E1048" s="145">
        <v>14868451447631</v>
      </c>
      <c r="F1048" s="146" t="s">
        <v>236</v>
      </c>
      <c r="G1048" s="141" t="str">
        <f>VLOOKUP(E1048,'Tableau Sites'!$A$7:$C$107,3,FALSE)</f>
        <v>KERDROUAL</v>
      </c>
      <c r="H1048" s="146" t="s">
        <v>260</v>
      </c>
      <c r="I1048" s="147">
        <v>30</v>
      </c>
      <c r="J1048" s="90">
        <v>43160</v>
      </c>
      <c r="K1048" s="90">
        <v>43160</v>
      </c>
      <c r="L1048" s="145">
        <v>0</v>
      </c>
      <c r="M1048" s="145">
        <v>0</v>
      </c>
      <c r="N1048" s="148">
        <v>0</v>
      </c>
      <c r="P1048" s="169" t="s">
        <v>261</v>
      </c>
      <c r="Q1048" s="82">
        <v>14868451447631</v>
      </c>
      <c r="R1048" s="83"/>
      <c r="S1048" s="160" t="s">
        <v>236</v>
      </c>
      <c r="T1048" s="83" t="s">
        <v>263</v>
      </c>
      <c r="U1048" s="151" t="s">
        <v>236</v>
      </c>
      <c r="V1048" s="83" t="s">
        <v>237</v>
      </c>
      <c r="W1048" s="83" t="s">
        <v>260</v>
      </c>
      <c r="X1048" s="83" t="s">
        <v>264</v>
      </c>
      <c r="Y1048" s="170"/>
      <c r="Z1048" s="83"/>
      <c r="AA1048" s="83"/>
      <c r="AB1048" s="171"/>
      <c r="AC1048" s="172"/>
      <c r="AD1048" s="172"/>
      <c r="AE1048" s="172"/>
      <c r="AF1048" s="172"/>
      <c r="AG1048" s="173"/>
      <c r="AH1048" s="173"/>
      <c r="AI1048" s="173"/>
      <c r="AJ1048" s="175"/>
      <c r="AK1048" s="175"/>
      <c r="AL1048" s="175"/>
      <c r="AM1048" s="176"/>
      <c r="AN1048" s="176"/>
      <c r="AO1048" s="176"/>
      <c r="AP1048" s="176"/>
      <c r="AQ1048" s="174"/>
      <c r="AR1048" s="176"/>
      <c r="AS1048" s="173"/>
      <c r="AT1048" s="173"/>
      <c r="AU1048" s="173"/>
      <c r="AV1048" s="173"/>
      <c r="AW1048" s="173"/>
      <c r="AX1048" s="173"/>
      <c r="AY1048" s="177"/>
      <c r="AZ1048" s="172"/>
      <c r="BA1048" s="172"/>
      <c r="BB1048" s="172"/>
      <c r="BC1048" s="172"/>
      <c r="BD1048" s="177"/>
      <c r="BE1048" s="172"/>
      <c r="BF1048" s="172"/>
      <c r="BG1048" s="172"/>
      <c r="BH1048" s="172"/>
      <c r="BI1048" s="178"/>
      <c r="BJ1048" s="178" t="s">
        <v>267</v>
      </c>
      <c r="BK1048" s="178" t="s">
        <v>304</v>
      </c>
      <c r="BL1048" s="174">
        <v>30</v>
      </c>
      <c r="BM1048" s="166"/>
      <c r="BN1048" s="1">
        <v>43160</v>
      </c>
      <c r="BO1048" s="1">
        <v>43160</v>
      </c>
      <c r="BP1048" t="s">
        <v>238</v>
      </c>
      <c r="BQ1048" s="8" t="s">
        <v>344</v>
      </c>
      <c r="BR1048" t="s">
        <v>345</v>
      </c>
    </row>
    <row r="1049" spans="1:70" hidden="1" x14ac:dyDescent="0.45">
      <c r="A1049" s="144"/>
      <c r="B1049" s="90">
        <v>43191</v>
      </c>
      <c r="C1049" s="144" t="s">
        <v>238</v>
      </c>
      <c r="D1049" s="75">
        <v>2018</v>
      </c>
      <c r="E1049" s="145">
        <v>14868451447631</v>
      </c>
      <c r="F1049" s="146" t="s">
        <v>236</v>
      </c>
      <c r="G1049" s="141" t="str">
        <f>VLOOKUP(E1049,'Tableau Sites'!$A$7:$C$107,3,FALSE)</f>
        <v>KERDROUAL</v>
      </c>
      <c r="H1049" s="146" t="s">
        <v>260</v>
      </c>
      <c r="I1049" s="147">
        <v>30</v>
      </c>
      <c r="J1049" s="90">
        <v>43191</v>
      </c>
      <c r="K1049" s="90">
        <v>43191</v>
      </c>
      <c r="L1049" s="145">
        <v>0</v>
      </c>
      <c r="M1049" s="145">
        <v>0</v>
      </c>
      <c r="N1049" s="148">
        <v>0</v>
      </c>
      <c r="P1049" s="169" t="s">
        <v>261</v>
      </c>
      <c r="Q1049" s="82">
        <v>14868451447631</v>
      </c>
      <c r="R1049" s="83"/>
      <c r="S1049" s="160" t="s">
        <v>236</v>
      </c>
      <c r="T1049" s="83" t="s">
        <v>263</v>
      </c>
      <c r="U1049" s="151" t="s">
        <v>236</v>
      </c>
      <c r="V1049" s="83" t="s">
        <v>237</v>
      </c>
      <c r="W1049" s="83" t="s">
        <v>260</v>
      </c>
      <c r="X1049" s="83" t="s">
        <v>264</v>
      </c>
      <c r="Y1049" s="170"/>
      <c r="Z1049" s="83"/>
      <c r="AA1049" s="83"/>
      <c r="AB1049" s="171"/>
      <c r="AC1049" s="172"/>
      <c r="AD1049" s="172"/>
      <c r="AE1049" s="172"/>
      <c r="AF1049" s="172"/>
      <c r="AG1049" s="173"/>
      <c r="AH1049" s="173"/>
      <c r="AI1049" s="173"/>
      <c r="AJ1049" s="175"/>
      <c r="AK1049" s="175"/>
      <c r="AL1049" s="175"/>
      <c r="AM1049" s="176"/>
      <c r="AN1049" s="176"/>
      <c r="AO1049" s="176"/>
      <c r="AP1049" s="176"/>
      <c r="AQ1049" s="174"/>
      <c r="AR1049" s="176"/>
      <c r="AS1049" s="173"/>
      <c r="AT1049" s="173"/>
      <c r="AU1049" s="173"/>
      <c r="AV1049" s="173"/>
      <c r="AW1049" s="173"/>
      <c r="AX1049" s="173"/>
      <c r="AY1049" s="177"/>
      <c r="AZ1049" s="172"/>
      <c r="BA1049" s="172"/>
      <c r="BB1049" s="172"/>
      <c r="BC1049" s="172"/>
      <c r="BD1049" s="177"/>
      <c r="BE1049" s="172"/>
      <c r="BF1049" s="172"/>
      <c r="BG1049" s="172"/>
      <c r="BH1049" s="172"/>
      <c r="BI1049" s="178"/>
      <c r="BJ1049" s="178" t="s">
        <v>267</v>
      </c>
      <c r="BK1049" s="178" t="s">
        <v>304</v>
      </c>
      <c r="BL1049" s="174">
        <v>30</v>
      </c>
      <c r="BM1049" s="166"/>
      <c r="BN1049" s="1">
        <v>43191</v>
      </c>
      <c r="BO1049" s="1">
        <v>43191</v>
      </c>
      <c r="BP1049" t="s">
        <v>238</v>
      </c>
      <c r="BQ1049" s="8" t="s">
        <v>344</v>
      </c>
      <c r="BR1049" t="s">
        <v>345</v>
      </c>
    </row>
    <row r="1050" spans="1:70" hidden="1" x14ac:dyDescent="0.45">
      <c r="A1050" s="144"/>
      <c r="B1050" s="90">
        <v>43221</v>
      </c>
      <c r="C1050" s="144" t="s">
        <v>238</v>
      </c>
      <c r="D1050" s="75">
        <v>2018</v>
      </c>
      <c r="E1050" s="145">
        <v>14868451447631</v>
      </c>
      <c r="F1050" s="146" t="s">
        <v>236</v>
      </c>
      <c r="G1050" s="141" t="str">
        <f>VLOOKUP(E1050,'Tableau Sites'!$A$7:$C$107,3,FALSE)</f>
        <v>KERDROUAL</v>
      </c>
      <c r="H1050" s="146" t="s">
        <v>260</v>
      </c>
      <c r="I1050" s="147">
        <v>30</v>
      </c>
      <c r="J1050" s="90">
        <v>43221</v>
      </c>
      <c r="K1050" s="90">
        <v>43221</v>
      </c>
      <c r="L1050" s="145">
        <v>0</v>
      </c>
      <c r="M1050" s="145">
        <v>0</v>
      </c>
      <c r="N1050" s="148">
        <v>0</v>
      </c>
      <c r="P1050" s="169" t="s">
        <v>261</v>
      </c>
      <c r="Q1050" s="82">
        <v>14868451447631</v>
      </c>
      <c r="R1050" s="83"/>
      <c r="S1050" s="160" t="s">
        <v>236</v>
      </c>
      <c r="T1050" s="83" t="s">
        <v>263</v>
      </c>
      <c r="U1050" s="151" t="s">
        <v>236</v>
      </c>
      <c r="V1050" s="83" t="s">
        <v>237</v>
      </c>
      <c r="W1050" s="83" t="s">
        <v>260</v>
      </c>
      <c r="X1050" s="83" t="s">
        <v>264</v>
      </c>
      <c r="Y1050" s="170"/>
      <c r="Z1050" s="83"/>
      <c r="AA1050" s="83"/>
      <c r="AB1050" s="171"/>
      <c r="AC1050" s="172"/>
      <c r="AD1050" s="172"/>
      <c r="AE1050" s="172"/>
      <c r="AF1050" s="172"/>
      <c r="AG1050" s="173"/>
      <c r="AH1050" s="173"/>
      <c r="AI1050" s="173"/>
      <c r="AJ1050" s="175"/>
      <c r="AK1050" s="175"/>
      <c r="AL1050" s="175"/>
      <c r="AM1050" s="176"/>
      <c r="AN1050" s="176"/>
      <c r="AO1050" s="176"/>
      <c r="AP1050" s="176"/>
      <c r="AQ1050" s="174"/>
      <c r="AR1050" s="176"/>
      <c r="AS1050" s="173"/>
      <c r="AT1050" s="173"/>
      <c r="AU1050" s="173"/>
      <c r="AV1050" s="173"/>
      <c r="AW1050" s="173"/>
      <c r="AX1050" s="173"/>
      <c r="AY1050" s="177"/>
      <c r="AZ1050" s="172"/>
      <c r="BA1050" s="172"/>
      <c r="BB1050" s="172"/>
      <c r="BC1050" s="172"/>
      <c r="BD1050" s="177"/>
      <c r="BE1050" s="172"/>
      <c r="BF1050" s="172"/>
      <c r="BG1050" s="172"/>
      <c r="BH1050" s="172"/>
      <c r="BI1050" s="178"/>
      <c r="BJ1050" s="178" t="s">
        <v>267</v>
      </c>
      <c r="BK1050" s="178" t="s">
        <v>304</v>
      </c>
      <c r="BL1050" s="174">
        <v>30</v>
      </c>
      <c r="BM1050" s="166"/>
      <c r="BN1050" s="1">
        <v>43221</v>
      </c>
      <c r="BO1050" s="1">
        <v>43221</v>
      </c>
      <c r="BP1050" t="s">
        <v>238</v>
      </c>
      <c r="BQ1050" s="8" t="s">
        <v>344</v>
      </c>
      <c r="BR1050" t="s">
        <v>345</v>
      </c>
    </row>
    <row r="1051" spans="1:70" hidden="1" x14ac:dyDescent="0.45">
      <c r="A1051" s="144"/>
      <c r="B1051" s="90">
        <v>43252</v>
      </c>
      <c r="C1051" s="144" t="s">
        <v>238</v>
      </c>
      <c r="D1051" s="75">
        <v>2018</v>
      </c>
      <c r="E1051" s="145">
        <v>14868451447631</v>
      </c>
      <c r="F1051" s="146" t="s">
        <v>236</v>
      </c>
      <c r="G1051" s="141" t="str">
        <f>VLOOKUP(E1051,'Tableau Sites'!$A$7:$C$107,3,FALSE)</f>
        <v>KERDROUAL</v>
      </c>
      <c r="H1051" s="146" t="s">
        <v>260</v>
      </c>
      <c r="I1051" s="147">
        <v>30</v>
      </c>
      <c r="J1051" s="90">
        <v>43252</v>
      </c>
      <c r="K1051" s="90">
        <v>43252</v>
      </c>
      <c r="L1051" s="145">
        <v>0</v>
      </c>
      <c r="M1051" s="145">
        <v>0</v>
      </c>
      <c r="N1051" s="148">
        <v>0</v>
      </c>
      <c r="P1051" s="169" t="s">
        <v>261</v>
      </c>
      <c r="Q1051" s="82">
        <v>14868451447631</v>
      </c>
      <c r="R1051" s="83"/>
      <c r="S1051" s="160" t="s">
        <v>236</v>
      </c>
      <c r="T1051" s="83" t="s">
        <v>263</v>
      </c>
      <c r="U1051" s="151" t="s">
        <v>236</v>
      </c>
      <c r="V1051" s="83" t="s">
        <v>237</v>
      </c>
      <c r="W1051" s="83" t="s">
        <v>260</v>
      </c>
      <c r="X1051" s="83" t="s">
        <v>264</v>
      </c>
      <c r="Y1051" s="170"/>
      <c r="Z1051" s="83"/>
      <c r="AA1051" s="83"/>
      <c r="AB1051" s="171"/>
      <c r="AC1051" s="172"/>
      <c r="AD1051" s="172"/>
      <c r="AE1051" s="172"/>
      <c r="AF1051" s="172"/>
      <c r="AG1051" s="173"/>
      <c r="AH1051" s="173"/>
      <c r="AI1051" s="173"/>
      <c r="AJ1051" s="175"/>
      <c r="AK1051" s="175"/>
      <c r="AL1051" s="175"/>
      <c r="AM1051" s="176"/>
      <c r="AN1051" s="176"/>
      <c r="AO1051" s="176"/>
      <c r="AP1051" s="176"/>
      <c r="AQ1051" s="174"/>
      <c r="AR1051" s="176"/>
      <c r="AS1051" s="173"/>
      <c r="AT1051" s="173"/>
      <c r="AU1051" s="173"/>
      <c r="AV1051" s="173"/>
      <c r="AW1051" s="173"/>
      <c r="AX1051" s="173"/>
      <c r="AY1051" s="177"/>
      <c r="AZ1051" s="172"/>
      <c r="BA1051" s="172"/>
      <c r="BB1051" s="172"/>
      <c r="BC1051" s="172"/>
      <c r="BD1051" s="177"/>
      <c r="BE1051" s="172"/>
      <c r="BF1051" s="172"/>
      <c r="BG1051" s="172"/>
      <c r="BH1051" s="172"/>
      <c r="BI1051" s="178"/>
      <c r="BJ1051" s="178" t="s">
        <v>267</v>
      </c>
      <c r="BK1051" s="178" t="s">
        <v>304</v>
      </c>
      <c r="BL1051" s="174">
        <v>30</v>
      </c>
      <c r="BM1051" s="166"/>
      <c r="BN1051" s="1">
        <v>43252</v>
      </c>
      <c r="BO1051" s="1">
        <v>43252</v>
      </c>
      <c r="BP1051" t="s">
        <v>238</v>
      </c>
      <c r="BQ1051" s="8" t="s">
        <v>344</v>
      </c>
      <c r="BR1051" t="s">
        <v>345</v>
      </c>
    </row>
    <row r="1052" spans="1:70" hidden="1" x14ac:dyDescent="0.45">
      <c r="A1052" s="144"/>
      <c r="B1052" s="90">
        <v>43282</v>
      </c>
      <c r="C1052" s="144" t="s">
        <v>238</v>
      </c>
      <c r="D1052" s="75">
        <v>2018</v>
      </c>
      <c r="E1052" s="145">
        <v>14868451447631</v>
      </c>
      <c r="F1052" s="146" t="s">
        <v>236</v>
      </c>
      <c r="G1052" s="141" t="str">
        <f>VLOOKUP(E1052,'Tableau Sites'!$A$7:$C$107,3,FALSE)</f>
        <v>KERDROUAL</v>
      </c>
      <c r="H1052" s="146" t="s">
        <v>260</v>
      </c>
      <c r="I1052" s="147">
        <v>30</v>
      </c>
      <c r="J1052" s="90">
        <v>43282</v>
      </c>
      <c r="K1052" s="90">
        <v>43282</v>
      </c>
      <c r="L1052" s="145">
        <v>0</v>
      </c>
      <c r="M1052" s="145">
        <v>0</v>
      </c>
      <c r="N1052" s="148">
        <v>0</v>
      </c>
      <c r="P1052" s="169" t="s">
        <v>261</v>
      </c>
      <c r="Q1052" s="82">
        <v>14868451447631</v>
      </c>
      <c r="R1052" s="83"/>
      <c r="S1052" s="160" t="s">
        <v>236</v>
      </c>
      <c r="T1052" s="83" t="s">
        <v>263</v>
      </c>
      <c r="U1052" s="151" t="s">
        <v>236</v>
      </c>
      <c r="V1052" s="83" t="s">
        <v>237</v>
      </c>
      <c r="W1052" s="83" t="s">
        <v>260</v>
      </c>
      <c r="X1052" s="83" t="s">
        <v>264</v>
      </c>
      <c r="Y1052" s="170"/>
      <c r="Z1052" s="83"/>
      <c r="AA1052" s="83"/>
      <c r="AB1052" s="171"/>
      <c r="AC1052" s="172"/>
      <c r="AD1052" s="172"/>
      <c r="AE1052" s="172"/>
      <c r="AF1052" s="172"/>
      <c r="AG1052" s="173"/>
      <c r="AH1052" s="173"/>
      <c r="AI1052" s="173"/>
      <c r="AJ1052" s="175"/>
      <c r="AK1052" s="175"/>
      <c r="AL1052" s="175"/>
      <c r="AM1052" s="176"/>
      <c r="AN1052" s="176"/>
      <c r="AO1052" s="176"/>
      <c r="AP1052" s="176"/>
      <c r="AQ1052" s="174"/>
      <c r="AR1052" s="176"/>
      <c r="AS1052" s="173"/>
      <c r="AT1052" s="173"/>
      <c r="AU1052" s="173"/>
      <c r="AV1052" s="173"/>
      <c r="AW1052" s="173"/>
      <c r="AX1052" s="173"/>
      <c r="AY1052" s="177"/>
      <c r="AZ1052" s="172"/>
      <c r="BA1052" s="172"/>
      <c r="BB1052" s="172"/>
      <c r="BC1052" s="172"/>
      <c r="BD1052" s="177"/>
      <c r="BE1052" s="172"/>
      <c r="BF1052" s="172"/>
      <c r="BG1052" s="172"/>
      <c r="BH1052" s="172"/>
      <c r="BI1052" s="178"/>
      <c r="BJ1052" s="178" t="s">
        <v>267</v>
      </c>
      <c r="BK1052" s="178" t="s">
        <v>304</v>
      </c>
      <c r="BL1052" s="174">
        <v>30</v>
      </c>
      <c r="BM1052" s="166"/>
      <c r="BN1052" s="1">
        <v>43282</v>
      </c>
      <c r="BO1052" s="1">
        <v>43282</v>
      </c>
      <c r="BP1052" t="s">
        <v>238</v>
      </c>
      <c r="BQ1052" s="8" t="s">
        <v>344</v>
      </c>
      <c r="BR1052" t="s">
        <v>345</v>
      </c>
    </row>
    <row r="1053" spans="1:70" hidden="1" x14ac:dyDescent="0.45">
      <c r="A1053" s="144"/>
      <c r="B1053" s="90">
        <v>43313</v>
      </c>
      <c r="C1053" s="144" t="s">
        <v>238</v>
      </c>
      <c r="D1053" s="75">
        <v>2018</v>
      </c>
      <c r="E1053" s="145">
        <v>14868451447631</v>
      </c>
      <c r="F1053" s="146" t="s">
        <v>236</v>
      </c>
      <c r="G1053" s="141" t="str">
        <f>VLOOKUP(E1053,'Tableau Sites'!$A$7:$C$107,3,FALSE)</f>
        <v>KERDROUAL</v>
      </c>
      <c r="H1053" s="146" t="s">
        <v>260</v>
      </c>
      <c r="I1053" s="147">
        <v>30</v>
      </c>
      <c r="J1053" s="90">
        <v>43313</v>
      </c>
      <c r="K1053" s="90">
        <v>43313</v>
      </c>
      <c r="L1053" s="145">
        <v>0</v>
      </c>
      <c r="M1053" s="145">
        <v>0</v>
      </c>
      <c r="N1053" s="148">
        <v>0</v>
      </c>
      <c r="P1053" s="169" t="s">
        <v>261</v>
      </c>
      <c r="Q1053" s="82">
        <v>14868451447631</v>
      </c>
      <c r="R1053" s="83"/>
      <c r="S1053" s="160" t="s">
        <v>236</v>
      </c>
      <c r="T1053" s="83" t="s">
        <v>263</v>
      </c>
      <c r="U1053" s="151" t="s">
        <v>236</v>
      </c>
      <c r="V1053" s="83" t="s">
        <v>237</v>
      </c>
      <c r="W1053" s="83" t="s">
        <v>260</v>
      </c>
      <c r="X1053" s="83" t="s">
        <v>264</v>
      </c>
      <c r="Y1053" s="170"/>
      <c r="Z1053" s="83"/>
      <c r="AA1053" s="83"/>
      <c r="AB1053" s="171"/>
      <c r="AC1053" s="172"/>
      <c r="AD1053" s="172"/>
      <c r="AE1053" s="172"/>
      <c r="AF1053" s="172"/>
      <c r="AG1053" s="173"/>
      <c r="AH1053" s="173"/>
      <c r="AI1053" s="173"/>
      <c r="AJ1053" s="175"/>
      <c r="AK1053" s="175"/>
      <c r="AL1053" s="175"/>
      <c r="AM1053" s="176"/>
      <c r="AN1053" s="176"/>
      <c r="AO1053" s="176"/>
      <c r="AP1053" s="176"/>
      <c r="AQ1053" s="174"/>
      <c r="AR1053" s="176"/>
      <c r="AS1053" s="173"/>
      <c r="AT1053" s="173"/>
      <c r="AU1053" s="173"/>
      <c r="AV1053" s="173"/>
      <c r="AW1053" s="173"/>
      <c r="AX1053" s="173"/>
      <c r="AY1053" s="177"/>
      <c r="AZ1053" s="172"/>
      <c r="BA1053" s="172"/>
      <c r="BB1053" s="172"/>
      <c r="BC1053" s="172"/>
      <c r="BD1053" s="177"/>
      <c r="BE1053" s="172"/>
      <c r="BF1053" s="172"/>
      <c r="BG1053" s="172"/>
      <c r="BH1053" s="172"/>
      <c r="BI1053" s="178"/>
      <c r="BJ1053" s="178" t="s">
        <v>267</v>
      </c>
      <c r="BK1053" s="178" t="s">
        <v>304</v>
      </c>
      <c r="BL1053" s="174">
        <v>30</v>
      </c>
      <c r="BM1053" s="166"/>
      <c r="BN1053" s="1">
        <v>43313</v>
      </c>
      <c r="BO1053" s="1">
        <v>43313</v>
      </c>
      <c r="BP1053" t="s">
        <v>238</v>
      </c>
      <c r="BQ1053" s="8" t="s">
        <v>344</v>
      </c>
      <c r="BR1053" t="s">
        <v>345</v>
      </c>
    </row>
    <row r="1054" spans="1:70" hidden="1" x14ac:dyDescent="0.45">
      <c r="A1054" s="144"/>
      <c r="B1054" s="90">
        <v>43344</v>
      </c>
      <c r="C1054" s="144" t="s">
        <v>238</v>
      </c>
      <c r="D1054" s="75">
        <v>2018</v>
      </c>
      <c r="E1054" s="145">
        <v>14868451447631</v>
      </c>
      <c r="F1054" s="146" t="s">
        <v>236</v>
      </c>
      <c r="G1054" s="141" t="str">
        <f>VLOOKUP(E1054,'Tableau Sites'!$A$7:$C$107,3,FALSE)</f>
        <v>KERDROUAL</v>
      </c>
      <c r="H1054" s="146" t="s">
        <v>260</v>
      </c>
      <c r="I1054" s="147">
        <v>30</v>
      </c>
      <c r="J1054" s="90">
        <v>43344</v>
      </c>
      <c r="K1054" s="90">
        <v>43344</v>
      </c>
      <c r="L1054" s="145">
        <v>0</v>
      </c>
      <c r="M1054" s="145">
        <v>0</v>
      </c>
      <c r="N1054" s="148">
        <v>0</v>
      </c>
      <c r="P1054" s="169" t="s">
        <v>261</v>
      </c>
      <c r="Q1054" s="82">
        <v>14868451447631</v>
      </c>
      <c r="R1054" s="83"/>
      <c r="S1054" s="160" t="s">
        <v>236</v>
      </c>
      <c r="T1054" s="83" t="s">
        <v>263</v>
      </c>
      <c r="U1054" s="151" t="s">
        <v>236</v>
      </c>
      <c r="V1054" s="83" t="s">
        <v>237</v>
      </c>
      <c r="W1054" s="83" t="s">
        <v>260</v>
      </c>
      <c r="X1054" s="83" t="s">
        <v>264</v>
      </c>
      <c r="Y1054" s="170"/>
      <c r="Z1054" s="83"/>
      <c r="AA1054" s="83"/>
      <c r="AB1054" s="171"/>
      <c r="AC1054" s="172"/>
      <c r="AD1054" s="172"/>
      <c r="AE1054" s="172"/>
      <c r="AF1054" s="172"/>
      <c r="AG1054" s="173"/>
      <c r="AH1054" s="173"/>
      <c r="AI1054" s="173"/>
      <c r="AJ1054" s="175"/>
      <c r="AK1054" s="175"/>
      <c r="AL1054" s="175"/>
      <c r="AM1054" s="176"/>
      <c r="AN1054" s="176"/>
      <c r="AO1054" s="176"/>
      <c r="AP1054" s="176"/>
      <c r="AQ1054" s="174"/>
      <c r="AR1054" s="176"/>
      <c r="AS1054" s="173"/>
      <c r="AT1054" s="173"/>
      <c r="AU1054" s="173"/>
      <c r="AV1054" s="173"/>
      <c r="AW1054" s="173"/>
      <c r="AX1054" s="173"/>
      <c r="AY1054" s="177"/>
      <c r="AZ1054" s="172"/>
      <c r="BA1054" s="172"/>
      <c r="BB1054" s="172"/>
      <c r="BC1054" s="172"/>
      <c r="BD1054" s="177"/>
      <c r="BE1054" s="172"/>
      <c r="BF1054" s="172"/>
      <c r="BG1054" s="172"/>
      <c r="BH1054" s="172"/>
      <c r="BI1054" s="178"/>
      <c r="BJ1054" s="178" t="s">
        <v>267</v>
      </c>
      <c r="BK1054" s="178" t="s">
        <v>304</v>
      </c>
      <c r="BL1054" s="174">
        <v>30</v>
      </c>
      <c r="BM1054" s="166"/>
      <c r="BN1054" s="1">
        <v>43344</v>
      </c>
      <c r="BO1054" s="1">
        <v>43344</v>
      </c>
      <c r="BP1054" t="s">
        <v>238</v>
      </c>
      <c r="BQ1054" s="8" t="s">
        <v>344</v>
      </c>
      <c r="BR1054" t="s">
        <v>345</v>
      </c>
    </row>
    <row r="1055" spans="1:70" hidden="1" x14ac:dyDescent="0.45">
      <c r="A1055" s="144"/>
      <c r="B1055" s="90">
        <v>43374</v>
      </c>
      <c r="C1055" s="144" t="s">
        <v>238</v>
      </c>
      <c r="D1055" s="75">
        <v>2018</v>
      </c>
      <c r="E1055" s="145">
        <v>14868451447631</v>
      </c>
      <c r="F1055" s="146" t="s">
        <v>236</v>
      </c>
      <c r="G1055" s="141" t="str">
        <f>VLOOKUP(E1055,'Tableau Sites'!$A$7:$C$107,3,FALSE)</f>
        <v>KERDROUAL</v>
      </c>
      <c r="H1055" s="146" t="s">
        <v>260</v>
      </c>
      <c r="I1055" s="147">
        <v>30</v>
      </c>
      <c r="J1055" s="90">
        <v>43374</v>
      </c>
      <c r="K1055" s="90">
        <v>43374</v>
      </c>
      <c r="L1055" s="145">
        <v>0</v>
      </c>
      <c r="M1055" s="145">
        <v>0</v>
      </c>
      <c r="N1055" s="148">
        <v>0</v>
      </c>
      <c r="P1055" s="169" t="s">
        <v>261</v>
      </c>
      <c r="Q1055" s="82">
        <v>14868451447631</v>
      </c>
      <c r="R1055" s="83"/>
      <c r="S1055" s="160" t="s">
        <v>236</v>
      </c>
      <c r="T1055" s="83" t="s">
        <v>263</v>
      </c>
      <c r="U1055" s="151" t="s">
        <v>236</v>
      </c>
      <c r="V1055" s="83" t="s">
        <v>237</v>
      </c>
      <c r="W1055" s="83" t="s">
        <v>260</v>
      </c>
      <c r="X1055" s="83" t="s">
        <v>264</v>
      </c>
      <c r="Y1055" s="170"/>
      <c r="Z1055" s="83"/>
      <c r="AA1055" s="83"/>
      <c r="AB1055" s="171"/>
      <c r="AC1055" s="172"/>
      <c r="AD1055" s="172"/>
      <c r="AE1055" s="172"/>
      <c r="AF1055" s="172"/>
      <c r="AG1055" s="173"/>
      <c r="AH1055" s="173"/>
      <c r="AI1055" s="173"/>
      <c r="AJ1055" s="175"/>
      <c r="AK1055" s="175"/>
      <c r="AL1055" s="175"/>
      <c r="AM1055" s="176"/>
      <c r="AN1055" s="176"/>
      <c r="AO1055" s="176"/>
      <c r="AP1055" s="176"/>
      <c r="AQ1055" s="174"/>
      <c r="AR1055" s="176"/>
      <c r="AS1055" s="173"/>
      <c r="AT1055" s="173"/>
      <c r="AU1055" s="173"/>
      <c r="AV1055" s="173"/>
      <c r="AW1055" s="173"/>
      <c r="AX1055" s="173"/>
      <c r="AY1055" s="177"/>
      <c r="AZ1055" s="172"/>
      <c r="BA1055" s="172"/>
      <c r="BB1055" s="172"/>
      <c r="BC1055" s="172"/>
      <c r="BD1055" s="177"/>
      <c r="BE1055" s="172"/>
      <c r="BF1055" s="172"/>
      <c r="BG1055" s="172"/>
      <c r="BH1055" s="172"/>
      <c r="BI1055" s="178"/>
      <c r="BJ1055" s="178" t="s">
        <v>267</v>
      </c>
      <c r="BK1055" s="178" t="s">
        <v>304</v>
      </c>
      <c r="BL1055" s="174">
        <v>30</v>
      </c>
      <c r="BM1055" s="166"/>
      <c r="BN1055" s="1">
        <v>43374</v>
      </c>
      <c r="BO1055" s="1">
        <v>43374</v>
      </c>
      <c r="BP1055" t="s">
        <v>238</v>
      </c>
      <c r="BQ1055" s="8" t="s">
        <v>344</v>
      </c>
      <c r="BR1055" t="s">
        <v>345</v>
      </c>
    </row>
    <row r="1056" spans="1:70" hidden="1" x14ac:dyDescent="0.45">
      <c r="A1056" s="144"/>
      <c r="B1056" s="90">
        <v>43405</v>
      </c>
      <c r="C1056" s="144" t="s">
        <v>238</v>
      </c>
      <c r="D1056" s="75">
        <v>2018</v>
      </c>
      <c r="E1056" s="145">
        <v>14868451447631</v>
      </c>
      <c r="F1056" s="146" t="s">
        <v>236</v>
      </c>
      <c r="G1056" s="141" t="str">
        <f>VLOOKUP(E1056,'Tableau Sites'!$A$7:$C$107,3,FALSE)</f>
        <v>KERDROUAL</v>
      </c>
      <c r="H1056" s="146" t="s">
        <v>260</v>
      </c>
      <c r="I1056" s="147">
        <v>30</v>
      </c>
      <c r="J1056" s="90">
        <v>43405</v>
      </c>
      <c r="K1056" s="90">
        <v>43405</v>
      </c>
      <c r="L1056" s="145">
        <v>0</v>
      </c>
      <c r="M1056" s="145">
        <v>0</v>
      </c>
      <c r="N1056" s="148">
        <v>0</v>
      </c>
      <c r="P1056" s="169" t="s">
        <v>261</v>
      </c>
      <c r="Q1056" s="82">
        <v>14868451447631</v>
      </c>
      <c r="R1056" s="83"/>
      <c r="S1056" s="160" t="s">
        <v>236</v>
      </c>
      <c r="T1056" s="83" t="s">
        <v>263</v>
      </c>
      <c r="U1056" s="151" t="s">
        <v>236</v>
      </c>
      <c r="V1056" s="83" t="s">
        <v>237</v>
      </c>
      <c r="W1056" s="83" t="s">
        <v>260</v>
      </c>
      <c r="X1056" s="83" t="s">
        <v>264</v>
      </c>
      <c r="Y1056" s="170"/>
      <c r="Z1056" s="83"/>
      <c r="AA1056" s="83"/>
      <c r="AB1056" s="171"/>
      <c r="AC1056" s="172"/>
      <c r="AD1056" s="172"/>
      <c r="AE1056" s="172"/>
      <c r="AF1056" s="172"/>
      <c r="AG1056" s="173"/>
      <c r="AH1056" s="173"/>
      <c r="AI1056" s="173"/>
      <c r="AJ1056" s="175"/>
      <c r="AK1056" s="175"/>
      <c r="AL1056" s="175"/>
      <c r="AM1056" s="176"/>
      <c r="AN1056" s="176"/>
      <c r="AO1056" s="176"/>
      <c r="AP1056" s="176"/>
      <c r="AQ1056" s="174"/>
      <c r="AR1056" s="176"/>
      <c r="AS1056" s="173"/>
      <c r="AT1056" s="173"/>
      <c r="AU1056" s="173"/>
      <c r="AV1056" s="173"/>
      <c r="AW1056" s="173"/>
      <c r="AX1056" s="173"/>
      <c r="AY1056" s="177"/>
      <c r="AZ1056" s="172"/>
      <c r="BA1056" s="172"/>
      <c r="BB1056" s="172"/>
      <c r="BC1056" s="172"/>
      <c r="BD1056" s="177"/>
      <c r="BE1056" s="172"/>
      <c r="BF1056" s="172"/>
      <c r="BG1056" s="172"/>
      <c r="BH1056" s="172"/>
      <c r="BI1056" s="178"/>
      <c r="BJ1056" s="178" t="s">
        <v>267</v>
      </c>
      <c r="BK1056" s="178" t="s">
        <v>304</v>
      </c>
      <c r="BL1056" s="174">
        <v>30</v>
      </c>
      <c r="BM1056" s="166"/>
      <c r="BN1056" s="1">
        <v>43405</v>
      </c>
      <c r="BO1056" s="1">
        <v>43405</v>
      </c>
      <c r="BP1056" t="s">
        <v>238</v>
      </c>
      <c r="BQ1056" s="8" t="s">
        <v>344</v>
      </c>
      <c r="BR1056" t="s">
        <v>345</v>
      </c>
    </row>
    <row r="1057" spans="1:73" hidden="1" x14ac:dyDescent="0.45">
      <c r="A1057" s="144"/>
      <c r="B1057" s="90">
        <v>43435</v>
      </c>
      <c r="C1057" s="144" t="s">
        <v>238</v>
      </c>
      <c r="D1057" s="75">
        <v>2018</v>
      </c>
      <c r="E1057" s="145">
        <v>14868451447631</v>
      </c>
      <c r="F1057" s="146" t="s">
        <v>236</v>
      </c>
      <c r="G1057" s="141" t="str">
        <f>VLOOKUP(E1057,'Tableau Sites'!$A$7:$C$107,3,FALSE)</f>
        <v>KERDROUAL</v>
      </c>
      <c r="H1057" s="146" t="s">
        <v>260</v>
      </c>
      <c r="I1057" s="147">
        <v>30</v>
      </c>
      <c r="J1057" s="90">
        <v>43435</v>
      </c>
      <c r="K1057" s="90">
        <v>43435</v>
      </c>
      <c r="L1057" s="145">
        <v>0</v>
      </c>
      <c r="M1057" s="145">
        <v>0</v>
      </c>
      <c r="N1057" s="148">
        <v>0</v>
      </c>
      <c r="P1057" s="169" t="s">
        <v>261</v>
      </c>
      <c r="Q1057" s="82">
        <v>14868451447631</v>
      </c>
      <c r="R1057" s="83"/>
      <c r="S1057" s="160" t="s">
        <v>236</v>
      </c>
      <c r="T1057" s="83" t="s">
        <v>263</v>
      </c>
      <c r="U1057" s="151" t="s">
        <v>236</v>
      </c>
      <c r="V1057" s="83" t="s">
        <v>237</v>
      </c>
      <c r="W1057" s="83" t="s">
        <v>260</v>
      </c>
      <c r="X1057" s="83" t="s">
        <v>264</v>
      </c>
      <c r="Y1057" s="170"/>
      <c r="Z1057" s="83"/>
      <c r="AA1057" s="83"/>
      <c r="AB1057" s="171"/>
      <c r="AC1057" s="172"/>
      <c r="AD1057" s="172"/>
      <c r="AE1057" s="172"/>
      <c r="AF1057" s="172"/>
      <c r="AG1057" s="173"/>
      <c r="AH1057" s="173"/>
      <c r="AI1057" s="173"/>
      <c r="AJ1057" s="175"/>
      <c r="AK1057" s="175"/>
      <c r="AL1057" s="175"/>
      <c r="AM1057" s="176"/>
      <c r="AN1057" s="176"/>
      <c r="AO1057" s="176"/>
      <c r="AP1057" s="176"/>
      <c r="AQ1057" s="174"/>
      <c r="AR1057" s="176"/>
      <c r="AS1057" s="173"/>
      <c r="AT1057" s="173"/>
      <c r="AU1057" s="173"/>
      <c r="AV1057" s="173"/>
      <c r="AW1057" s="173"/>
      <c r="AX1057" s="173"/>
      <c r="AY1057" s="177"/>
      <c r="AZ1057" s="172"/>
      <c r="BA1057" s="172"/>
      <c r="BB1057" s="172"/>
      <c r="BC1057" s="172"/>
      <c r="BD1057" s="177"/>
      <c r="BE1057" s="172"/>
      <c r="BF1057" s="172"/>
      <c r="BG1057" s="172"/>
      <c r="BH1057" s="172"/>
      <c r="BI1057" s="178"/>
      <c r="BJ1057" s="178" t="s">
        <v>267</v>
      </c>
      <c r="BK1057" s="178" t="s">
        <v>304</v>
      </c>
      <c r="BL1057" s="174">
        <v>30</v>
      </c>
      <c r="BM1057" s="166"/>
      <c r="BN1057" s="1">
        <v>43435</v>
      </c>
      <c r="BO1057" s="1">
        <v>43435</v>
      </c>
      <c r="BP1057" t="s">
        <v>238</v>
      </c>
      <c r="BQ1057" s="8" t="s">
        <v>344</v>
      </c>
      <c r="BR1057" t="s">
        <v>345</v>
      </c>
    </row>
    <row r="1058" spans="1:73" hidden="1" x14ac:dyDescent="0.45">
      <c r="A1058" s="144" t="s">
        <v>346</v>
      </c>
      <c r="B1058" s="90">
        <v>43165</v>
      </c>
      <c r="C1058" s="144" t="s">
        <v>238</v>
      </c>
      <c r="D1058" s="75">
        <v>2018</v>
      </c>
      <c r="E1058" s="145">
        <v>14861794442726</v>
      </c>
      <c r="F1058" s="146" t="s">
        <v>234</v>
      </c>
      <c r="G1058" s="141" t="str">
        <f>VLOOKUP(E1058,'Tableau Sites'!$A$7:$C$107,3,FALSE)</f>
        <v>32 RUE EDGARD QUINET</v>
      </c>
      <c r="H1058" s="146" t="s">
        <v>260</v>
      </c>
      <c r="I1058" s="147">
        <v>30</v>
      </c>
      <c r="J1058" s="90">
        <v>43104</v>
      </c>
      <c r="K1058" s="90">
        <v>43104</v>
      </c>
      <c r="L1058" s="145">
        <v>4618</v>
      </c>
      <c r="M1058" s="145">
        <v>4618</v>
      </c>
      <c r="N1058" s="148">
        <v>822.73</v>
      </c>
      <c r="O1058" s="169" t="s">
        <v>347</v>
      </c>
      <c r="P1058" s="82" t="s">
        <v>348</v>
      </c>
      <c r="Q1058" s="83" t="s">
        <v>349</v>
      </c>
      <c r="R1058" s="160" t="s">
        <v>350</v>
      </c>
      <c r="S1058" s="83" t="s">
        <v>351</v>
      </c>
      <c r="T1058" s="151" t="s">
        <v>352</v>
      </c>
      <c r="U1058" s="83"/>
      <c r="V1058" s="83" t="s">
        <v>164</v>
      </c>
      <c r="W1058" s="83" t="s">
        <v>260</v>
      </c>
      <c r="X1058" s="170" t="s">
        <v>264</v>
      </c>
      <c r="Y1058" s="83" t="s">
        <v>353</v>
      </c>
      <c r="Z1058" s="83" t="s">
        <v>354</v>
      </c>
      <c r="AA1058" s="171"/>
      <c r="AB1058" s="172"/>
      <c r="AC1058" s="172" t="s">
        <v>355</v>
      </c>
      <c r="AD1058" s="172" t="s">
        <v>356</v>
      </c>
      <c r="AE1058" s="172" t="s">
        <v>357</v>
      </c>
      <c r="AF1058" s="173" t="s">
        <v>358</v>
      </c>
      <c r="AG1058" s="173" t="s">
        <v>359</v>
      </c>
      <c r="AH1058" s="173">
        <v>47</v>
      </c>
      <c r="AI1058" s="175">
        <v>20.41</v>
      </c>
      <c r="AJ1058" s="175">
        <v>0</v>
      </c>
      <c r="AK1058" s="175">
        <v>20.41</v>
      </c>
      <c r="AL1058" s="176" t="s">
        <v>360</v>
      </c>
      <c r="AM1058" s="176" t="s">
        <v>361</v>
      </c>
      <c r="AN1058" s="176" t="s">
        <v>361</v>
      </c>
      <c r="AO1058" s="176">
        <v>4618</v>
      </c>
      <c r="AP1058" s="174">
        <v>3.6700000000000003E-2</v>
      </c>
      <c r="AQ1058" s="176"/>
      <c r="AR1058" s="173"/>
      <c r="AS1058" s="173">
        <v>6.8000000000000005E-2</v>
      </c>
      <c r="AT1058" s="173"/>
      <c r="AU1058" s="173"/>
      <c r="AV1058" s="173">
        <v>169.48</v>
      </c>
      <c r="AW1058" s="173"/>
      <c r="AX1058" s="177"/>
      <c r="AY1058" s="172">
        <v>169.48</v>
      </c>
      <c r="AZ1058" s="172">
        <v>344.64</v>
      </c>
      <c r="BA1058" s="172"/>
      <c r="BB1058" s="172"/>
      <c r="BC1058" s="177">
        <v>344.64</v>
      </c>
      <c r="BD1058" s="172">
        <v>514.13</v>
      </c>
      <c r="BE1058" s="172">
        <v>0</v>
      </c>
      <c r="BF1058" s="172"/>
      <c r="BG1058" s="172">
        <v>0</v>
      </c>
      <c r="BH1058" s="178" t="s">
        <v>362</v>
      </c>
      <c r="BI1058" s="178">
        <v>103.9</v>
      </c>
      <c r="BJ1058" s="178" t="s">
        <v>363</v>
      </c>
      <c r="BK1058" s="174">
        <v>7.22</v>
      </c>
      <c r="BL1058" s="166" t="s">
        <v>364</v>
      </c>
      <c r="BM1058" s="1">
        <v>29.44</v>
      </c>
      <c r="BN1058" s="1" t="s">
        <v>364</v>
      </c>
      <c r="BO1058">
        <v>13.85</v>
      </c>
      <c r="BP1058" s="8">
        <v>154.41</v>
      </c>
      <c r="BR1058">
        <v>1.52</v>
      </c>
      <c r="BS1058">
        <v>132.26</v>
      </c>
      <c r="BT1058" t="s">
        <v>365</v>
      </c>
      <c r="BU1058">
        <v>822.73</v>
      </c>
    </row>
    <row r="1059" spans="1:73" hidden="1" x14ac:dyDescent="0.45">
      <c r="A1059" s="144" t="s">
        <v>346</v>
      </c>
      <c r="B1059" s="90">
        <v>43165</v>
      </c>
      <c r="C1059" s="144" t="s">
        <v>238</v>
      </c>
      <c r="D1059" s="75">
        <v>2018</v>
      </c>
      <c r="E1059" s="145">
        <v>14829088219962</v>
      </c>
      <c r="F1059" s="146" t="s">
        <v>229</v>
      </c>
      <c r="G1059" s="141" t="str">
        <f>VLOOKUP(E1059,'Tableau Sites'!$A$7:$C$107,3,FALSE)</f>
        <v>2 RUE DE GALWAY</v>
      </c>
      <c r="H1059" s="146" t="s">
        <v>260</v>
      </c>
      <c r="I1059" s="147">
        <v>18</v>
      </c>
      <c r="J1059" s="90">
        <v>43149</v>
      </c>
      <c r="K1059" s="90">
        <v>43149</v>
      </c>
      <c r="L1059" s="145">
        <v>317</v>
      </c>
      <c r="M1059" s="145">
        <v>317</v>
      </c>
      <c r="N1059" s="148">
        <v>79.89</v>
      </c>
      <c r="O1059" s="169" t="s">
        <v>347</v>
      </c>
      <c r="P1059" s="82" t="s">
        <v>348</v>
      </c>
      <c r="Q1059" s="83" t="s">
        <v>366</v>
      </c>
      <c r="R1059" s="160" t="s">
        <v>367</v>
      </c>
      <c r="S1059" s="83" t="s">
        <v>368</v>
      </c>
      <c r="T1059" s="151" t="s">
        <v>369</v>
      </c>
      <c r="U1059" s="83"/>
      <c r="V1059" s="83" t="s">
        <v>230</v>
      </c>
      <c r="W1059" s="83" t="s">
        <v>260</v>
      </c>
      <c r="X1059" s="170" t="s">
        <v>264</v>
      </c>
      <c r="Y1059" s="83" t="s">
        <v>370</v>
      </c>
      <c r="Z1059" s="83"/>
      <c r="AA1059" s="171" t="s">
        <v>371</v>
      </c>
      <c r="AB1059" s="172" t="s">
        <v>371</v>
      </c>
      <c r="AC1059" s="172" t="s">
        <v>372</v>
      </c>
      <c r="AD1059" s="172" t="s">
        <v>373</v>
      </c>
      <c r="AE1059" s="172" t="s">
        <v>374</v>
      </c>
      <c r="AF1059" s="173" t="s">
        <v>375</v>
      </c>
      <c r="AG1059" s="173" t="s">
        <v>376</v>
      </c>
      <c r="AH1059" s="173">
        <v>46</v>
      </c>
      <c r="AI1059" s="175">
        <v>19.78</v>
      </c>
      <c r="AJ1059" s="175">
        <v>0</v>
      </c>
      <c r="AK1059" s="175">
        <v>19.78</v>
      </c>
      <c r="AL1059" s="176" t="s">
        <v>361</v>
      </c>
      <c r="AM1059" s="176" t="s">
        <v>377</v>
      </c>
      <c r="AN1059" s="176" t="s">
        <v>378</v>
      </c>
      <c r="AO1059" s="176">
        <v>317</v>
      </c>
      <c r="AP1059" s="174"/>
      <c r="AQ1059" s="176">
        <v>3.8899999999999997E-2</v>
      </c>
      <c r="AR1059" s="173">
        <v>2.3800000000000002E-2</v>
      </c>
      <c r="AS1059" s="173"/>
      <c r="AT1059" s="173">
        <v>6.8000000000000005E-2</v>
      </c>
      <c r="AU1059" s="173">
        <v>6.8000000000000005E-2</v>
      </c>
      <c r="AV1059" s="173"/>
      <c r="AW1059" s="173">
        <v>8.2899999999999991</v>
      </c>
      <c r="AX1059" s="177">
        <v>2.48</v>
      </c>
      <c r="AY1059" s="172">
        <v>10.77</v>
      </c>
      <c r="AZ1059" s="172"/>
      <c r="BA1059" s="172">
        <v>14.92</v>
      </c>
      <c r="BB1059" s="172">
        <v>7.29</v>
      </c>
      <c r="BC1059" s="177">
        <v>22.21</v>
      </c>
      <c r="BD1059" s="172">
        <v>32.979999999999997</v>
      </c>
      <c r="BE1059" s="172">
        <v>0</v>
      </c>
      <c r="BF1059" s="172"/>
      <c r="BG1059" s="172">
        <v>0</v>
      </c>
      <c r="BH1059" s="178" t="s">
        <v>379</v>
      </c>
      <c r="BI1059" s="178">
        <v>7.13</v>
      </c>
      <c r="BJ1059" s="178" t="s">
        <v>380</v>
      </c>
      <c r="BK1059" s="174">
        <v>6.94</v>
      </c>
      <c r="BL1059" s="166" t="s">
        <v>381</v>
      </c>
      <c r="BM1059" s="1">
        <v>2.02</v>
      </c>
      <c r="BN1059" s="1" t="s">
        <v>381</v>
      </c>
      <c r="BO1059">
        <v>0.95</v>
      </c>
      <c r="BP1059" s="8">
        <v>17.04</v>
      </c>
      <c r="BR1059">
        <v>1.47</v>
      </c>
      <c r="BS1059">
        <v>8.6199999999999992</v>
      </c>
      <c r="BT1059" t="s">
        <v>382</v>
      </c>
      <c r="BU1059">
        <v>79.89</v>
      </c>
    </row>
    <row r="1060" spans="1:73" hidden="1" x14ac:dyDescent="0.45">
      <c r="A1060" s="144" t="s">
        <v>346</v>
      </c>
      <c r="B1060" s="90">
        <v>43165</v>
      </c>
      <c r="C1060" s="144" t="s">
        <v>238</v>
      </c>
      <c r="D1060" s="75">
        <v>2018</v>
      </c>
      <c r="E1060" s="145">
        <v>14861794442726</v>
      </c>
      <c r="F1060" s="146" t="s">
        <v>234</v>
      </c>
      <c r="G1060" s="141" t="str">
        <f>VLOOKUP(E1060,'Tableau Sites'!$A$7:$C$107,3,FALSE)</f>
        <v>32 RUE EDGARD QUINET</v>
      </c>
      <c r="H1060" s="146" t="s">
        <v>260</v>
      </c>
      <c r="I1060" s="147">
        <v>30</v>
      </c>
      <c r="J1060" s="90">
        <v>43150</v>
      </c>
      <c r="K1060" s="90">
        <v>43150</v>
      </c>
      <c r="L1060" s="145">
        <v>3064</v>
      </c>
      <c r="M1060" s="145">
        <v>3064</v>
      </c>
      <c r="N1060" s="148">
        <v>538</v>
      </c>
      <c r="O1060" s="169" t="s">
        <v>347</v>
      </c>
      <c r="P1060" s="82" t="s">
        <v>348</v>
      </c>
      <c r="Q1060" s="83" t="s">
        <v>349</v>
      </c>
      <c r="R1060" s="160" t="s">
        <v>383</v>
      </c>
      <c r="S1060" s="83" t="s">
        <v>351</v>
      </c>
      <c r="T1060" s="151" t="s">
        <v>352</v>
      </c>
      <c r="U1060" s="83"/>
      <c r="V1060" s="83" t="s">
        <v>164</v>
      </c>
      <c r="W1060" s="83" t="s">
        <v>260</v>
      </c>
      <c r="X1060" s="170" t="s">
        <v>264</v>
      </c>
      <c r="Y1060" s="83" t="s">
        <v>353</v>
      </c>
      <c r="Z1060" s="83" t="s">
        <v>354</v>
      </c>
      <c r="AA1060" s="171"/>
      <c r="AB1060" s="172"/>
      <c r="AC1060" s="172" t="s">
        <v>355</v>
      </c>
      <c r="AD1060" s="172" t="s">
        <v>384</v>
      </c>
      <c r="AE1060" s="172" t="s">
        <v>385</v>
      </c>
      <c r="AF1060" s="173" t="s">
        <v>386</v>
      </c>
      <c r="AG1060" s="173" t="s">
        <v>387</v>
      </c>
      <c r="AH1060" s="173">
        <v>60</v>
      </c>
      <c r="AI1060" s="175">
        <v>26.7</v>
      </c>
      <c r="AJ1060" s="175">
        <v>0</v>
      </c>
      <c r="AK1060" s="175">
        <v>26.71</v>
      </c>
      <c r="AL1060" s="176" t="s">
        <v>388</v>
      </c>
      <c r="AM1060" s="176" t="s">
        <v>361</v>
      </c>
      <c r="AN1060" s="176" t="s">
        <v>361</v>
      </c>
      <c r="AO1060" s="176">
        <v>3064</v>
      </c>
      <c r="AP1060" s="174">
        <v>3.6700000000000003E-2</v>
      </c>
      <c r="AQ1060" s="176"/>
      <c r="AR1060" s="173"/>
      <c r="AS1060" s="173">
        <v>6.8000000000000005E-2</v>
      </c>
      <c r="AT1060" s="173"/>
      <c r="AU1060" s="173"/>
      <c r="AV1060" s="173">
        <v>112.45</v>
      </c>
      <c r="AW1060" s="173"/>
      <c r="AX1060" s="177"/>
      <c r="AY1060" s="172">
        <v>112.45</v>
      </c>
      <c r="AZ1060" s="172">
        <v>208.35</v>
      </c>
      <c r="BA1060" s="172"/>
      <c r="BB1060" s="172"/>
      <c r="BC1060" s="177">
        <v>208.35</v>
      </c>
      <c r="BD1060" s="172">
        <v>320.8</v>
      </c>
      <c r="BE1060" s="172">
        <v>0</v>
      </c>
      <c r="BF1060" s="172"/>
      <c r="BG1060" s="172">
        <v>0</v>
      </c>
      <c r="BH1060" s="178" t="s">
        <v>389</v>
      </c>
      <c r="BI1060" s="178">
        <v>68.94</v>
      </c>
      <c r="BJ1060" s="178" t="s">
        <v>390</v>
      </c>
      <c r="BK1060" s="174">
        <v>7.27</v>
      </c>
      <c r="BL1060" s="166" t="s">
        <v>391</v>
      </c>
      <c r="BM1060" s="1">
        <v>19.53</v>
      </c>
      <c r="BN1060" s="1" t="s">
        <v>391</v>
      </c>
      <c r="BO1060">
        <v>9.19</v>
      </c>
      <c r="BP1060" s="8">
        <v>104.93</v>
      </c>
      <c r="BR1060">
        <v>1.87</v>
      </c>
      <c r="BS1060">
        <v>83.69</v>
      </c>
      <c r="BT1060" t="s">
        <v>392</v>
      </c>
      <c r="BU1060">
        <v>538</v>
      </c>
    </row>
    <row r="1061" spans="1:73" hidden="1" x14ac:dyDescent="0.45">
      <c r="A1061" s="144" t="s">
        <v>346</v>
      </c>
      <c r="B1061" s="90">
        <v>43165</v>
      </c>
      <c r="C1061" s="144" t="s">
        <v>238</v>
      </c>
      <c r="D1061" s="75">
        <v>2018</v>
      </c>
      <c r="E1061" s="145">
        <v>14833284986679</v>
      </c>
      <c r="F1061" s="146" t="s">
        <v>231</v>
      </c>
      <c r="G1061" s="141" t="str">
        <f>VLOOKUP(E1061,'Tableau Sites'!$A$7:$C$107,3,FALSE)</f>
        <v>128 BOULEVARD LEON BLUM</v>
      </c>
      <c r="H1061" s="146" t="s">
        <v>260</v>
      </c>
      <c r="I1061" s="147">
        <v>36</v>
      </c>
      <c r="J1061" s="90">
        <v>43150</v>
      </c>
      <c r="K1061" s="90">
        <v>43150</v>
      </c>
      <c r="L1061" s="145">
        <v>5837</v>
      </c>
      <c r="M1061" s="145">
        <v>5837</v>
      </c>
      <c r="N1061" s="148">
        <v>1005.7</v>
      </c>
      <c r="O1061" s="169" t="s">
        <v>347</v>
      </c>
      <c r="P1061" s="82" t="s">
        <v>348</v>
      </c>
      <c r="Q1061" s="83" t="s">
        <v>393</v>
      </c>
      <c r="R1061" s="160" t="s">
        <v>394</v>
      </c>
      <c r="S1061" s="83" t="s">
        <v>395</v>
      </c>
      <c r="T1061" s="151" t="s">
        <v>396</v>
      </c>
      <c r="U1061" s="83"/>
      <c r="V1061" s="83" t="s">
        <v>232</v>
      </c>
      <c r="W1061" s="83" t="s">
        <v>260</v>
      </c>
      <c r="X1061" s="170" t="s">
        <v>264</v>
      </c>
      <c r="Y1061" s="83" t="s">
        <v>370</v>
      </c>
      <c r="Z1061" s="83"/>
      <c r="AA1061" s="171" t="s">
        <v>397</v>
      </c>
      <c r="AB1061" s="172" t="s">
        <v>397</v>
      </c>
      <c r="AC1061" s="172" t="s">
        <v>398</v>
      </c>
      <c r="AD1061" s="172" t="s">
        <v>399</v>
      </c>
      <c r="AE1061" s="172" t="s">
        <v>385</v>
      </c>
      <c r="AF1061" s="173" t="s">
        <v>375</v>
      </c>
      <c r="AG1061" s="173" t="s">
        <v>387</v>
      </c>
      <c r="AH1061" s="173">
        <v>47</v>
      </c>
      <c r="AI1061" s="175">
        <v>36.28</v>
      </c>
      <c r="AJ1061" s="175">
        <v>0</v>
      </c>
      <c r="AK1061" s="175">
        <v>36.28</v>
      </c>
      <c r="AL1061" s="176" t="s">
        <v>361</v>
      </c>
      <c r="AM1061" s="176" t="s">
        <v>400</v>
      </c>
      <c r="AN1061" s="176" t="s">
        <v>401</v>
      </c>
      <c r="AO1061" s="176">
        <v>5837</v>
      </c>
      <c r="AP1061" s="174"/>
      <c r="AQ1061" s="176">
        <v>3.8899999999999997E-2</v>
      </c>
      <c r="AR1061" s="173">
        <v>2.3800000000000002E-2</v>
      </c>
      <c r="AS1061" s="173"/>
      <c r="AT1061" s="173">
        <v>6.8000000000000005E-2</v>
      </c>
      <c r="AU1061" s="173">
        <v>6.8000000000000005E-2</v>
      </c>
      <c r="AV1061" s="173"/>
      <c r="AW1061" s="173">
        <v>179.25</v>
      </c>
      <c r="AX1061" s="177">
        <v>29.25</v>
      </c>
      <c r="AY1061" s="172">
        <v>208.5</v>
      </c>
      <c r="AZ1061" s="172"/>
      <c r="BA1061" s="172">
        <v>316.27</v>
      </c>
      <c r="BB1061" s="172">
        <v>84.36</v>
      </c>
      <c r="BC1061" s="177">
        <v>400.63</v>
      </c>
      <c r="BD1061" s="172">
        <v>609.13</v>
      </c>
      <c r="BE1061" s="172">
        <v>0</v>
      </c>
      <c r="BF1061" s="172"/>
      <c r="BG1061" s="172">
        <v>0</v>
      </c>
      <c r="BH1061" s="178" t="s">
        <v>402</v>
      </c>
      <c r="BI1061" s="178">
        <v>131.33000000000001</v>
      </c>
      <c r="BJ1061" s="178" t="s">
        <v>403</v>
      </c>
      <c r="BK1061" s="174">
        <v>12.52</v>
      </c>
      <c r="BL1061" s="166" t="s">
        <v>404</v>
      </c>
      <c r="BM1061" s="1">
        <v>37.21</v>
      </c>
      <c r="BN1061" s="1" t="s">
        <v>404</v>
      </c>
      <c r="BO1061">
        <v>17.510000000000002</v>
      </c>
      <c r="BP1061" s="8">
        <v>198.57</v>
      </c>
      <c r="BR1061">
        <v>2.68</v>
      </c>
      <c r="BS1061">
        <v>159.04</v>
      </c>
      <c r="BT1061" t="s">
        <v>405</v>
      </c>
      <c r="BU1061">
        <v>1005.7</v>
      </c>
    </row>
    <row r="1062" spans="1:73" hidden="1" x14ac:dyDescent="0.45">
      <c r="A1062" s="144" t="s">
        <v>346</v>
      </c>
      <c r="B1062" s="90">
        <v>43165</v>
      </c>
      <c r="C1062" s="144" t="s">
        <v>238</v>
      </c>
      <c r="D1062" s="75">
        <v>2018</v>
      </c>
      <c r="E1062" s="145">
        <v>14847756816130</v>
      </c>
      <c r="F1062" s="146" t="s">
        <v>233</v>
      </c>
      <c r="G1062" s="141" t="str">
        <f>VLOOKUP(E1062,'Tableau Sites'!$A$7:$C$107,3,FALSE)</f>
        <v>RUE ETIENNE PERAULT</v>
      </c>
      <c r="H1062" s="146" t="s">
        <v>260</v>
      </c>
      <c r="I1062" s="147">
        <v>18</v>
      </c>
      <c r="J1062" s="90">
        <v>43148</v>
      </c>
      <c r="K1062" s="90">
        <v>43148</v>
      </c>
      <c r="L1062" s="145">
        <v>4960</v>
      </c>
      <c r="M1062" s="145">
        <v>4960</v>
      </c>
      <c r="N1062" s="148">
        <v>854.76</v>
      </c>
      <c r="O1062" s="169" t="s">
        <v>347</v>
      </c>
      <c r="P1062" s="82" t="s">
        <v>348</v>
      </c>
      <c r="Q1062" s="83" t="s">
        <v>406</v>
      </c>
      <c r="R1062" s="160" t="s">
        <v>407</v>
      </c>
      <c r="S1062" s="83" t="s">
        <v>408</v>
      </c>
      <c r="T1062" s="151" t="s">
        <v>369</v>
      </c>
      <c r="U1062" s="83"/>
      <c r="V1062" s="83" t="s">
        <v>18</v>
      </c>
      <c r="W1062" s="83" t="s">
        <v>260</v>
      </c>
      <c r="X1062" s="170" t="s">
        <v>264</v>
      </c>
      <c r="Y1062" s="83" t="s">
        <v>370</v>
      </c>
      <c r="Z1062" s="83"/>
      <c r="AA1062" s="171" t="s">
        <v>371</v>
      </c>
      <c r="AB1062" s="172" t="s">
        <v>371</v>
      </c>
      <c r="AC1062" s="172" t="s">
        <v>372</v>
      </c>
      <c r="AD1062" s="172" t="s">
        <v>386</v>
      </c>
      <c r="AE1062" s="172" t="s">
        <v>387</v>
      </c>
      <c r="AF1062" s="173" t="s">
        <v>375</v>
      </c>
      <c r="AG1062" s="173" t="s">
        <v>409</v>
      </c>
      <c r="AH1062" s="173">
        <v>45</v>
      </c>
      <c r="AI1062" s="175">
        <v>19.350000000000001</v>
      </c>
      <c r="AJ1062" s="175">
        <v>0</v>
      </c>
      <c r="AK1062" s="175">
        <v>19.350000000000001</v>
      </c>
      <c r="AL1062" s="176" t="s">
        <v>361</v>
      </c>
      <c r="AM1062" s="176" t="s">
        <v>410</v>
      </c>
      <c r="AN1062" s="176" t="s">
        <v>411</v>
      </c>
      <c r="AO1062" s="176">
        <v>4960</v>
      </c>
      <c r="AP1062" s="174"/>
      <c r="AQ1062" s="176">
        <v>3.8899999999999997E-2</v>
      </c>
      <c r="AR1062" s="173">
        <v>2.3800000000000002E-2</v>
      </c>
      <c r="AS1062" s="173"/>
      <c r="AT1062" s="173">
        <v>6.8000000000000005E-2</v>
      </c>
      <c r="AU1062" s="173">
        <v>6.8000000000000005E-2</v>
      </c>
      <c r="AV1062" s="173"/>
      <c r="AW1062" s="173">
        <v>177.04</v>
      </c>
      <c r="AX1062" s="177">
        <v>9.73</v>
      </c>
      <c r="AY1062" s="172">
        <v>186.77</v>
      </c>
      <c r="AZ1062" s="172"/>
      <c r="BA1062" s="172">
        <v>315.83999999999997</v>
      </c>
      <c r="BB1062" s="172">
        <v>28.46</v>
      </c>
      <c r="BC1062" s="177">
        <v>344.3</v>
      </c>
      <c r="BD1062" s="172">
        <v>531.08000000000004</v>
      </c>
      <c r="BE1062" s="172">
        <v>0</v>
      </c>
      <c r="BF1062" s="172"/>
      <c r="BG1062" s="172">
        <v>0</v>
      </c>
      <c r="BH1062" s="178" t="s">
        <v>412</v>
      </c>
      <c r="BI1062" s="178">
        <v>111.6</v>
      </c>
      <c r="BJ1062" s="178" t="s">
        <v>413</v>
      </c>
      <c r="BK1062" s="174">
        <v>6.94</v>
      </c>
      <c r="BL1062" s="166" t="s">
        <v>414</v>
      </c>
      <c r="BM1062" s="1">
        <v>31.62</v>
      </c>
      <c r="BN1062" s="1" t="s">
        <v>414</v>
      </c>
      <c r="BO1062">
        <v>14.88</v>
      </c>
      <c r="BP1062" s="8">
        <v>165.04</v>
      </c>
      <c r="BR1062">
        <v>1.45</v>
      </c>
      <c r="BS1062">
        <v>137.84</v>
      </c>
      <c r="BT1062" t="s">
        <v>415</v>
      </c>
      <c r="BU1062">
        <v>854.76</v>
      </c>
    </row>
    <row r="1063" spans="1:73" hidden="1" x14ac:dyDescent="0.45">
      <c r="A1063" s="144" t="s">
        <v>346</v>
      </c>
      <c r="B1063" s="90">
        <v>43165</v>
      </c>
      <c r="C1063" s="144" t="s">
        <v>238</v>
      </c>
      <c r="D1063" s="75">
        <v>2018</v>
      </c>
      <c r="E1063" s="145">
        <v>14809551316980</v>
      </c>
      <c r="F1063" s="146" t="s">
        <v>228</v>
      </c>
      <c r="G1063" s="141" t="str">
        <f>VLOOKUP(E1063,'Tableau Sites'!$A$7:$C$107,3,FALSE)</f>
        <v>7 RUE JULES MASSENET</v>
      </c>
      <c r="H1063" s="146" t="s">
        <v>260</v>
      </c>
      <c r="I1063" s="147">
        <v>18</v>
      </c>
      <c r="J1063" s="90">
        <v>43150</v>
      </c>
      <c r="K1063" s="90">
        <v>43150</v>
      </c>
      <c r="L1063" s="145">
        <v>3893</v>
      </c>
      <c r="M1063" s="145">
        <v>3893</v>
      </c>
      <c r="N1063" s="148">
        <v>663.76</v>
      </c>
      <c r="O1063" s="169" t="s">
        <v>347</v>
      </c>
      <c r="P1063" s="82" t="s">
        <v>348</v>
      </c>
      <c r="Q1063" s="83" t="s">
        <v>416</v>
      </c>
      <c r="R1063" s="160" t="s">
        <v>417</v>
      </c>
      <c r="S1063" s="83" t="s">
        <v>418</v>
      </c>
      <c r="T1063" s="151" t="s">
        <v>396</v>
      </c>
      <c r="U1063" s="83"/>
      <c r="V1063" s="83" t="s">
        <v>36</v>
      </c>
      <c r="W1063" s="83" t="s">
        <v>260</v>
      </c>
      <c r="X1063" s="170" t="s">
        <v>264</v>
      </c>
      <c r="Y1063" s="83" t="s">
        <v>353</v>
      </c>
      <c r="Z1063" s="83" t="s">
        <v>371</v>
      </c>
      <c r="AA1063" s="171"/>
      <c r="AB1063" s="172"/>
      <c r="AC1063" s="172" t="s">
        <v>398</v>
      </c>
      <c r="AD1063" s="172" t="s">
        <v>419</v>
      </c>
      <c r="AE1063" s="172" t="s">
        <v>385</v>
      </c>
      <c r="AF1063" s="173" t="s">
        <v>375</v>
      </c>
      <c r="AG1063" s="173" t="s">
        <v>387</v>
      </c>
      <c r="AH1063" s="173">
        <v>47</v>
      </c>
      <c r="AI1063" s="175">
        <v>14.28</v>
      </c>
      <c r="AJ1063" s="175">
        <v>0</v>
      </c>
      <c r="AK1063" s="175">
        <v>14.29</v>
      </c>
      <c r="AL1063" s="176" t="s">
        <v>420</v>
      </c>
      <c r="AM1063" s="176" t="s">
        <v>361</v>
      </c>
      <c r="AN1063" s="176" t="s">
        <v>361</v>
      </c>
      <c r="AO1063" s="176">
        <v>3893</v>
      </c>
      <c r="AP1063" s="174">
        <v>3.6700000000000003E-2</v>
      </c>
      <c r="AQ1063" s="176"/>
      <c r="AR1063" s="173"/>
      <c r="AS1063" s="173">
        <v>6.8000000000000005E-2</v>
      </c>
      <c r="AT1063" s="173"/>
      <c r="AU1063" s="173"/>
      <c r="AV1063" s="173">
        <v>142.87</v>
      </c>
      <c r="AW1063" s="173"/>
      <c r="AX1063" s="177"/>
      <c r="AY1063" s="172">
        <v>142.87</v>
      </c>
      <c r="AZ1063" s="172">
        <v>269.27</v>
      </c>
      <c r="BA1063" s="172"/>
      <c r="BB1063" s="172"/>
      <c r="BC1063" s="177">
        <v>269.27</v>
      </c>
      <c r="BD1063" s="172">
        <v>412.14</v>
      </c>
      <c r="BE1063" s="172">
        <v>0</v>
      </c>
      <c r="BF1063" s="172"/>
      <c r="BG1063" s="172">
        <v>0</v>
      </c>
      <c r="BH1063" s="178" t="s">
        <v>421</v>
      </c>
      <c r="BI1063" s="178">
        <v>87.59</v>
      </c>
      <c r="BJ1063" s="178" t="s">
        <v>422</v>
      </c>
      <c r="BK1063" s="174">
        <v>4.93</v>
      </c>
      <c r="BL1063" s="166" t="s">
        <v>423</v>
      </c>
      <c r="BM1063" s="1">
        <v>24.82</v>
      </c>
      <c r="BN1063" s="1" t="s">
        <v>423</v>
      </c>
      <c r="BO1063">
        <v>11.68</v>
      </c>
      <c r="BP1063" s="8">
        <v>129.02000000000001</v>
      </c>
      <c r="BR1063">
        <v>1.06</v>
      </c>
      <c r="BS1063">
        <v>107.25</v>
      </c>
      <c r="BT1063" t="s">
        <v>424</v>
      </c>
      <c r="BU1063">
        <v>663.76</v>
      </c>
    </row>
    <row r="1064" spans="1:73" hidden="1" x14ac:dyDescent="0.45">
      <c r="A1064" s="144" t="s">
        <v>425</v>
      </c>
      <c r="B1064" s="90">
        <v>43196</v>
      </c>
      <c r="C1064" s="144" t="s">
        <v>238</v>
      </c>
      <c r="D1064" s="75">
        <v>2018</v>
      </c>
      <c r="E1064" s="145">
        <v>14868451447631</v>
      </c>
      <c r="F1064" s="146" t="s">
        <v>236</v>
      </c>
      <c r="G1064" s="141" t="str">
        <f>VLOOKUP(E1064,'Tableau Sites'!$A$7:$C$107,3,FALSE)</f>
        <v>KERDROUAL</v>
      </c>
      <c r="H1064" s="146" t="s">
        <v>426</v>
      </c>
      <c r="I1064" s="147">
        <v>30</v>
      </c>
      <c r="J1064" s="90">
        <v>43152</v>
      </c>
      <c r="K1064" s="90">
        <v>43152</v>
      </c>
      <c r="L1064" s="145">
        <v>4829</v>
      </c>
      <c r="M1064" s="145">
        <v>4829</v>
      </c>
      <c r="N1064" s="148">
        <v>866.38</v>
      </c>
      <c r="O1064" s="169"/>
      <c r="P1064" s="82" t="s">
        <v>427</v>
      </c>
      <c r="Q1064" s="83" t="s">
        <v>428</v>
      </c>
      <c r="R1064" s="160" t="s">
        <v>429</v>
      </c>
      <c r="S1064" s="83" t="s">
        <v>430</v>
      </c>
      <c r="T1064" s="151" t="s">
        <v>369</v>
      </c>
      <c r="U1064" s="83"/>
      <c r="V1064" s="83" t="s">
        <v>237</v>
      </c>
      <c r="W1064" s="83" t="s">
        <v>426</v>
      </c>
      <c r="X1064" s="170" t="s">
        <v>431</v>
      </c>
      <c r="Y1064" s="83" t="s">
        <v>370</v>
      </c>
      <c r="Z1064" s="83"/>
      <c r="AA1064" s="171" t="s">
        <v>354</v>
      </c>
      <c r="AB1064" s="172" t="s">
        <v>354</v>
      </c>
      <c r="AC1064" s="172" t="s">
        <v>372</v>
      </c>
      <c r="AD1064" s="172" t="s">
        <v>432</v>
      </c>
      <c r="AE1064" s="172" t="s">
        <v>433</v>
      </c>
      <c r="AF1064" s="173" t="s">
        <v>375</v>
      </c>
      <c r="AG1064" s="173" t="s">
        <v>434</v>
      </c>
      <c r="AH1064" s="173">
        <v>95</v>
      </c>
      <c r="AI1064" s="175">
        <v>62.51</v>
      </c>
      <c r="AJ1064" s="175">
        <v>0</v>
      </c>
      <c r="AK1064" s="175">
        <v>62.51</v>
      </c>
      <c r="AL1064" s="176" t="s">
        <v>361</v>
      </c>
      <c r="AM1064" s="176" t="s">
        <v>435</v>
      </c>
      <c r="AN1064" s="176" t="s">
        <v>436</v>
      </c>
      <c r="AO1064" s="176">
        <v>4829</v>
      </c>
      <c r="AP1064" s="174"/>
      <c r="AQ1064" s="176">
        <v>3.8899999999999997E-2</v>
      </c>
      <c r="AR1064" s="173">
        <v>2.3800000000000002E-2</v>
      </c>
      <c r="AS1064" s="173"/>
      <c r="AT1064" s="173">
        <v>7.4999999999999997E-2</v>
      </c>
      <c r="AU1064" s="173">
        <v>7.4999999999999997E-2</v>
      </c>
      <c r="AV1064" s="173"/>
      <c r="AW1064" s="173">
        <v>128.1</v>
      </c>
      <c r="AX1064" s="177">
        <v>36.549999999999997</v>
      </c>
      <c r="AY1064" s="172">
        <v>164.65</v>
      </c>
      <c r="AZ1064" s="172"/>
      <c r="BA1064" s="172">
        <v>231.2</v>
      </c>
      <c r="BB1064" s="172">
        <v>107.85</v>
      </c>
      <c r="BC1064" s="177">
        <v>339.05</v>
      </c>
      <c r="BD1064" s="172">
        <v>503.71</v>
      </c>
      <c r="BE1064" s="172">
        <v>0</v>
      </c>
      <c r="BF1064" s="172"/>
      <c r="BG1064" s="172">
        <v>0</v>
      </c>
      <c r="BH1064" s="178" t="s">
        <v>437</v>
      </c>
      <c r="BI1064" s="178">
        <v>108.65</v>
      </c>
      <c r="BJ1064" s="178" t="s">
        <v>438</v>
      </c>
      <c r="BK1064" s="174">
        <v>10.68</v>
      </c>
      <c r="BL1064" s="166" t="s">
        <v>439</v>
      </c>
      <c r="BM1064" s="1">
        <v>30.78</v>
      </c>
      <c r="BN1064" s="1" t="s">
        <v>439</v>
      </c>
      <c r="BO1064">
        <v>14.49</v>
      </c>
      <c r="BP1064" s="8">
        <v>164.6</v>
      </c>
      <c r="BR1064">
        <v>4.03</v>
      </c>
      <c r="BS1064">
        <v>131.53</v>
      </c>
      <c r="BT1064" t="s">
        <v>440</v>
      </c>
      <c r="BU1064">
        <v>866.38</v>
      </c>
    </row>
    <row r="1065" spans="1:73" hidden="1" x14ac:dyDescent="0.45">
      <c r="A1065" s="144" t="s">
        <v>441</v>
      </c>
      <c r="B1065" s="90">
        <v>43257</v>
      </c>
      <c r="C1065" s="144" t="s">
        <v>238</v>
      </c>
      <c r="D1065" s="75">
        <v>2018</v>
      </c>
      <c r="E1065" s="145">
        <v>14847756816130</v>
      </c>
      <c r="F1065" s="146" t="s">
        <v>233</v>
      </c>
      <c r="G1065" s="141" t="str">
        <f>VLOOKUP(E1065,'Tableau Sites'!$A$7:$C$107,3,FALSE)</f>
        <v>RUE ETIENNE PERAULT</v>
      </c>
      <c r="H1065" s="146" t="s">
        <v>260</v>
      </c>
      <c r="I1065" s="147">
        <v>18</v>
      </c>
      <c r="J1065" s="90">
        <v>43207</v>
      </c>
      <c r="K1065" s="90">
        <v>43207</v>
      </c>
      <c r="L1065" s="145">
        <v>4571</v>
      </c>
      <c r="M1065" s="145">
        <v>4571</v>
      </c>
      <c r="N1065" s="148">
        <v>788.09</v>
      </c>
      <c r="O1065" s="169"/>
      <c r="P1065" s="82" t="s">
        <v>427</v>
      </c>
      <c r="Q1065" s="83" t="s">
        <v>406</v>
      </c>
      <c r="R1065" s="160" t="s">
        <v>442</v>
      </c>
      <c r="S1065" s="83" t="s">
        <v>408</v>
      </c>
      <c r="T1065" s="151" t="s">
        <v>369</v>
      </c>
      <c r="U1065" s="83"/>
      <c r="V1065" s="83" t="s">
        <v>18</v>
      </c>
      <c r="W1065" s="83" t="s">
        <v>260</v>
      </c>
      <c r="X1065" s="170" t="s">
        <v>264</v>
      </c>
      <c r="Y1065" s="83" t="s">
        <v>370</v>
      </c>
      <c r="Z1065" s="83"/>
      <c r="AA1065" s="171" t="s">
        <v>371</v>
      </c>
      <c r="AB1065" s="172" t="s">
        <v>371</v>
      </c>
      <c r="AC1065" s="172" t="s">
        <v>372</v>
      </c>
      <c r="AD1065" s="172" t="s">
        <v>374</v>
      </c>
      <c r="AE1065" s="172" t="s">
        <v>443</v>
      </c>
      <c r="AF1065" s="173" t="s">
        <v>376</v>
      </c>
      <c r="AG1065" s="173" t="s">
        <v>444</v>
      </c>
      <c r="AH1065" s="173">
        <v>60</v>
      </c>
      <c r="AI1065" s="175">
        <v>25.8</v>
      </c>
      <c r="AJ1065" s="175">
        <v>0</v>
      </c>
      <c r="AK1065" s="175">
        <v>25.8</v>
      </c>
      <c r="AL1065" s="176" t="s">
        <v>361</v>
      </c>
      <c r="AM1065" s="176" t="s">
        <v>445</v>
      </c>
      <c r="AN1065" s="176" t="s">
        <v>446</v>
      </c>
      <c r="AO1065" s="176">
        <v>4571</v>
      </c>
      <c r="AP1065" s="174"/>
      <c r="AQ1065" s="176">
        <v>3.8899999999999997E-2</v>
      </c>
      <c r="AR1065" s="173">
        <v>2.3800000000000002E-2</v>
      </c>
      <c r="AS1065" s="173"/>
      <c r="AT1065" s="173">
        <v>6.8000000000000005E-2</v>
      </c>
      <c r="AU1065" s="173">
        <v>6.8000000000000005E-2</v>
      </c>
      <c r="AV1065" s="173"/>
      <c r="AW1065" s="173">
        <v>161.24</v>
      </c>
      <c r="AX1065" s="177">
        <v>10.14</v>
      </c>
      <c r="AY1065" s="172">
        <v>171.38</v>
      </c>
      <c r="AZ1065" s="172"/>
      <c r="BA1065" s="172">
        <v>281.86</v>
      </c>
      <c r="BB1065" s="172">
        <v>28.97</v>
      </c>
      <c r="BC1065" s="177">
        <v>310.83</v>
      </c>
      <c r="BD1065" s="172">
        <v>482.21</v>
      </c>
      <c r="BE1065" s="172">
        <v>0</v>
      </c>
      <c r="BF1065" s="172"/>
      <c r="BG1065" s="172">
        <v>0</v>
      </c>
      <c r="BH1065" s="178" t="s">
        <v>447</v>
      </c>
      <c r="BI1065" s="178">
        <v>102.85</v>
      </c>
      <c r="BJ1065" s="178" t="s">
        <v>448</v>
      </c>
      <c r="BK1065" s="174">
        <v>7</v>
      </c>
      <c r="BL1065" s="166" t="s">
        <v>449</v>
      </c>
      <c r="BM1065" s="1">
        <v>29.14</v>
      </c>
      <c r="BN1065" s="1" t="s">
        <v>449</v>
      </c>
      <c r="BO1065">
        <v>13.71</v>
      </c>
      <c r="BP1065" s="8">
        <v>152.69999999999999</v>
      </c>
      <c r="BR1065">
        <v>1.8</v>
      </c>
      <c r="BS1065">
        <v>125.58</v>
      </c>
      <c r="BT1065" t="s">
        <v>450</v>
      </c>
      <c r="BU1065">
        <v>788.09</v>
      </c>
    </row>
    <row r="1066" spans="1:73" hidden="1" x14ac:dyDescent="0.45">
      <c r="A1066" s="144" t="s">
        <v>441</v>
      </c>
      <c r="B1066" s="90">
        <v>43257</v>
      </c>
      <c r="C1066" s="144" t="s">
        <v>238</v>
      </c>
      <c r="D1066" s="75">
        <v>2018</v>
      </c>
      <c r="E1066" s="145">
        <v>14829088219962</v>
      </c>
      <c r="F1066" s="146" t="s">
        <v>229</v>
      </c>
      <c r="G1066" s="141" t="str">
        <f>VLOOKUP(E1066,'Tableau Sites'!$A$7:$C$107,3,FALSE)</f>
        <v>2 RUE DE GALWAY</v>
      </c>
      <c r="H1066" s="146" t="s">
        <v>260</v>
      </c>
      <c r="I1066" s="147">
        <v>18</v>
      </c>
      <c r="J1066" s="90">
        <v>43208</v>
      </c>
      <c r="K1066" s="90">
        <v>43208</v>
      </c>
      <c r="L1066" s="145">
        <v>694</v>
      </c>
      <c r="M1066" s="145">
        <v>694</v>
      </c>
      <c r="N1066" s="148">
        <v>146.09</v>
      </c>
      <c r="O1066" s="169"/>
      <c r="P1066" s="82" t="s">
        <v>427</v>
      </c>
      <c r="Q1066" s="83" t="s">
        <v>366</v>
      </c>
      <c r="R1066" s="160" t="s">
        <v>451</v>
      </c>
      <c r="S1066" s="83" t="s">
        <v>368</v>
      </c>
      <c r="T1066" s="151" t="s">
        <v>369</v>
      </c>
      <c r="U1066" s="83"/>
      <c r="V1066" s="83" t="s">
        <v>230</v>
      </c>
      <c r="W1066" s="83" t="s">
        <v>260</v>
      </c>
      <c r="X1066" s="170" t="s">
        <v>264</v>
      </c>
      <c r="Y1066" s="83" t="s">
        <v>370</v>
      </c>
      <c r="Z1066" s="83"/>
      <c r="AA1066" s="171" t="s">
        <v>371</v>
      </c>
      <c r="AB1066" s="172" t="s">
        <v>371</v>
      </c>
      <c r="AC1066" s="172" t="s">
        <v>372</v>
      </c>
      <c r="AD1066" s="172" t="s">
        <v>385</v>
      </c>
      <c r="AE1066" s="172" t="s">
        <v>452</v>
      </c>
      <c r="AF1066" s="173" t="s">
        <v>387</v>
      </c>
      <c r="AG1066" s="173" t="s">
        <v>453</v>
      </c>
      <c r="AH1066" s="173">
        <v>60</v>
      </c>
      <c r="AI1066" s="175">
        <v>25.8</v>
      </c>
      <c r="AJ1066" s="175">
        <v>0</v>
      </c>
      <c r="AK1066" s="175">
        <v>25.8</v>
      </c>
      <c r="AL1066" s="176" t="s">
        <v>361</v>
      </c>
      <c r="AM1066" s="176" t="s">
        <v>454</v>
      </c>
      <c r="AN1066" s="176" t="s">
        <v>455</v>
      </c>
      <c r="AO1066" s="176">
        <v>694</v>
      </c>
      <c r="AP1066" s="174"/>
      <c r="AQ1066" s="176">
        <v>3.8899999999999997E-2</v>
      </c>
      <c r="AR1066" s="173">
        <v>2.3800000000000002E-2</v>
      </c>
      <c r="AS1066" s="173"/>
      <c r="AT1066" s="173">
        <v>6.8000000000000005E-2</v>
      </c>
      <c r="AU1066" s="173">
        <v>6.8000000000000005E-2</v>
      </c>
      <c r="AV1066" s="173"/>
      <c r="AW1066" s="173">
        <v>18.25</v>
      </c>
      <c r="AX1066" s="177">
        <v>5.36</v>
      </c>
      <c r="AY1066" s="172">
        <v>23.61</v>
      </c>
      <c r="AZ1066" s="172"/>
      <c r="BA1066" s="172">
        <v>31.89</v>
      </c>
      <c r="BB1066" s="172">
        <v>15.3</v>
      </c>
      <c r="BC1066" s="177">
        <v>47.19</v>
      </c>
      <c r="BD1066" s="172">
        <v>70.790000000000006</v>
      </c>
      <c r="BE1066" s="172">
        <v>0</v>
      </c>
      <c r="BF1066" s="172"/>
      <c r="BG1066" s="172">
        <v>0</v>
      </c>
      <c r="BH1066" s="178" t="s">
        <v>456</v>
      </c>
      <c r="BI1066" s="178">
        <v>15.62</v>
      </c>
      <c r="BJ1066" s="178" t="s">
        <v>448</v>
      </c>
      <c r="BK1066" s="174">
        <v>7</v>
      </c>
      <c r="BL1066" s="166" t="s">
        <v>457</v>
      </c>
      <c r="BM1066" s="1">
        <v>4.42</v>
      </c>
      <c r="BN1066" s="1" t="s">
        <v>457</v>
      </c>
      <c r="BO1066">
        <v>2.08</v>
      </c>
      <c r="BP1066" s="8">
        <v>29.12</v>
      </c>
      <c r="BR1066">
        <v>1.8</v>
      </c>
      <c r="BS1066">
        <v>18.579999999999998</v>
      </c>
      <c r="BT1066" t="s">
        <v>458</v>
      </c>
      <c r="BU1066">
        <v>146.09</v>
      </c>
    </row>
    <row r="1067" spans="1:73" hidden="1" x14ac:dyDescent="0.45">
      <c r="A1067" s="144" t="s">
        <v>441</v>
      </c>
      <c r="B1067" s="90">
        <v>43257</v>
      </c>
      <c r="C1067" s="144" t="s">
        <v>238</v>
      </c>
      <c r="D1067" s="75">
        <v>2018</v>
      </c>
      <c r="E1067" s="145">
        <v>14809551316980</v>
      </c>
      <c r="F1067" s="146" t="s">
        <v>228</v>
      </c>
      <c r="G1067" s="141" t="str">
        <f>VLOOKUP(E1067,'Tableau Sites'!$A$7:$C$107,3,FALSE)</f>
        <v>7 RUE JULES MASSENET</v>
      </c>
      <c r="H1067" s="146" t="s">
        <v>260</v>
      </c>
      <c r="I1067" s="147">
        <v>18</v>
      </c>
      <c r="J1067" s="90">
        <v>43209</v>
      </c>
      <c r="K1067" s="90">
        <v>43209</v>
      </c>
      <c r="L1067" s="145">
        <v>3692</v>
      </c>
      <c r="M1067" s="145">
        <v>3692</v>
      </c>
      <c r="N1067" s="148">
        <v>629.53</v>
      </c>
      <c r="O1067" s="169"/>
      <c r="P1067" s="82" t="s">
        <v>427</v>
      </c>
      <c r="Q1067" s="83" t="s">
        <v>416</v>
      </c>
      <c r="R1067" s="160" t="s">
        <v>459</v>
      </c>
      <c r="S1067" s="83" t="s">
        <v>418</v>
      </c>
      <c r="T1067" s="151" t="s">
        <v>396</v>
      </c>
      <c r="U1067" s="83"/>
      <c r="V1067" s="83" t="s">
        <v>36</v>
      </c>
      <c r="W1067" s="83" t="s">
        <v>260</v>
      </c>
      <c r="X1067" s="170" t="s">
        <v>264</v>
      </c>
      <c r="Y1067" s="83" t="s">
        <v>353</v>
      </c>
      <c r="Z1067" s="83" t="s">
        <v>371</v>
      </c>
      <c r="AA1067" s="171"/>
      <c r="AB1067" s="172"/>
      <c r="AC1067" s="172" t="s">
        <v>398</v>
      </c>
      <c r="AD1067" s="172" t="s">
        <v>460</v>
      </c>
      <c r="AE1067" s="172" t="s">
        <v>461</v>
      </c>
      <c r="AF1067" s="173" t="s">
        <v>374</v>
      </c>
      <c r="AG1067" s="173" t="s">
        <v>443</v>
      </c>
      <c r="AH1067" s="173">
        <v>60</v>
      </c>
      <c r="AI1067" s="175">
        <v>18.239999999999998</v>
      </c>
      <c r="AJ1067" s="175">
        <v>0</v>
      </c>
      <c r="AK1067" s="175">
        <v>18.239999999999998</v>
      </c>
      <c r="AL1067" s="176" t="s">
        <v>462</v>
      </c>
      <c r="AM1067" s="176" t="s">
        <v>361</v>
      </c>
      <c r="AN1067" s="176" t="s">
        <v>361</v>
      </c>
      <c r="AO1067" s="176">
        <v>3692</v>
      </c>
      <c r="AP1067" s="174">
        <v>3.6700000000000003E-2</v>
      </c>
      <c r="AQ1067" s="176"/>
      <c r="AR1067" s="173"/>
      <c r="AS1067" s="173">
        <v>6.8000000000000005E-2</v>
      </c>
      <c r="AT1067" s="173"/>
      <c r="AU1067" s="173"/>
      <c r="AV1067" s="173">
        <v>135.5</v>
      </c>
      <c r="AW1067" s="173"/>
      <c r="AX1067" s="177"/>
      <c r="AY1067" s="172">
        <v>135.5</v>
      </c>
      <c r="AZ1067" s="172">
        <v>251.06</v>
      </c>
      <c r="BA1067" s="172"/>
      <c r="BB1067" s="172"/>
      <c r="BC1067" s="177">
        <v>251.06</v>
      </c>
      <c r="BD1067" s="172">
        <v>386.55</v>
      </c>
      <c r="BE1067" s="172">
        <v>0</v>
      </c>
      <c r="BF1067" s="172"/>
      <c r="BG1067" s="172">
        <v>0</v>
      </c>
      <c r="BH1067" s="178" t="s">
        <v>463</v>
      </c>
      <c r="BI1067" s="178">
        <v>83.07</v>
      </c>
      <c r="BJ1067" s="178" t="s">
        <v>422</v>
      </c>
      <c r="BK1067" s="174">
        <v>4.93</v>
      </c>
      <c r="BL1067" s="166" t="s">
        <v>464</v>
      </c>
      <c r="BM1067" s="1">
        <v>23.54</v>
      </c>
      <c r="BN1067" s="1" t="s">
        <v>464</v>
      </c>
      <c r="BO1067">
        <v>11.08</v>
      </c>
      <c r="BP1067" s="8">
        <v>122.62</v>
      </c>
      <c r="BR1067">
        <v>1.27</v>
      </c>
      <c r="BS1067">
        <v>100.85</v>
      </c>
      <c r="BT1067" t="s">
        <v>465</v>
      </c>
      <c r="BU1067">
        <v>629.53</v>
      </c>
    </row>
    <row r="1068" spans="1:73" hidden="1" x14ac:dyDescent="0.45">
      <c r="A1068" s="144" t="s">
        <v>441</v>
      </c>
      <c r="B1068" s="90">
        <v>43257</v>
      </c>
      <c r="C1068" s="144" t="s">
        <v>238</v>
      </c>
      <c r="D1068" s="75">
        <v>2018</v>
      </c>
      <c r="E1068" s="145">
        <v>14833284986679</v>
      </c>
      <c r="F1068" s="146" t="s">
        <v>231</v>
      </c>
      <c r="G1068" s="141" t="str">
        <f>VLOOKUP(E1068,'Tableau Sites'!$A$7:$C$107,3,FALSE)</f>
        <v>128 BOULEVARD LEON BLUM</v>
      </c>
      <c r="H1068" s="146" t="s">
        <v>260</v>
      </c>
      <c r="I1068" s="147">
        <v>36</v>
      </c>
      <c r="J1068" s="90">
        <v>43209</v>
      </c>
      <c r="K1068" s="90">
        <v>43209</v>
      </c>
      <c r="L1068" s="145">
        <v>6136</v>
      </c>
      <c r="M1068" s="145">
        <v>6136</v>
      </c>
      <c r="N1068" s="148">
        <v>1060.5</v>
      </c>
      <c r="O1068" s="169"/>
      <c r="P1068" s="82" t="s">
        <v>427</v>
      </c>
      <c r="Q1068" s="83" t="s">
        <v>393</v>
      </c>
      <c r="R1068" s="160" t="s">
        <v>466</v>
      </c>
      <c r="S1068" s="83" t="s">
        <v>395</v>
      </c>
      <c r="T1068" s="151" t="s">
        <v>396</v>
      </c>
      <c r="U1068" s="83"/>
      <c r="V1068" s="83" t="s">
        <v>232</v>
      </c>
      <c r="W1068" s="83" t="s">
        <v>260</v>
      </c>
      <c r="X1068" s="170" t="s">
        <v>264</v>
      </c>
      <c r="Y1068" s="83" t="s">
        <v>370</v>
      </c>
      <c r="Z1068" s="83"/>
      <c r="AA1068" s="171" t="s">
        <v>397</v>
      </c>
      <c r="AB1068" s="172" t="s">
        <v>397</v>
      </c>
      <c r="AC1068" s="172" t="s">
        <v>398</v>
      </c>
      <c r="AD1068" s="172" t="s">
        <v>460</v>
      </c>
      <c r="AE1068" s="172" t="s">
        <v>461</v>
      </c>
      <c r="AF1068" s="173" t="s">
        <v>374</v>
      </c>
      <c r="AG1068" s="173" t="s">
        <v>443</v>
      </c>
      <c r="AH1068" s="173">
        <v>60</v>
      </c>
      <c r="AI1068" s="175">
        <v>46.32</v>
      </c>
      <c r="AJ1068" s="175">
        <v>0</v>
      </c>
      <c r="AK1068" s="175">
        <v>46.32</v>
      </c>
      <c r="AL1068" s="176" t="s">
        <v>361</v>
      </c>
      <c r="AM1068" s="176" t="s">
        <v>467</v>
      </c>
      <c r="AN1068" s="176" t="s">
        <v>468</v>
      </c>
      <c r="AO1068" s="176">
        <v>6136</v>
      </c>
      <c r="AP1068" s="174"/>
      <c r="AQ1068" s="176">
        <v>3.8899999999999997E-2</v>
      </c>
      <c r="AR1068" s="173">
        <v>2.3800000000000002E-2</v>
      </c>
      <c r="AS1068" s="173"/>
      <c r="AT1068" s="173">
        <v>6.8000000000000005E-2</v>
      </c>
      <c r="AU1068" s="173">
        <v>6.8000000000000005E-2</v>
      </c>
      <c r="AV1068" s="173"/>
      <c r="AW1068" s="173">
        <v>188.43</v>
      </c>
      <c r="AX1068" s="177">
        <v>30.75</v>
      </c>
      <c r="AY1068" s="172">
        <v>219.18</v>
      </c>
      <c r="AZ1068" s="172"/>
      <c r="BA1068" s="172">
        <v>329.39</v>
      </c>
      <c r="BB1068" s="172">
        <v>87.86</v>
      </c>
      <c r="BC1068" s="177">
        <v>417.25</v>
      </c>
      <c r="BD1068" s="172">
        <v>636.42999999999995</v>
      </c>
      <c r="BE1068" s="172">
        <v>0</v>
      </c>
      <c r="BF1068" s="172"/>
      <c r="BG1068" s="172">
        <v>0</v>
      </c>
      <c r="BH1068" s="178" t="s">
        <v>469</v>
      </c>
      <c r="BI1068" s="178">
        <v>138.06</v>
      </c>
      <c r="BJ1068" s="178" t="s">
        <v>403</v>
      </c>
      <c r="BK1068" s="174">
        <v>12.52</v>
      </c>
      <c r="BL1068" s="166" t="s">
        <v>470</v>
      </c>
      <c r="BM1068" s="1">
        <v>39.119999999999997</v>
      </c>
      <c r="BN1068" s="1" t="s">
        <v>470</v>
      </c>
      <c r="BO1068">
        <v>18.41</v>
      </c>
      <c r="BP1068" s="8">
        <v>208.11</v>
      </c>
      <c r="BR1068">
        <v>3.24</v>
      </c>
      <c r="BS1068">
        <v>166.4</v>
      </c>
      <c r="BT1068" t="s">
        <v>471</v>
      </c>
      <c r="BU1068">
        <v>1060.5</v>
      </c>
    </row>
    <row r="1069" spans="1:73" hidden="1" x14ac:dyDescent="0.45">
      <c r="A1069" s="144" t="s">
        <v>441</v>
      </c>
      <c r="B1069" s="90">
        <v>43257</v>
      </c>
      <c r="C1069" s="144" t="s">
        <v>238</v>
      </c>
      <c r="D1069" s="75">
        <v>2018</v>
      </c>
      <c r="E1069" s="145">
        <v>14861794442726</v>
      </c>
      <c r="F1069" s="146" t="s">
        <v>234</v>
      </c>
      <c r="G1069" s="141" t="str">
        <f>VLOOKUP(E1069,'Tableau Sites'!$A$7:$C$107,3,FALSE)</f>
        <v>32 RUE EDGARD QUINET</v>
      </c>
      <c r="H1069" s="146" t="s">
        <v>260</v>
      </c>
      <c r="I1069" s="147">
        <v>30</v>
      </c>
      <c r="J1069" s="90">
        <v>43209</v>
      </c>
      <c r="K1069" s="90">
        <v>43209</v>
      </c>
      <c r="L1069" s="145">
        <v>3744</v>
      </c>
      <c r="M1069" s="145">
        <v>3744</v>
      </c>
      <c r="N1069" s="148">
        <v>649.64</v>
      </c>
      <c r="O1069" s="169"/>
      <c r="P1069" s="82" t="s">
        <v>427</v>
      </c>
      <c r="Q1069" s="83" t="s">
        <v>349</v>
      </c>
      <c r="R1069" s="160" t="s">
        <v>472</v>
      </c>
      <c r="S1069" s="83" t="s">
        <v>351</v>
      </c>
      <c r="T1069" s="151" t="s">
        <v>352</v>
      </c>
      <c r="U1069" s="83"/>
      <c r="V1069" s="83" t="s">
        <v>164</v>
      </c>
      <c r="W1069" s="83" t="s">
        <v>260</v>
      </c>
      <c r="X1069" s="170" t="s">
        <v>264</v>
      </c>
      <c r="Y1069" s="83" t="s">
        <v>353</v>
      </c>
      <c r="Z1069" s="83" t="s">
        <v>354</v>
      </c>
      <c r="AA1069" s="171"/>
      <c r="AB1069" s="172"/>
      <c r="AC1069" s="172" t="s">
        <v>355</v>
      </c>
      <c r="AD1069" s="172" t="s">
        <v>460</v>
      </c>
      <c r="AE1069" s="172" t="s">
        <v>461</v>
      </c>
      <c r="AF1069" s="173" t="s">
        <v>374</v>
      </c>
      <c r="AG1069" s="173" t="s">
        <v>443</v>
      </c>
      <c r="AH1069" s="173">
        <v>60</v>
      </c>
      <c r="AI1069" s="175">
        <v>26.88</v>
      </c>
      <c r="AJ1069" s="175">
        <v>0</v>
      </c>
      <c r="AK1069" s="175">
        <v>26.88</v>
      </c>
      <c r="AL1069" s="176" t="s">
        <v>473</v>
      </c>
      <c r="AM1069" s="176" t="s">
        <v>361</v>
      </c>
      <c r="AN1069" s="176" t="s">
        <v>361</v>
      </c>
      <c r="AO1069" s="176">
        <v>3744</v>
      </c>
      <c r="AP1069" s="174">
        <v>3.6700000000000003E-2</v>
      </c>
      <c r="AQ1069" s="176"/>
      <c r="AR1069" s="173"/>
      <c r="AS1069" s="173">
        <v>6.8000000000000005E-2</v>
      </c>
      <c r="AT1069" s="173"/>
      <c r="AU1069" s="173"/>
      <c r="AV1069" s="173">
        <v>137.4</v>
      </c>
      <c r="AW1069" s="173"/>
      <c r="AX1069" s="177"/>
      <c r="AY1069" s="172">
        <v>137.4</v>
      </c>
      <c r="AZ1069" s="172">
        <v>254.59</v>
      </c>
      <c r="BA1069" s="172"/>
      <c r="BB1069" s="172"/>
      <c r="BC1069" s="177">
        <v>254.59</v>
      </c>
      <c r="BD1069" s="172">
        <v>392</v>
      </c>
      <c r="BE1069" s="172">
        <v>0</v>
      </c>
      <c r="BF1069" s="172"/>
      <c r="BG1069" s="172">
        <v>0</v>
      </c>
      <c r="BH1069" s="178" t="s">
        <v>474</v>
      </c>
      <c r="BI1069" s="178">
        <v>84.24</v>
      </c>
      <c r="BJ1069" s="178" t="s">
        <v>390</v>
      </c>
      <c r="BK1069" s="174">
        <v>7.27</v>
      </c>
      <c r="BL1069" s="166" t="s">
        <v>475</v>
      </c>
      <c r="BM1069" s="1">
        <v>23.87</v>
      </c>
      <c r="BN1069" s="1" t="s">
        <v>475</v>
      </c>
      <c r="BO1069">
        <v>11.23</v>
      </c>
      <c r="BP1069" s="8">
        <v>126.61</v>
      </c>
      <c r="BR1069">
        <v>1.88</v>
      </c>
      <c r="BS1069">
        <v>102.27</v>
      </c>
      <c r="BT1069" t="s">
        <v>476</v>
      </c>
      <c r="BU1069">
        <v>649.64</v>
      </c>
    </row>
    <row r="1070" spans="1:73" hidden="1" x14ac:dyDescent="0.45">
      <c r="A1070" s="144" t="s">
        <v>477</v>
      </c>
      <c r="B1070" s="90">
        <v>43318</v>
      </c>
      <c r="C1070" s="144" t="s">
        <v>238</v>
      </c>
      <c r="D1070" s="75">
        <v>2018</v>
      </c>
      <c r="E1070" s="145">
        <v>14868451447631</v>
      </c>
      <c r="F1070" s="146" t="s">
        <v>236</v>
      </c>
      <c r="G1070" s="141" t="str">
        <f>VLOOKUP(E1070,'Tableau Sites'!$A$7:$C$107,3,FALSE)</f>
        <v>KERDROUAL</v>
      </c>
      <c r="H1070" s="146" t="s">
        <v>426</v>
      </c>
      <c r="I1070" s="147">
        <v>30</v>
      </c>
      <c r="J1070" s="90">
        <v>43258</v>
      </c>
      <c r="K1070" s="90">
        <v>43258</v>
      </c>
      <c r="L1070" s="145">
        <v>5461</v>
      </c>
      <c r="M1070" s="145">
        <v>5461</v>
      </c>
      <c r="N1070" s="148">
        <v>942.11</v>
      </c>
      <c r="O1070" s="169"/>
      <c r="P1070" s="82" t="s">
        <v>427</v>
      </c>
      <c r="Q1070" s="83" t="s">
        <v>428</v>
      </c>
      <c r="R1070" s="160" t="s">
        <v>478</v>
      </c>
      <c r="S1070" s="83" t="s">
        <v>430</v>
      </c>
      <c r="T1070" s="151" t="s">
        <v>369</v>
      </c>
      <c r="U1070" s="83"/>
      <c r="V1070" s="83" t="s">
        <v>237</v>
      </c>
      <c r="W1070" s="83" t="s">
        <v>426</v>
      </c>
      <c r="X1070" s="170" t="s">
        <v>431</v>
      </c>
      <c r="Y1070" s="83" t="s">
        <v>370</v>
      </c>
      <c r="Z1070" s="83"/>
      <c r="AA1070" s="171" t="s">
        <v>354</v>
      </c>
      <c r="AB1070" s="172" t="s">
        <v>354</v>
      </c>
      <c r="AC1070" s="172" t="s">
        <v>372</v>
      </c>
      <c r="AD1070" s="172" t="s">
        <v>479</v>
      </c>
      <c r="AE1070" s="172" t="s">
        <v>480</v>
      </c>
      <c r="AF1070" s="173" t="s">
        <v>481</v>
      </c>
      <c r="AG1070" s="173" t="s">
        <v>482</v>
      </c>
      <c r="AH1070" s="173">
        <v>60</v>
      </c>
      <c r="AI1070" s="175">
        <v>39.479999999999997</v>
      </c>
      <c r="AJ1070" s="175">
        <v>0</v>
      </c>
      <c r="AK1070" s="175">
        <v>39.479999999999997</v>
      </c>
      <c r="AL1070" s="176" t="s">
        <v>361</v>
      </c>
      <c r="AM1070" s="176" t="s">
        <v>483</v>
      </c>
      <c r="AN1070" s="176" t="s">
        <v>484</v>
      </c>
      <c r="AO1070" s="176">
        <v>5461</v>
      </c>
      <c r="AP1070" s="174"/>
      <c r="AQ1070" s="176">
        <v>3.8899999999999997E-2</v>
      </c>
      <c r="AR1070" s="173">
        <v>2.3800000000000002E-2</v>
      </c>
      <c r="AS1070" s="173"/>
      <c r="AT1070" s="173">
        <v>6.8000000000000005E-2</v>
      </c>
      <c r="AU1070" s="173">
        <v>6.8000000000000005E-2</v>
      </c>
      <c r="AV1070" s="173"/>
      <c r="AW1070" s="173">
        <v>144.86000000000001</v>
      </c>
      <c r="AX1070" s="177">
        <v>41.34</v>
      </c>
      <c r="AY1070" s="172">
        <v>186.2</v>
      </c>
      <c r="AZ1070" s="172"/>
      <c r="BA1070" s="172">
        <v>253.23</v>
      </c>
      <c r="BB1070" s="172">
        <v>118.12</v>
      </c>
      <c r="BC1070" s="177">
        <v>371.35</v>
      </c>
      <c r="BD1070" s="172">
        <v>557.54999999999995</v>
      </c>
      <c r="BE1070" s="172">
        <v>0</v>
      </c>
      <c r="BF1070" s="172"/>
      <c r="BG1070" s="172">
        <v>0</v>
      </c>
      <c r="BH1070" s="178" t="s">
        <v>485</v>
      </c>
      <c r="BI1070" s="178">
        <v>122.87</v>
      </c>
      <c r="BJ1070" s="178" t="s">
        <v>486</v>
      </c>
      <c r="BK1070" s="174">
        <v>21.35</v>
      </c>
      <c r="BL1070" s="166" t="s">
        <v>487</v>
      </c>
      <c r="BM1070" s="1">
        <v>34.81</v>
      </c>
      <c r="BN1070" s="1" t="s">
        <v>487</v>
      </c>
      <c r="BO1070">
        <v>16.38</v>
      </c>
      <c r="BP1070" s="8">
        <v>195.41</v>
      </c>
      <c r="BR1070">
        <v>3.35</v>
      </c>
      <c r="BS1070">
        <v>146.32</v>
      </c>
      <c r="BT1070" t="s">
        <v>488</v>
      </c>
      <c r="BU1070">
        <v>942.11</v>
      </c>
    </row>
    <row r="1071" spans="1:73" hidden="1" x14ac:dyDescent="0.45">
      <c r="A1071" s="144" t="s">
        <v>477</v>
      </c>
      <c r="B1071" s="90">
        <v>43318</v>
      </c>
      <c r="C1071" s="144" t="s">
        <v>238</v>
      </c>
      <c r="D1071" s="75">
        <v>2018</v>
      </c>
      <c r="E1071" s="145">
        <v>14847756816130</v>
      </c>
      <c r="F1071" s="146" t="s">
        <v>233</v>
      </c>
      <c r="G1071" s="141" t="str">
        <f>VLOOKUP(E1071,'Tableau Sites'!$A$7:$C$107,3,FALSE)</f>
        <v>RUE ETIENNE PERAULT</v>
      </c>
      <c r="H1071" s="146" t="s">
        <v>260</v>
      </c>
      <c r="I1071" s="147">
        <v>18</v>
      </c>
      <c r="J1071" s="90">
        <v>43268</v>
      </c>
      <c r="K1071" s="90">
        <v>43268</v>
      </c>
      <c r="L1071" s="145">
        <v>3135</v>
      </c>
      <c r="M1071" s="145">
        <v>3135</v>
      </c>
      <c r="N1071" s="148">
        <v>550.53</v>
      </c>
      <c r="O1071" s="169"/>
      <c r="P1071" s="82" t="s">
        <v>427</v>
      </c>
      <c r="Q1071" s="83" t="s">
        <v>406</v>
      </c>
      <c r="R1071" s="160" t="s">
        <v>489</v>
      </c>
      <c r="S1071" s="83" t="s">
        <v>408</v>
      </c>
      <c r="T1071" s="151" t="s">
        <v>369</v>
      </c>
      <c r="U1071" s="83"/>
      <c r="V1071" s="83" t="s">
        <v>18</v>
      </c>
      <c r="W1071" s="83" t="s">
        <v>260</v>
      </c>
      <c r="X1071" s="170" t="s">
        <v>264</v>
      </c>
      <c r="Y1071" s="83" t="s">
        <v>370</v>
      </c>
      <c r="Z1071" s="83"/>
      <c r="AA1071" s="171" t="s">
        <v>371</v>
      </c>
      <c r="AB1071" s="172" t="s">
        <v>371</v>
      </c>
      <c r="AC1071" s="172" t="s">
        <v>372</v>
      </c>
      <c r="AD1071" s="172" t="s">
        <v>452</v>
      </c>
      <c r="AE1071" s="172" t="s">
        <v>490</v>
      </c>
      <c r="AF1071" s="173" t="s">
        <v>453</v>
      </c>
      <c r="AG1071" s="173" t="s">
        <v>491</v>
      </c>
      <c r="AH1071" s="173">
        <v>60</v>
      </c>
      <c r="AI1071" s="175">
        <v>25.8</v>
      </c>
      <c r="AJ1071" s="175">
        <v>0</v>
      </c>
      <c r="AK1071" s="175">
        <v>25.8</v>
      </c>
      <c r="AL1071" s="176" t="s">
        <v>361</v>
      </c>
      <c r="AM1071" s="176" t="s">
        <v>492</v>
      </c>
      <c r="AN1071" s="176" t="s">
        <v>493</v>
      </c>
      <c r="AO1071" s="176">
        <v>3135</v>
      </c>
      <c r="AP1071" s="174"/>
      <c r="AQ1071" s="176">
        <v>3.8899999999999997E-2</v>
      </c>
      <c r="AR1071" s="173">
        <v>2.3800000000000002E-2</v>
      </c>
      <c r="AS1071" s="173"/>
      <c r="AT1071" s="173">
        <v>6.8000000000000005E-2</v>
      </c>
      <c r="AU1071" s="173">
        <v>6.8000000000000005E-2</v>
      </c>
      <c r="AV1071" s="173"/>
      <c r="AW1071" s="173">
        <v>108.77</v>
      </c>
      <c r="AX1071" s="177">
        <v>8.07</v>
      </c>
      <c r="AY1071" s="172">
        <v>116.84</v>
      </c>
      <c r="AZ1071" s="172"/>
      <c r="BA1071" s="172">
        <v>190.12</v>
      </c>
      <c r="BB1071" s="172">
        <v>23.05</v>
      </c>
      <c r="BC1071" s="177">
        <v>213.17</v>
      </c>
      <c r="BD1071" s="172">
        <v>330.01</v>
      </c>
      <c r="BE1071" s="172">
        <v>0</v>
      </c>
      <c r="BF1071" s="172"/>
      <c r="BG1071" s="172">
        <v>0</v>
      </c>
      <c r="BH1071" s="178" t="s">
        <v>494</v>
      </c>
      <c r="BI1071" s="178">
        <v>70.540000000000006</v>
      </c>
      <c r="BJ1071" s="178" t="s">
        <v>448</v>
      </c>
      <c r="BK1071" s="174">
        <v>7</v>
      </c>
      <c r="BL1071" s="166" t="s">
        <v>495</v>
      </c>
      <c r="BM1071" s="1">
        <v>19.989999999999998</v>
      </c>
      <c r="BN1071" s="1" t="s">
        <v>495</v>
      </c>
      <c r="BO1071">
        <v>9.4</v>
      </c>
      <c r="BP1071" s="8">
        <v>106.93</v>
      </c>
      <c r="BR1071">
        <v>1.8</v>
      </c>
      <c r="BS1071">
        <v>85.99</v>
      </c>
      <c r="BT1071" t="s">
        <v>496</v>
      </c>
      <c r="BU1071">
        <v>550.53</v>
      </c>
    </row>
    <row r="1072" spans="1:73" hidden="1" x14ac:dyDescent="0.45">
      <c r="A1072" s="144" t="s">
        <v>477</v>
      </c>
      <c r="B1072" s="90">
        <v>43318</v>
      </c>
      <c r="C1072" s="144" t="s">
        <v>238</v>
      </c>
      <c r="D1072" s="75">
        <v>2018</v>
      </c>
      <c r="E1072" s="145">
        <v>14829088219962</v>
      </c>
      <c r="F1072" s="146" t="s">
        <v>229</v>
      </c>
      <c r="G1072" s="141" t="str">
        <f>VLOOKUP(E1072,'Tableau Sites'!$A$7:$C$107,3,FALSE)</f>
        <v>2 RUE DE GALWAY</v>
      </c>
      <c r="H1072" s="146" t="s">
        <v>260</v>
      </c>
      <c r="I1072" s="147">
        <v>18</v>
      </c>
      <c r="J1072" s="90">
        <v>43269</v>
      </c>
      <c r="K1072" s="90">
        <v>43269</v>
      </c>
      <c r="L1072" s="145">
        <v>1104</v>
      </c>
      <c r="M1072" s="145">
        <v>1104</v>
      </c>
      <c r="N1072" s="148">
        <v>211.91</v>
      </c>
      <c r="O1072" s="169"/>
      <c r="P1072" s="82" t="s">
        <v>427</v>
      </c>
      <c r="Q1072" s="83" t="s">
        <v>366</v>
      </c>
      <c r="R1072" s="160" t="s">
        <v>497</v>
      </c>
      <c r="S1072" s="83" t="s">
        <v>368</v>
      </c>
      <c r="T1072" s="151" t="s">
        <v>369</v>
      </c>
      <c r="U1072" s="83"/>
      <c r="V1072" s="83" t="s">
        <v>230</v>
      </c>
      <c r="W1072" s="83" t="s">
        <v>260</v>
      </c>
      <c r="X1072" s="170" t="s">
        <v>264</v>
      </c>
      <c r="Y1072" s="83" t="s">
        <v>370</v>
      </c>
      <c r="Z1072" s="83"/>
      <c r="AA1072" s="171" t="s">
        <v>371</v>
      </c>
      <c r="AB1072" s="172" t="s">
        <v>371</v>
      </c>
      <c r="AC1072" s="172" t="s">
        <v>372</v>
      </c>
      <c r="AD1072" s="172" t="s">
        <v>461</v>
      </c>
      <c r="AE1072" s="172" t="s">
        <v>498</v>
      </c>
      <c r="AF1072" s="173" t="s">
        <v>443</v>
      </c>
      <c r="AG1072" s="173" t="s">
        <v>499</v>
      </c>
      <c r="AH1072" s="173">
        <v>60</v>
      </c>
      <c r="AI1072" s="175">
        <v>25.8</v>
      </c>
      <c r="AJ1072" s="175">
        <v>0</v>
      </c>
      <c r="AK1072" s="175">
        <v>25.8</v>
      </c>
      <c r="AL1072" s="176" t="s">
        <v>361</v>
      </c>
      <c r="AM1072" s="176" t="s">
        <v>500</v>
      </c>
      <c r="AN1072" s="176" t="s">
        <v>501</v>
      </c>
      <c r="AO1072" s="176">
        <v>1104</v>
      </c>
      <c r="AP1072" s="174"/>
      <c r="AQ1072" s="176">
        <v>3.8899999999999997E-2</v>
      </c>
      <c r="AR1072" s="173">
        <v>2.3800000000000002E-2</v>
      </c>
      <c r="AS1072" s="173"/>
      <c r="AT1072" s="173">
        <v>6.8000000000000005E-2</v>
      </c>
      <c r="AU1072" s="173">
        <v>6.8000000000000005E-2</v>
      </c>
      <c r="AV1072" s="173"/>
      <c r="AW1072" s="173">
        <v>28.94</v>
      </c>
      <c r="AX1072" s="177">
        <v>8.57</v>
      </c>
      <c r="AY1072" s="172">
        <v>37.51</v>
      </c>
      <c r="AZ1072" s="172"/>
      <c r="BA1072" s="172">
        <v>50.59</v>
      </c>
      <c r="BB1072" s="172">
        <v>24.48</v>
      </c>
      <c r="BC1072" s="177">
        <v>75.069999999999993</v>
      </c>
      <c r="BD1072" s="172">
        <v>112.57</v>
      </c>
      <c r="BE1072" s="172">
        <v>0</v>
      </c>
      <c r="BF1072" s="172"/>
      <c r="BG1072" s="172">
        <v>0</v>
      </c>
      <c r="BH1072" s="178" t="s">
        <v>502</v>
      </c>
      <c r="BI1072" s="178">
        <v>24.84</v>
      </c>
      <c r="BJ1072" s="178" t="s">
        <v>448</v>
      </c>
      <c r="BK1072" s="174">
        <v>7</v>
      </c>
      <c r="BL1072" s="166" t="s">
        <v>503</v>
      </c>
      <c r="BM1072" s="1">
        <v>7.04</v>
      </c>
      <c r="BN1072" s="1" t="s">
        <v>503</v>
      </c>
      <c r="BO1072">
        <v>3.31</v>
      </c>
      <c r="BP1072" s="8">
        <v>42.19</v>
      </c>
      <c r="BR1072">
        <v>1.8</v>
      </c>
      <c r="BS1072">
        <v>29.55</v>
      </c>
      <c r="BT1072" t="s">
        <v>504</v>
      </c>
      <c r="BU1072">
        <v>211.91</v>
      </c>
    </row>
    <row r="1073" spans="1:73" hidden="1" x14ac:dyDescent="0.45">
      <c r="A1073" s="144" t="s">
        <v>477</v>
      </c>
      <c r="B1073" s="90">
        <v>43318</v>
      </c>
      <c r="C1073" s="144" t="s">
        <v>238</v>
      </c>
      <c r="D1073" s="75">
        <v>2018</v>
      </c>
      <c r="E1073" s="145">
        <v>14809551316980</v>
      </c>
      <c r="F1073" s="146" t="s">
        <v>228</v>
      </c>
      <c r="G1073" s="141" t="str">
        <f>VLOOKUP(E1073,'Tableau Sites'!$A$7:$C$107,3,FALSE)</f>
        <v>7 RUE JULES MASSENET</v>
      </c>
      <c r="H1073" s="146" t="s">
        <v>260</v>
      </c>
      <c r="I1073" s="147">
        <v>18</v>
      </c>
      <c r="J1073" s="90">
        <v>43271</v>
      </c>
      <c r="K1073" s="90">
        <v>43271</v>
      </c>
      <c r="L1073" s="145">
        <v>3215</v>
      </c>
      <c r="M1073" s="145">
        <v>3215</v>
      </c>
      <c r="N1073" s="148">
        <v>551.35</v>
      </c>
      <c r="O1073" s="169"/>
      <c r="P1073" s="82" t="s">
        <v>427</v>
      </c>
      <c r="Q1073" s="83" t="s">
        <v>416</v>
      </c>
      <c r="R1073" s="160" t="s">
        <v>505</v>
      </c>
      <c r="S1073" s="83" t="s">
        <v>418</v>
      </c>
      <c r="T1073" s="151" t="s">
        <v>396</v>
      </c>
      <c r="U1073" s="83"/>
      <c r="V1073" s="83" t="s">
        <v>36</v>
      </c>
      <c r="W1073" s="83" t="s">
        <v>260</v>
      </c>
      <c r="X1073" s="170" t="s">
        <v>264</v>
      </c>
      <c r="Y1073" s="83" t="s">
        <v>353</v>
      </c>
      <c r="Z1073" s="83" t="s">
        <v>371</v>
      </c>
      <c r="AA1073" s="171"/>
      <c r="AB1073" s="172"/>
      <c r="AC1073" s="172" t="s">
        <v>398</v>
      </c>
      <c r="AD1073" s="172" t="s">
        <v>506</v>
      </c>
      <c r="AE1073" s="172" t="s">
        <v>507</v>
      </c>
      <c r="AF1073" s="173" t="s">
        <v>452</v>
      </c>
      <c r="AG1073" s="173" t="s">
        <v>490</v>
      </c>
      <c r="AH1073" s="173">
        <v>60</v>
      </c>
      <c r="AI1073" s="175">
        <v>18.239999999999998</v>
      </c>
      <c r="AJ1073" s="175">
        <v>0</v>
      </c>
      <c r="AK1073" s="175">
        <v>18.239999999999998</v>
      </c>
      <c r="AL1073" s="176" t="s">
        <v>508</v>
      </c>
      <c r="AM1073" s="176" t="s">
        <v>361</v>
      </c>
      <c r="AN1073" s="176" t="s">
        <v>361</v>
      </c>
      <c r="AO1073" s="176">
        <v>3215</v>
      </c>
      <c r="AP1073" s="174">
        <v>3.6700000000000003E-2</v>
      </c>
      <c r="AQ1073" s="176"/>
      <c r="AR1073" s="173"/>
      <c r="AS1073" s="173">
        <v>6.8000000000000005E-2</v>
      </c>
      <c r="AT1073" s="173"/>
      <c r="AU1073" s="173"/>
      <c r="AV1073" s="173">
        <v>117.99</v>
      </c>
      <c r="AW1073" s="173"/>
      <c r="AX1073" s="177"/>
      <c r="AY1073" s="172">
        <v>117.99</v>
      </c>
      <c r="AZ1073" s="172">
        <v>218.62</v>
      </c>
      <c r="BA1073" s="172"/>
      <c r="BB1073" s="172"/>
      <c r="BC1073" s="177">
        <v>218.62</v>
      </c>
      <c r="BD1073" s="172">
        <v>336.61</v>
      </c>
      <c r="BE1073" s="172">
        <v>0</v>
      </c>
      <c r="BF1073" s="172"/>
      <c r="BG1073" s="172">
        <v>0</v>
      </c>
      <c r="BH1073" s="178" t="s">
        <v>509</v>
      </c>
      <c r="BI1073" s="178">
        <v>72.34</v>
      </c>
      <c r="BJ1073" s="178" t="s">
        <v>422</v>
      </c>
      <c r="BK1073" s="174">
        <v>4.93</v>
      </c>
      <c r="BL1073" s="166" t="s">
        <v>510</v>
      </c>
      <c r="BM1073" s="1">
        <v>20.5</v>
      </c>
      <c r="BN1073" s="1" t="s">
        <v>510</v>
      </c>
      <c r="BO1073">
        <v>9.64</v>
      </c>
      <c r="BP1073" s="8">
        <v>107.41</v>
      </c>
      <c r="BR1073">
        <v>1.27</v>
      </c>
      <c r="BS1073">
        <v>87.82</v>
      </c>
      <c r="BT1073" t="s">
        <v>511</v>
      </c>
      <c r="BU1073">
        <v>551.35</v>
      </c>
    </row>
    <row r="1074" spans="1:73" hidden="1" x14ac:dyDescent="0.45">
      <c r="A1074" s="144" t="s">
        <v>477</v>
      </c>
      <c r="B1074" s="90">
        <v>43318</v>
      </c>
      <c r="C1074" s="144" t="s">
        <v>238</v>
      </c>
      <c r="D1074" s="75">
        <v>2018</v>
      </c>
      <c r="E1074" s="145">
        <v>14833284986679</v>
      </c>
      <c r="F1074" s="146" t="s">
        <v>231</v>
      </c>
      <c r="G1074" s="141" t="str">
        <f>VLOOKUP(E1074,'Tableau Sites'!$A$7:$C$107,3,FALSE)</f>
        <v>128 BOULEVARD LEON BLUM</v>
      </c>
      <c r="H1074" s="146" t="s">
        <v>260</v>
      </c>
      <c r="I1074" s="147">
        <v>36</v>
      </c>
      <c r="J1074" s="90">
        <v>43272</v>
      </c>
      <c r="K1074" s="90">
        <v>43272</v>
      </c>
      <c r="L1074" s="145">
        <v>1308</v>
      </c>
      <c r="M1074" s="145">
        <v>1308</v>
      </c>
      <c r="N1074" s="148">
        <v>275.39999999999998</v>
      </c>
      <c r="O1074" s="169"/>
      <c r="P1074" s="82" t="s">
        <v>427</v>
      </c>
      <c r="Q1074" s="83" t="s">
        <v>393</v>
      </c>
      <c r="R1074" s="160" t="s">
        <v>512</v>
      </c>
      <c r="S1074" s="83" t="s">
        <v>395</v>
      </c>
      <c r="T1074" s="151" t="s">
        <v>396</v>
      </c>
      <c r="U1074" s="83"/>
      <c r="V1074" s="83" t="s">
        <v>232</v>
      </c>
      <c r="W1074" s="83" t="s">
        <v>260</v>
      </c>
      <c r="X1074" s="170" t="s">
        <v>264</v>
      </c>
      <c r="Y1074" s="83" t="s">
        <v>370</v>
      </c>
      <c r="Z1074" s="83"/>
      <c r="AA1074" s="171" t="s">
        <v>397</v>
      </c>
      <c r="AB1074" s="172" t="s">
        <v>397</v>
      </c>
      <c r="AC1074" s="172" t="s">
        <v>398</v>
      </c>
      <c r="AD1074" s="172" t="s">
        <v>506</v>
      </c>
      <c r="AE1074" s="172" t="s">
        <v>513</v>
      </c>
      <c r="AF1074" s="173" t="s">
        <v>452</v>
      </c>
      <c r="AG1074" s="173" t="s">
        <v>490</v>
      </c>
      <c r="AH1074" s="173">
        <v>60</v>
      </c>
      <c r="AI1074" s="175">
        <v>46.32</v>
      </c>
      <c r="AJ1074" s="175">
        <v>0</v>
      </c>
      <c r="AK1074" s="175">
        <v>46.32</v>
      </c>
      <c r="AL1074" s="176" t="s">
        <v>361</v>
      </c>
      <c r="AM1074" s="176" t="s">
        <v>514</v>
      </c>
      <c r="AN1074" s="176" t="s">
        <v>515</v>
      </c>
      <c r="AO1074" s="176">
        <v>1308</v>
      </c>
      <c r="AP1074" s="174"/>
      <c r="AQ1074" s="176">
        <v>3.8899999999999997E-2</v>
      </c>
      <c r="AR1074" s="173">
        <v>2.3800000000000002E-2</v>
      </c>
      <c r="AS1074" s="173"/>
      <c r="AT1074" s="173">
        <v>6.8000000000000005E-2</v>
      </c>
      <c r="AU1074" s="173">
        <v>6.8000000000000005E-2</v>
      </c>
      <c r="AV1074" s="173"/>
      <c r="AW1074" s="173">
        <v>41.23</v>
      </c>
      <c r="AX1074" s="177">
        <v>5.9</v>
      </c>
      <c r="AY1074" s="172">
        <v>47.13</v>
      </c>
      <c r="AZ1074" s="172"/>
      <c r="BA1074" s="172">
        <v>72.08</v>
      </c>
      <c r="BB1074" s="172">
        <v>16.86</v>
      </c>
      <c r="BC1074" s="177">
        <v>88.94</v>
      </c>
      <c r="BD1074" s="172">
        <v>136.08000000000001</v>
      </c>
      <c r="BE1074" s="172">
        <v>0</v>
      </c>
      <c r="BF1074" s="172"/>
      <c r="BG1074" s="172">
        <v>0</v>
      </c>
      <c r="BH1074" s="178" t="s">
        <v>516</v>
      </c>
      <c r="BI1074" s="178">
        <v>29.43</v>
      </c>
      <c r="BJ1074" s="178" t="s">
        <v>403</v>
      </c>
      <c r="BK1074" s="174">
        <v>12.52</v>
      </c>
      <c r="BL1074" s="166" t="s">
        <v>517</v>
      </c>
      <c r="BM1074" s="1">
        <v>8.34</v>
      </c>
      <c r="BN1074" s="1" t="s">
        <v>517</v>
      </c>
      <c r="BO1074">
        <v>3.92</v>
      </c>
      <c r="BP1074" s="8">
        <v>54.21</v>
      </c>
      <c r="BR1074">
        <v>3.24</v>
      </c>
      <c r="BS1074">
        <v>35.549999999999997</v>
      </c>
      <c r="BT1074" t="s">
        <v>518</v>
      </c>
      <c r="BU1074">
        <v>275.39999999999998</v>
      </c>
    </row>
    <row r="1075" spans="1:73" hidden="1" x14ac:dyDescent="0.45">
      <c r="A1075" s="144" t="s">
        <v>477</v>
      </c>
      <c r="B1075" s="90">
        <v>43318</v>
      </c>
      <c r="C1075" s="144" t="s">
        <v>238</v>
      </c>
      <c r="D1075" s="75">
        <v>2018</v>
      </c>
      <c r="E1075" s="145">
        <v>14861794442726</v>
      </c>
      <c r="F1075" s="146" t="s">
        <v>234</v>
      </c>
      <c r="G1075" s="141" t="str">
        <f>VLOOKUP(E1075,'Tableau Sites'!$A$7:$C$107,3,FALSE)</f>
        <v>32 RUE EDGARD QUINET</v>
      </c>
      <c r="H1075" s="146" t="s">
        <v>260</v>
      </c>
      <c r="I1075" s="147">
        <v>30</v>
      </c>
      <c r="J1075" s="90">
        <v>43285</v>
      </c>
      <c r="K1075" s="90">
        <v>43285</v>
      </c>
      <c r="L1075" s="145">
        <v>3830</v>
      </c>
      <c r="M1075" s="145">
        <v>3830</v>
      </c>
      <c r="N1075" s="148">
        <v>663.74</v>
      </c>
      <c r="O1075" s="169"/>
      <c r="P1075" s="82" t="s">
        <v>427</v>
      </c>
      <c r="Q1075" s="83" t="s">
        <v>349</v>
      </c>
      <c r="R1075" s="160" t="s">
        <v>519</v>
      </c>
      <c r="S1075" s="83" t="s">
        <v>351</v>
      </c>
      <c r="T1075" s="151" t="s">
        <v>352</v>
      </c>
      <c r="U1075" s="83"/>
      <c r="V1075" s="83" t="s">
        <v>164</v>
      </c>
      <c r="W1075" s="83" t="s">
        <v>260</v>
      </c>
      <c r="X1075" s="170" t="s">
        <v>264</v>
      </c>
      <c r="Y1075" s="83" t="s">
        <v>353</v>
      </c>
      <c r="Z1075" s="83" t="s">
        <v>354</v>
      </c>
      <c r="AA1075" s="171"/>
      <c r="AB1075" s="172"/>
      <c r="AC1075" s="172" t="s">
        <v>355</v>
      </c>
      <c r="AD1075" s="172" t="s">
        <v>506</v>
      </c>
      <c r="AE1075" s="172" t="s">
        <v>520</v>
      </c>
      <c r="AF1075" s="173" t="s">
        <v>452</v>
      </c>
      <c r="AG1075" s="173" t="s">
        <v>490</v>
      </c>
      <c r="AH1075" s="173">
        <v>60</v>
      </c>
      <c r="AI1075" s="175">
        <v>26.88</v>
      </c>
      <c r="AJ1075" s="175">
        <v>0</v>
      </c>
      <c r="AK1075" s="175">
        <v>26.88</v>
      </c>
      <c r="AL1075" s="176" t="s">
        <v>521</v>
      </c>
      <c r="AM1075" s="176" t="s">
        <v>361</v>
      </c>
      <c r="AN1075" s="176" t="s">
        <v>361</v>
      </c>
      <c r="AO1075" s="176">
        <v>3830</v>
      </c>
      <c r="AP1075" s="174">
        <v>3.6700000000000003E-2</v>
      </c>
      <c r="AQ1075" s="176"/>
      <c r="AR1075" s="173"/>
      <c r="AS1075" s="173">
        <v>6.8000000000000005E-2</v>
      </c>
      <c r="AT1075" s="173"/>
      <c r="AU1075" s="173"/>
      <c r="AV1075" s="173">
        <v>140.56</v>
      </c>
      <c r="AW1075" s="173"/>
      <c r="AX1075" s="177"/>
      <c r="AY1075" s="172">
        <v>140.56</v>
      </c>
      <c r="AZ1075" s="172">
        <v>260.44</v>
      </c>
      <c r="BA1075" s="172"/>
      <c r="BB1075" s="172"/>
      <c r="BC1075" s="177">
        <v>260.44</v>
      </c>
      <c r="BD1075" s="172">
        <v>401</v>
      </c>
      <c r="BE1075" s="172">
        <v>0</v>
      </c>
      <c r="BF1075" s="172"/>
      <c r="BG1075" s="172">
        <v>0</v>
      </c>
      <c r="BH1075" s="178" t="s">
        <v>522</v>
      </c>
      <c r="BI1075" s="178">
        <v>86.18</v>
      </c>
      <c r="BJ1075" s="178" t="s">
        <v>390</v>
      </c>
      <c r="BK1075" s="174">
        <v>7.27</v>
      </c>
      <c r="BL1075" s="166" t="s">
        <v>523</v>
      </c>
      <c r="BM1075" s="1">
        <v>24.42</v>
      </c>
      <c r="BN1075" s="1" t="s">
        <v>523</v>
      </c>
      <c r="BO1075">
        <v>11.49</v>
      </c>
      <c r="BP1075" s="8">
        <v>129.36000000000001</v>
      </c>
      <c r="BR1075">
        <v>1.88</v>
      </c>
      <c r="BS1075">
        <v>104.62</v>
      </c>
      <c r="BT1075" t="s">
        <v>524</v>
      </c>
      <c r="BU1075">
        <v>663.74</v>
      </c>
    </row>
    <row r="1076" spans="1:73" hidden="1" x14ac:dyDescent="0.45">
      <c r="A1076" s="144" t="s">
        <v>525</v>
      </c>
      <c r="B1076" s="90">
        <v>43382</v>
      </c>
      <c r="C1076" s="144" t="s">
        <v>238</v>
      </c>
      <c r="D1076" s="75">
        <v>2018</v>
      </c>
      <c r="E1076" s="145">
        <v>14847756816130</v>
      </c>
      <c r="F1076" s="146" t="s">
        <v>233</v>
      </c>
      <c r="G1076" s="141" t="str">
        <f>VLOOKUP(E1076,'Tableau Sites'!$A$7:$C$107,3,FALSE)</f>
        <v>RUE ETIENNE PERAULT</v>
      </c>
      <c r="H1076" s="146" t="s">
        <v>260</v>
      </c>
      <c r="I1076" s="147">
        <v>18</v>
      </c>
      <c r="J1076" s="90">
        <v>43329</v>
      </c>
      <c r="K1076" s="90">
        <v>43329</v>
      </c>
      <c r="L1076" s="145">
        <v>2631</v>
      </c>
      <c r="M1076" s="145">
        <v>2631</v>
      </c>
      <c r="N1076" s="148">
        <v>460.94</v>
      </c>
      <c r="O1076" s="169"/>
      <c r="P1076" s="82" t="s">
        <v>427</v>
      </c>
      <c r="Q1076" s="83">
        <v>14847756816130</v>
      </c>
      <c r="R1076" s="160" t="s">
        <v>526</v>
      </c>
      <c r="S1076" s="83" t="s">
        <v>408</v>
      </c>
      <c r="T1076" s="151" t="s">
        <v>369</v>
      </c>
      <c r="U1076" s="83"/>
      <c r="V1076" s="83" t="s">
        <v>18</v>
      </c>
      <c r="W1076" s="83">
        <v>56100</v>
      </c>
      <c r="X1076" s="170" t="s">
        <v>264</v>
      </c>
      <c r="Y1076" s="83" t="s">
        <v>370</v>
      </c>
      <c r="Z1076" s="83"/>
      <c r="AA1076" s="171">
        <v>18</v>
      </c>
      <c r="AB1076" s="172" t="s">
        <v>371</v>
      </c>
      <c r="AC1076" s="172" t="s">
        <v>372</v>
      </c>
      <c r="AD1076" s="172">
        <v>43269</v>
      </c>
      <c r="AE1076" s="172">
        <v>43329</v>
      </c>
      <c r="AF1076" s="173" t="s">
        <v>499</v>
      </c>
      <c r="AG1076" s="173" t="s">
        <v>527</v>
      </c>
      <c r="AH1076" s="173">
        <v>60</v>
      </c>
      <c r="AI1076" s="175">
        <v>26.07</v>
      </c>
      <c r="AJ1076" s="175">
        <v>0</v>
      </c>
      <c r="AK1076" s="175">
        <v>26.07</v>
      </c>
      <c r="AL1076" s="176" t="s">
        <v>361</v>
      </c>
      <c r="AM1076" s="176" t="s">
        <v>528</v>
      </c>
      <c r="AN1076" s="176" t="s">
        <v>529</v>
      </c>
      <c r="AO1076" s="176">
        <v>2631</v>
      </c>
      <c r="AP1076" s="174"/>
      <c r="AQ1076" s="176">
        <v>75.650000000000006</v>
      </c>
      <c r="AR1076" s="173">
        <v>16.3</v>
      </c>
      <c r="AS1076" s="173">
        <v>91.95</v>
      </c>
      <c r="AT1076" s="173"/>
      <c r="AU1076" s="173">
        <v>132.33000000000001</v>
      </c>
      <c r="AV1076" s="173">
        <v>46.58</v>
      </c>
      <c r="AW1076" s="173">
        <v>178.91</v>
      </c>
      <c r="AX1076" s="177">
        <v>270.86</v>
      </c>
      <c r="AY1076" s="172">
        <v>0</v>
      </c>
      <c r="AZ1076" s="172"/>
      <c r="BA1076" s="172">
        <v>0</v>
      </c>
      <c r="BB1076" s="172" t="s">
        <v>530</v>
      </c>
      <c r="BC1076" s="177">
        <v>59.2</v>
      </c>
      <c r="BD1076" s="172" t="s">
        <v>531</v>
      </c>
      <c r="BE1076" s="172">
        <v>7.37</v>
      </c>
      <c r="BF1076" s="172" t="s">
        <v>532</v>
      </c>
      <c r="BG1076" s="172">
        <v>16.77</v>
      </c>
      <c r="BH1076" s="178" t="s">
        <v>532</v>
      </c>
      <c r="BI1076" s="178">
        <v>7.89</v>
      </c>
      <c r="BJ1076" s="178">
        <v>91.23</v>
      </c>
      <c r="BK1076" s="174"/>
      <c r="BL1076" s="166">
        <v>1.84</v>
      </c>
      <c r="BM1076" s="1">
        <v>70.94</v>
      </c>
      <c r="BN1076" s="1" t="s">
        <v>533</v>
      </c>
      <c r="BO1076">
        <v>460.94</v>
      </c>
      <c r="BP1076" s="8"/>
    </row>
    <row r="1077" spans="1:73" hidden="1" x14ac:dyDescent="0.45">
      <c r="A1077" s="144" t="s">
        <v>525</v>
      </c>
      <c r="B1077" s="90">
        <v>43382</v>
      </c>
      <c r="C1077" s="144" t="s">
        <v>238</v>
      </c>
      <c r="D1077" s="75">
        <v>2018</v>
      </c>
      <c r="E1077" s="145">
        <v>14829088219962</v>
      </c>
      <c r="F1077" s="146" t="s">
        <v>229</v>
      </c>
      <c r="G1077" s="141" t="str">
        <f>VLOOKUP(E1077,'Tableau Sites'!$A$7:$C$107,3,FALSE)</f>
        <v>2 RUE DE GALWAY</v>
      </c>
      <c r="H1077" s="146" t="s">
        <v>260</v>
      </c>
      <c r="I1077" s="147">
        <v>18</v>
      </c>
      <c r="J1077" s="90">
        <v>43330</v>
      </c>
      <c r="K1077" s="90">
        <v>43330</v>
      </c>
      <c r="L1077" s="145">
        <v>536</v>
      </c>
      <c r="M1077" s="145">
        <v>536</v>
      </c>
      <c r="N1077" s="148">
        <v>121.33</v>
      </c>
      <c r="O1077" s="169"/>
      <c r="P1077" s="82" t="s">
        <v>427</v>
      </c>
      <c r="Q1077" s="83">
        <v>14829088219962</v>
      </c>
      <c r="R1077" s="160" t="s">
        <v>534</v>
      </c>
      <c r="S1077" s="83" t="s">
        <v>368</v>
      </c>
      <c r="T1077" s="151" t="s">
        <v>369</v>
      </c>
      <c r="U1077" s="83"/>
      <c r="V1077" s="83" t="s">
        <v>230</v>
      </c>
      <c r="W1077" s="83">
        <v>56100</v>
      </c>
      <c r="X1077" s="170" t="s">
        <v>264</v>
      </c>
      <c r="Y1077" s="83" t="s">
        <v>370</v>
      </c>
      <c r="Z1077" s="83"/>
      <c r="AA1077" s="171">
        <v>18</v>
      </c>
      <c r="AB1077" s="172" t="s">
        <v>371</v>
      </c>
      <c r="AC1077" s="172" t="s">
        <v>372</v>
      </c>
      <c r="AD1077" s="172">
        <v>43270</v>
      </c>
      <c r="AE1077" s="172">
        <v>43330</v>
      </c>
      <c r="AF1077" s="173" t="s">
        <v>490</v>
      </c>
      <c r="AG1077" s="173" t="s">
        <v>535</v>
      </c>
      <c r="AH1077" s="173">
        <v>60</v>
      </c>
      <c r="AI1077" s="175">
        <v>26.09</v>
      </c>
      <c r="AJ1077" s="175">
        <v>0</v>
      </c>
      <c r="AK1077" s="175">
        <v>26.09</v>
      </c>
      <c r="AL1077" s="176" t="s">
        <v>361</v>
      </c>
      <c r="AM1077" s="176" t="s">
        <v>536</v>
      </c>
      <c r="AN1077" s="176" t="s">
        <v>537</v>
      </c>
      <c r="AO1077" s="176">
        <v>536</v>
      </c>
      <c r="AP1077" s="174"/>
      <c r="AQ1077" s="176">
        <v>13.92</v>
      </c>
      <c r="AR1077" s="173">
        <v>4.2300000000000004</v>
      </c>
      <c r="AS1077" s="173">
        <v>18.149999999999999</v>
      </c>
      <c r="AT1077" s="173"/>
      <c r="AU1077" s="173">
        <v>24.34</v>
      </c>
      <c r="AV1077" s="173">
        <v>12.11</v>
      </c>
      <c r="AW1077" s="173">
        <v>36.450000000000003</v>
      </c>
      <c r="AX1077" s="177">
        <v>54.6</v>
      </c>
      <c r="AY1077" s="172">
        <v>0</v>
      </c>
      <c r="AZ1077" s="172"/>
      <c r="BA1077" s="172">
        <v>0</v>
      </c>
      <c r="BB1077" s="172" t="s">
        <v>538</v>
      </c>
      <c r="BC1077" s="177">
        <v>12.06</v>
      </c>
      <c r="BD1077" s="172" t="s">
        <v>539</v>
      </c>
      <c r="BE1077" s="172">
        <v>7.37</v>
      </c>
      <c r="BF1077" s="172" t="s">
        <v>540</v>
      </c>
      <c r="BG1077" s="172">
        <v>3.42</v>
      </c>
      <c r="BH1077" s="178" t="s">
        <v>540</v>
      </c>
      <c r="BI1077" s="178">
        <v>1.61</v>
      </c>
      <c r="BJ1077" s="178">
        <v>24.46</v>
      </c>
      <c r="BK1077" s="174"/>
      <c r="BL1077" s="166">
        <v>1.84</v>
      </c>
      <c r="BM1077" s="1">
        <v>14.34</v>
      </c>
      <c r="BN1077" s="1" t="s">
        <v>541</v>
      </c>
      <c r="BO1077">
        <v>121.33</v>
      </c>
      <c r="BP1077" s="8"/>
    </row>
    <row r="1078" spans="1:73" hidden="1" x14ac:dyDescent="0.45">
      <c r="A1078" s="144" t="s">
        <v>525</v>
      </c>
      <c r="B1078" s="90">
        <v>43382</v>
      </c>
      <c r="C1078" s="144" t="s">
        <v>238</v>
      </c>
      <c r="D1078" s="75">
        <v>2018</v>
      </c>
      <c r="E1078" s="145">
        <v>14833284986679</v>
      </c>
      <c r="F1078" s="146" t="s">
        <v>231</v>
      </c>
      <c r="G1078" s="141" t="str">
        <f>VLOOKUP(E1078,'Tableau Sites'!$A$7:$C$107,3,FALSE)</f>
        <v>128 BOULEVARD LEON BLUM</v>
      </c>
      <c r="H1078" s="146" t="s">
        <v>260</v>
      </c>
      <c r="I1078" s="147">
        <v>36</v>
      </c>
      <c r="J1078" s="90">
        <v>43334</v>
      </c>
      <c r="K1078" s="90">
        <v>43334</v>
      </c>
      <c r="L1078" s="145">
        <v>2738</v>
      </c>
      <c r="M1078" s="145">
        <v>2738</v>
      </c>
      <c r="N1078" s="148">
        <v>509.34</v>
      </c>
      <c r="O1078" s="169"/>
      <c r="P1078" s="82" t="s">
        <v>427</v>
      </c>
      <c r="Q1078" s="83">
        <v>14833284986679</v>
      </c>
      <c r="R1078" s="160" t="s">
        <v>542</v>
      </c>
      <c r="S1078" s="83" t="s">
        <v>395</v>
      </c>
      <c r="T1078" s="151" t="s">
        <v>396</v>
      </c>
      <c r="U1078" s="83"/>
      <c r="V1078" s="83" t="s">
        <v>232</v>
      </c>
      <c r="W1078" s="83">
        <v>56100</v>
      </c>
      <c r="X1078" s="170" t="s">
        <v>264</v>
      </c>
      <c r="Y1078" s="83" t="s">
        <v>370</v>
      </c>
      <c r="Z1078" s="83"/>
      <c r="AA1078" s="171">
        <v>36</v>
      </c>
      <c r="AB1078" s="172" t="s">
        <v>397</v>
      </c>
      <c r="AC1078" s="172" t="s">
        <v>398</v>
      </c>
      <c r="AD1078" s="172">
        <v>43273</v>
      </c>
      <c r="AE1078" s="172">
        <v>43334</v>
      </c>
      <c r="AF1078" s="173" t="s">
        <v>498</v>
      </c>
      <c r="AG1078" s="173" t="s">
        <v>543</v>
      </c>
      <c r="AH1078" s="173">
        <v>60</v>
      </c>
      <c r="AI1078" s="175">
        <v>46.93</v>
      </c>
      <c r="AJ1078" s="175">
        <v>0</v>
      </c>
      <c r="AK1078" s="175">
        <v>46.94</v>
      </c>
      <c r="AL1078" s="176" t="s">
        <v>361</v>
      </c>
      <c r="AM1078" s="176" t="s">
        <v>544</v>
      </c>
      <c r="AN1078" s="176" t="s">
        <v>545</v>
      </c>
      <c r="AO1078" s="176">
        <v>2738</v>
      </c>
      <c r="AP1078" s="174"/>
      <c r="AQ1078" s="176">
        <v>85.27</v>
      </c>
      <c r="AR1078" s="173">
        <v>12.94</v>
      </c>
      <c r="AS1078" s="173">
        <v>98.21</v>
      </c>
      <c r="AT1078" s="173"/>
      <c r="AU1078" s="173">
        <v>149.19</v>
      </c>
      <c r="AV1078" s="173">
        <v>36.99</v>
      </c>
      <c r="AW1078" s="173">
        <v>186.18</v>
      </c>
      <c r="AX1078" s="177">
        <v>284.39999999999998</v>
      </c>
      <c r="AY1078" s="172">
        <v>0</v>
      </c>
      <c r="AZ1078" s="172"/>
      <c r="BA1078" s="172">
        <v>0</v>
      </c>
      <c r="BB1078" s="172" t="s">
        <v>546</v>
      </c>
      <c r="BC1078" s="177">
        <v>61.6</v>
      </c>
      <c r="BD1078" s="172" t="s">
        <v>547</v>
      </c>
      <c r="BE1078" s="172">
        <v>13.11</v>
      </c>
      <c r="BF1078" s="172" t="s">
        <v>548</v>
      </c>
      <c r="BG1078" s="172">
        <v>17.45</v>
      </c>
      <c r="BH1078" s="178" t="s">
        <v>548</v>
      </c>
      <c r="BI1078" s="178">
        <v>8.2100000000000009</v>
      </c>
      <c r="BJ1078" s="178">
        <v>100.37</v>
      </c>
      <c r="BK1078" s="174"/>
      <c r="BL1078" s="166">
        <v>3.3</v>
      </c>
      <c r="BM1078" s="1">
        <v>74.33</v>
      </c>
      <c r="BN1078" s="1" t="s">
        <v>549</v>
      </c>
      <c r="BO1078">
        <v>509.34</v>
      </c>
      <c r="BP1078" s="8"/>
    </row>
    <row r="1079" spans="1:73" hidden="1" x14ac:dyDescent="0.45">
      <c r="A1079" s="144" t="s">
        <v>525</v>
      </c>
      <c r="B1079" s="90">
        <v>43382</v>
      </c>
      <c r="C1079" s="144" t="s">
        <v>238</v>
      </c>
      <c r="D1079" s="75">
        <v>2018</v>
      </c>
      <c r="E1079" s="145">
        <v>14861794442726</v>
      </c>
      <c r="F1079" s="146" t="s">
        <v>234</v>
      </c>
      <c r="G1079" s="141" t="str">
        <f>VLOOKUP(E1079,'Tableau Sites'!$A$7:$C$107,3,FALSE)</f>
        <v>32 RUE EDGARD QUINET</v>
      </c>
      <c r="H1079" s="146" t="s">
        <v>260</v>
      </c>
      <c r="I1079" s="147">
        <v>30</v>
      </c>
      <c r="J1079" s="90">
        <v>43334</v>
      </c>
      <c r="K1079" s="90">
        <v>43334</v>
      </c>
      <c r="L1079" s="145">
        <v>2179</v>
      </c>
      <c r="M1079" s="145">
        <v>2179</v>
      </c>
      <c r="N1079" s="148">
        <v>394.42</v>
      </c>
      <c r="O1079" s="169"/>
      <c r="P1079" s="82" t="s">
        <v>427</v>
      </c>
      <c r="Q1079" s="83">
        <v>14861794442726</v>
      </c>
      <c r="R1079" s="160" t="s">
        <v>550</v>
      </c>
      <c r="S1079" s="83" t="s">
        <v>351</v>
      </c>
      <c r="T1079" s="151" t="s">
        <v>352</v>
      </c>
      <c r="U1079" s="83"/>
      <c r="V1079" s="83" t="s">
        <v>164</v>
      </c>
      <c r="W1079" s="83">
        <v>56100</v>
      </c>
      <c r="X1079" s="170" t="s">
        <v>264</v>
      </c>
      <c r="Y1079" s="83" t="s">
        <v>353</v>
      </c>
      <c r="Z1079" s="83">
        <v>30</v>
      </c>
      <c r="AA1079" s="171"/>
      <c r="AB1079" s="172"/>
      <c r="AC1079" s="172" t="s">
        <v>355</v>
      </c>
      <c r="AD1079" s="172">
        <v>43286</v>
      </c>
      <c r="AE1079" s="172">
        <v>43334</v>
      </c>
      <c r="AF1079" s="173" t="s">
        <v>498</v>
      </c>
      <c r="AG1079" s="173" t="s">
        <v>543</v>
      </c>
      <c r="AH1079" s="173">
        <v>60</v>
      </c>
      <c r="AI1079" s="175">
        <v>27.56</v>
      </c>
      <c r="AJ1079" s="175">
        <v>0</v>
      </c>
      <c r="AK1079" s="175">
        <v>27.56</v>
      </c>
      <c r="AL1079" s="176" t="s">
        <v>551</v>
      </c>
      <c r="AM1079" s="176" t="s">
        <v>361</v>
      </c>
      <c r="AN1079" s="176" t="s">
        <v>361</v>
      </c>
      <c r="AO1079" s="176">
        <v>2179</v>
      </c>
      <c r="AP1079" s="174">
        <v>79.87</v>
      </c>
      <c r="AQ1079" s="176"/>
      <c r="AR1079" s="173"/>
      <c r="AS1079" s="173">
        <v>79.87</v>
      </c>
      <c r="AT1079" s="173">
        <v>148.16999999999999</v>
      </c>
      <c r="AU1079" s="173"/>
      <c r="AV1079" s="173"/>
      <c r="AW1079" s="173">
        <v>148.16999999999999</v>
      </c>
      <c r="AX1079" s="177">
        <v>228.04</v>
      </c>
      <c r="AY1079" s="172">
        <v>0</v>
      </c>
      <c r="AZ1079" s="172"/>
      <c r="BA1079" s="172">
        <v>0</v>
      </c>
      <c r="BB1079" s="172" t="s">
        <v>552</v>
      </c>
      <c r="BC1079" s="177">
        <v>49.03</v>
      </c>
      <c r="BD1079" s="172" t="s">
        <v>553</v>
      </c>
      <c r="BE1079" s="172">
        <v>7.91</v>
      </c>
      <c r="BF1079" s="172" t="s">
        <v>554</v>
      </c>
      <c r="BG1079" s="172">
        <v>13.89</v>
      </c>
      <c r="BH1079" s="178" t="s">
        <v>554</v>
      </c>
      <c r="BI1079" s="178">
        <v>6.54</v>
      </c>
      <c r="BJ1079" s="178">
        <v>77.37</v>
      </c>
      <c r="BK1079" s="174"/>
      <c r="BL1079" s="166">
        <v>1.95</v>
      </c>
      <c r="BM1079" s="1">
        <v>59.5</v>
      </c>
      <c r="BN1079" s="1" t="s">
        <v>555</v>
      </c>
      <c r="BO1079">
        <v>394.42</v>
      </c>
      <c r="BP1079" s="8"/>
    </row>
    <row r="1080" spans="1:73" hidden="1" x14ac:dyDescent="0.45">
      <c r="A1080" s="144" t="s">
        <v>525</v>
      </c>
      <c r="B1080" s="90">
        <v>43382</v>
      </c>
      <c r="C1080" s="144" t="s">
        <v>238</v>
      </c>
      <c r="D1080" s="75">
        <v>2018</v>
      </c>
      <c r="E1080" s="145">
        <v>14809551316980</v>
      </c>
      <c r="F1080" s="146" t="s">
        <v>228</v>
      </c>
      <c r="G1080" s="141" t="str">
        <f>VLOOKUP(E1080,'Tableau Sites'!$A$7:$C$107,3,FALSE)</f>
        <v>7 RUE JULES MASSENET</v>
      </c>
      <c r="H1080" s="146" t="s">
        <v>260</v>
      </c>
      <c r="I1080" s="147">
        <v>18</v>
      </c>
      <c r="J1080" s="90">
        <v>43334</v>
      </c>
      <c r="K1080" s="90">
        <v>43334</v>
      </c>
      <c r="L1080" s="145">
        <v>2794</v>
      </c>
      <c r="M1080" s="145">
        <v>2794</v>
      </c>
      <c r="N1080" s="148">
        <v>483.07</v>
      </c>
      <c r="O1080" s="169"/>
      <c r="P1080" s="82" t="s">
        <v>427</v>
      </c>
      <c r="Q1080" s="83">
        <v>14809551316980</v>
      </c>
      <c r="R1080" s="160" t="s">
        <v>556</v>
      </c>
      <c r="S1080" s="83" t="s">
        <v>557</v>
      </c>
      <c r="T1080" s="151" t="s">
        <v>369</v>
      </c>
      <c r="U1080" s="83"/>
      <c r="V1080" s="83" t="s">
        <v>36</v>
      </c>
      <c r="W1080" s="83">
        <v>56100</v>
      </c>
      <c r="X1080" s="170" t="s">
        <v>264</v>
      </c>
      <c r="Y1080" s="83" t="s">
        <v>353</v>
      </c>
      <c r="Z1080" s="83">
        <v>18</v>
      </c>
      <c r="AA1080" s="171"/>
      <c r="AB1080" s="172"/>
      <c r="AC1080" s="172" t="s">
        <v>355</v>
      </c>
      <c r="AD1080" s="172">
        <v>43272</v>
      </c>
      <c r="AE1080" s="172">
        <v>43334</v>
      </c>
      <c r="AF1080" s="173" t="s">
        <v>498</v>
      </c>
      <c r="AG1080" s="173" t="s">
        <v>543</v>
      </c>
      <c r="AH1080" s="173">
        <v>60</v>
      </c>
      <c r="AI1080" s="175">
        <v>18.649999999999999</v>
      </c>
      <c r="AJ1080" s="175">
        <v>0</v>
      </c>
      <c r="AK1080" s="175">
        <v>18.649999999999999</v>
      </c>
      <c r="AL1080" s="176" t="s">
        <v>558</v>
      </c>
      <c r="AM1080" s="176" t="s">
        <v>361</v>
      </c>
      <c r="AN1080" s="176" t="s">
        <v>361</v>
      </c>
      <c r="AO1080" s="176">
        <v>2794</v>
      </c>
      <c r="AP1080" s="174">
        <v>102.44</v>
      </c>
      <c r="AQ1080" s="176"/>
      <c r="AR1080" s="173"/>
      <c r="AS1080" s="173">
        <v>102.44</v>
      </c>
      <c r="AT1080" s="173">
        <v>189.99</v>
      </c>
      <c r="AU1080" s="173"/>
      <c r="AV1080" s="173"/>
      <c r="AW1080" s="173">
        <v>189.99</v>
      </c>
      <c r="AX1080" s="177">
        <v>292.43</v>
      </c>
      <c r="AY1080" s="172">
        <v>0</v>
      </c>
      <c r="AZ1080" s="172"/>
      <c r="BA1080" s="172">
        <v>0</v>
      </c>
      <c r="BB1080" s="172" t="s">
        <v>559</v>
      </c>
      <c r="BC1080" s="177">
        <v>62.86</v>
      </c>
      <c r="BD1080" s="172" t="s">
        <v>560</v>
      </c>
      <c r="BE1080" s="172">
        <v>5.32</v>
      </c>
      <c r="BF1080" s="172" t="s">
        <v>561</v>
      </c>
      <c r="BG1080" s="172">
        <v>17.809999999999999</v>
      </c>
      <c r="BH1080" s="178" t="s">
        <v>561</v>
      </c>
      <c r="BI1080" s="178">
        <v>8.3800000000000008</v>
      </c>
      <c r="BJ1080" s="178">
        <v>94.37</v>
      </c>
      <c r="BK1080" s="174"/>
      <c r="BL1080" s="166">
        <v>1.32</v>
      </c>
      <c r="BM1080" s="1">
        <v>76.3</v>
      </c>
      <c r="BN1080" s="1" t="s">
        <v>562</v>
      </c>
      <c r="BO1080">
        <v>483.07</v>
      </c>
      <c r="BP1080" s="8"/>
    </row>
    <row r="1081" spans="1:73" hidden="1" x14ac:dyDescent="0.45">
      <c r="A1081" s="144" t="s">
        <v>525</v>
      </c>
      <c r="B1081" s="90">
        <v>43382</v>
      </c>
      <c r="C1081" s="144" t="s">
        <v>238</v>
      </c>
      <c r="D1081" s="75">
        <v>2018</v>
      </c>
      <c r="E1081" s="145">
        <v>14868451447631</v>
      </c>
      <c r="F1081" s="146" t="s">
        <v>236</v>
      </c>
      <c r="G1081" s="141" t="str">
        <f>VLOOKUP(E1081,'Tableau Sites'!$A$7:$C$107,3,FALSE)</f>
        <v>KERDROUAL</v>
      </c>
      <c r="H1081" s="146" t="s">
        <v>260</v>
      </c>
      <c r="I1081" s="147">
        <v>30</v>
      </c>
      <c r="J1081" s="90">
        <v>43336</v>
      </c>
      <c r="K1081" s="90">
        <v>43336</v>
      </c>
      <c r="L1081" s="145">
        <v>2706</v>
      </c>
      <c r="M1081" s="145">
        <v>2706</v>
      </c>
      <c r="N1081" s="148">
        <v>488.53</v>
      </c>
      <c r="O1081" s="169"/>
      <c r="P1081" s="82" t="s">
        <v>427</v>
      </c>
      <c r="Q1081" s="83">
        <v>14868451447631</v>
      </c>
      <c r="R1081" s="160" t="s">
        <v>563</v>
      </c>
      <c r="S1081" s="83" t="s">
        <v>430</v>
      </c>
      <c r="T1081" s="151" t="s">
        <v>369</v>
      </c>
      <c r="U1081" s="83"/>
      <c r="V1081" s="83" t="s">
        <v>237</v>
      </c>
      <c r="W1081" s="83">
        <v>56270</v>
      </c>
      <c r="X1081" s="170" t="s">
        <v>431</v>
      </c>
      <c r="Y1081" s="83" t="s">
        <v>370</v>
      </c>
      <c r="Z1081" s="83"/>
      <c r="AA1081" s="171">
        <v>30</v>
      </c>
      <c r="AB1081" s="172" t="s">
        <v>354</v>
      </c>
      <c r="AC1081" s="172" t="s">
        <v>398</v>
      </c>
      <c r="AD1081" s="172">
        <v>43259</v>
      </c>
      <c r="AE1081" s="172">
        <v>43336</v>
      </c>
      <c r="AF1081" s="173" t="s">
        <v>564</v>
      </c>
      <c r="AG1081" s="173" t="s">
        <v>565</v>
      </c>
      <c r="AH1081" s="173">
        <v>60</v>
      </c>
      <c r="AI1081" s="175">
        <v>39.630000000000003</v>
      </c>
      <c r="AJ1081" s="175">
        <v>0</v>
      </c>
      <c r="AK1081" s="175">
        <v>39.630000000000003</v>
      </c>
      <c r="AL1081" s="176" t="s">
        <v>361</v>
      </c>
      <c r="AM1081" s="176" t="s">
        <v>566</v>
      </c>
      <c r="AN1081" s="176" t="s">
        <v>567</v>
      </c>
      <c r="AO1081" s="176">
        <v>2706</v>
      </c>
      <c r="AP1081" s="174"/>
      <c r="AQ1081" s="176">
        <v>71.72</v>
      </c>
      <c r="AR1081" s="173">
        <v>20.49</v>
      </c>
      <c r="AS1081" s="173">
        <v>92.21</v>
      </c>
      <c r="AT1081" s="173"/>
      <c r="AU1081" s="173">
        <v>125.46</v>
      </c>
      <c r="AV1081" s="173">
        <v>58.55</v>
      </c>
      <c r="AW1081" s="173">
        <v>184.01</v>
      </c>
      <c r="AX1081" s="177">
        <v>276.20999999999998</v>
      </c>
      <c r="AY1081" s="172">
        <v>0</v>
      </c>
      <c r="AZ1081" s="172"/>
      <c r="BA1081" s="172">
        <v>0</v>
      </c>
      <c r="BB1081" s="172" t="s">
        <v>568</v>
      </c>
      <c r="BC1081" s="177">
        <v>60.88</v>
      </c>
      <c r="BD1081" s="172" t="s">
        <v>569</v>
      </c>
      <c r="BE1081" s="172">
        <v>11.16</v>
      </c>
      <c r="BF1081" s="172" t="s">
        <v>570</v>
      </c>
      <c r="BG1081" s="172">
        <v>17.25</v>
      </c>
      <c r="BH1081" s="178" t="s">
        <v>570</v>
      </c>
      <c r="BI1081" s="178">
        <v>8.1199999999999992</v>
      </c>
      <c r="BJ1081" s="178">
        <v>97.41</v>
      </c>
      <c r="BK1081" s="174"/>
      <c r="BL1081" s="166">
        <v>2.79</v>
      </c>
      <c r="BM1081" s="1">
        <v>72.489999999999995</v>
      </c>
      <c r="BN1081" s="1" t="s">
        <v>571</v>
      </c>
      <c r="BO1081">
        <v>488.53</v>
      </c>
      <c r="BP1081" s="8"/>
    </row>
    <row r="1082" spans="1:73" hidden="1" x14ac:dyDescent="0.45">
      <c r="A1082" s="144" t="s">
        <v>525</v>
      </c>
      <c r="B1082" s="90">
        <v>43382</v>
      </c>
      <c r="C1082" s="144" t="s">
        <v>238</v>
      </c>
      <c r="D1082" s="75">
        <v>2018</v>
      </c>
      <c r="E1082" s="145">
        <v>14868451447631</v>
      </c>
      <c r="F1082" s="146" t="s">
        <v>236</v>
      </c>
      <c r="G1082" s="141" t="str">
        <f>VLOOKUP(E1082,'Tableau Sites'!$A$7:$C$107,3,FALSE)</f>
        <v>KERDROUAL</v>
      </c>
      <c r="H1082" s="146" t="s">
        <v>260</v>
      </c>
      <c r="I1082" s="147">
        <v>30</v>
      </c>
      <c r="J1082" s="90">
        <v>43378</v>
      </c>
      <c r="K1082" s="90">
        <v>43378</v>
      </c>
      <c r="L1082" s="145">
        <v>1440</v>
      </c>
      <c r="M1082" s="145">
        <v>1440</v>
      </c>
      <c r="N1082" s="148">
        <v>286.7</v>
      </c>
      <c r="O1082" s="169"/>
      <c r="P1082" s="82" t="s">
        <v>427</v>
      </c>
      <c r="Q1082" s="83">
        <v>14868451447631</v>
      </c>
      <c r="R1082" s="160" t="s">
        <v>572</v>
      </c>
      <c r="S1082" s="83" t="s">
        <v>430</v>
      </c>
      <c r="T1082" s="151" t="s">
        <v>369</v>
      </c>
      <c r="U1082" s="83"/>
      <c r="V1082" s="83" t="s">
        <v>237</v>
      </c>
      <c r="W1082" s="83">
        <v>56270</v>
      </c>
      <c r="X1082" s="170" t="s">
        <v>431</v>
      </c>
      <c r="Y1082" s="83" t="s">
        <v>370</v>
      </c>
      <c r="Z1082" s="83"/>
      <c r="AA1082" s="171">
        <v>30</v>
      </c>
      <c r="AB1082" s="172" t="s">
        <v>354</v>
      </c>
      <c r="AC1082" s="172" t="s">
        <v>398</v>
      </c>
      <c r="AD1082" s="172">
        <v>43337</v>
      </c>
      <c r="AE1082" s="172">
        <v>43378</v>
      </c>
      <c r="AF1082" s="173" t="s">
        <v>573</v>
      </c>
      <c r="AG1082" s="173" t="s">
        <v>574</v>
      </c>
      <c r="AH1082" s="173">
        <v>60</v>
      </c>
      <c r="AI1082" s="175">
        <v>41.28</v>
      </c>
      <c r="AJ1082" s="175">
        <v>0</v>
      </c>
      <c r="AK1082" s="175">
        <v>41.28</v>
      </c>
      <c r="AL1082" s="176" t="s">
        <v>361</v>
      </c>
      <c r="AM1082" s="176" t="s">
        <v>575</v>
      </c>
      <c r="AN1082" s="176" t="s">
        <v>576</v>
      </c>
      <c r="AO1082" s="176">
        <v>1440</v>
      </c>
      <c r="AP1082" s="174"/>
      <c r="AQ1082" s="176">
        <v>38.1</v>
      </c>
      <c r="AR1082" s="173">
        <v>10.9</v>
      </c>
      <c r="AS1082" s="173">
        <v>49</v>
      </c>
      <c r="AT1082" s="173"/>
      <c r="AU1082" s="173">
        <v>66.78</v>
      </c>
      <c r="AV1082" s="173">
        <v>31.14</v>
      </c>
      <c r="AW1082" s="173">
        <v>97.92</v>
      </c>
      <c r="AX1082" s="177">
        <v>146.91999999999999</v>
      </c>
      <c r="AY1082" s="172">
        <v>0</v>
      </c>
      <c r="AZ1082" s="172"/>
      <c r="BA1082" s="172">
        <v>0</v>
      </c>
      <c r="BB1082" s="172" t="s">
        <v>577</v>
      </c>
      <c r="BC1082" s="177">
        <v>32.4</v>
      </c>
      <c r="BD1082" s="172" t="s">
        <v>569</v>
      </c>
      <c r="BE1082" s="172">
        <v>11.16</v>
      </c>
      <c r="BF1082" s="172" t="s">
        <v>578</v>
      </c>
      <c r="BG1082" s="172">
        <v>9.18</v>
      </c>
      <c r="BH1082" s="178" t="s">
        <v>578</v>
      </c>
      <c r="BI1082" s="178">
        <v>4.32</v>
      </c>
      <c r="BJ1082" s="178">
        <v>57.06</v>
      </c>
      <c r="BK1082" s="174"/>
      <c r="BL1082" s="166">
        <v>2.88</v>
      </c>
      <c r="BM1082" s="1">
        <v>38.56</v>
      </c>
      <c r="BN1082" s="1" t="s">
        <v>579</v>
      </c>
      <c r="BO1082">
        <v>286.7</v>
      </c>
      <c r="BP1082" s="8"/>
    </row>
    <row r="1083" spans="1:73" hidden="1" x14ac:dyDescent="0.45">
      <c r="A1083" s="144" t="s">
        <v>580</v>
      </c>
      <c r="B1083" s="90">
        <v>43446</v>
      </c>
      <c r="C1083" s="144" t="s">
        <v>238</v>
      </c>
      <c r="D1083" s="75">
        <v>2018</v>
      </c>
      <c r="E1083" s="145">
        <v>14861794442726</v>
      </c>
      <c r="F1083" s="146" t="s">
        <v>234</v>
      </c>
      <c r="G1083" s="141" t="str">
        <f>VLOOKUP(E1083,'Tableau Sites'!$A$7:$C$107,3,FALSE)</f>
        <v>32 RUE EDGARD QUINET</v>
      </c>
      <c r="H1083" s="146" t="s">
        <v>260</v>
      </c>
      <c r="I1083" s="147">
        <v>30</v>
      </c>
      <c r="J1083" s="90">
        <v>43392</v>
      </c>
      <c r="K1083" s="90">
        <v>43392</v>
      </c>
      <c r="L1083" s="145">
        <v>2910</v>
      </c>
      <c r="M1083" s="145">
        <v>2910</v>
      </c>
      <c r="N1083" s="148">
        <v>515.82000000000005</v>
      </c>
      <c r="O1083" s="169"/>
      <c r="P1083" s="82" t="s">
        <v>427</v>
      </c>
      <c r="Q1083" s="83">
        <v>14861794442726</v>
      </c>
      <c r="R1083" s="160" t="s">
        <v>581</v>
      </c>
      <c r="S1083" s="83">
        <v>2187611126135</v>
      </c>
      <c r="T1083" s="151" t="s">
        <v>369</v>
      </c>
      <c r="U1083" s="83"/>
      <c r="V1083" s="83" t="s">
        <v>164</v>
      </c>
      <c r="W1083" s="83">
        <v>56100</v>
      </c>
      <c r="X1083" s="170" t="s">
        <v>264</v>
      </c>
      <c r="Y1083" s="83" t="s">
        <v>353</v>
      </c>
      <c r="Z1083" s="83">
        <v>30</v>
      </c>
      <c r="AA1083" s="171"/>
      <c r="AB1083" s="172"/>
      <c r="AC1083" s="172" t="s">
        <v>372</v>
      </c>
      <c r="AD1083" s="172">
        <v>43335</v>
      </c>
      <c r="AE1083" s="172">
        <v>43392</v>
      </c>
      <c r="AF1083" s="173">
        <v>43330</v>
      </c>
      <c r="AG1083" s="173">
        <v>43390</v>
      </c>
      <c r="AH1083" s="173">
        <v>60</v>
      </c>
      <c r="AI1083" s="175">
        <v>29.28</v>
      </c>
      <c r="AJ1083" s="175">
        <v>0</v>
      </c>
      <c r="AK1083" s="175">
        <v>29.28</v>
      </c>
      <c r="AL1083" s="176">
        <v>2910</v>
      </c>
      <c r="AM1083" s="176">
        <v>0</v>
      </c>
      <c r="AN1083" s="176">
        <v>0</v>
      </c>
      <c r="AO1083" s="176">
        <v>2910</v>
      </c>
      <c r="AP1083" s="174">
        <v>106.51</v>
      </c>
      <c r="AQ1083" s="176"/>
      <c r="AR1083" s="173"/>
      <c r="AS1083" s="173">
        <v>106.51</v>
      </c>
      <c r="AT1083" s="173">
        <v>197.88</v>
      </c>
      <c r="AU1083" s="173"/>
      <c r="AV1083" s="173"/>
      <c r="AW1083" s="173">
        <v>197.88</v>
      </c>
      <c r="AX1083" s="177">
        <v>304.39</v>
      </c>
      <c r="AY1083" s="172">
        <v>0</v>
      </c>
      <c r="AZ1083" s="172"/>
      <c r="BA1083" s="172">
        <v>0</v>
      </c>
      <c r="BB1083" s="172">
        <v>2910</v>
      </c>
      <c r="BC1083" s="177">
        <v>65.48</v>
      </c>
      <c r="BD1083" s="172">
        <v>29.27</v>
      </c>
      <c r="BE1083" s="172">
        <v>7.91</v>
      </c>
      <c r="BF1083" s="172">
        <v>2910</v>
      </c>
      <c r="BG1083" s="172">
        <v>18.55</v>
      </c>
      <c r="BH1083" s="178">
        <v>2910</v>
      </c>
      <c r="BI1083" s="178">
        <v>8.73</v>
      </c>
      <c r="BJ1083" s="178">
        <v>100.67</v>
      </c>
      <c r="BK1083" s="174"/>
      <c r="BL1083" s="166">
        <v>2.0499999999999998</v>
      </c>
      <c r="BM1083" s="1">
        <v>79.430000000000007</v>
      </c>
      <c r="BN1083" s="1">
        <v>81.48</v>
      </c>
      <c r="BO1083">
        <v>515.82000000000005</v>
      </c>
      <c r="BP1083" s="8"/>
    </row>
    <row r="1084" spans="1:73" hidden="1" x14ac:dyDescent="0.45">
      <c r="A1084" s="144" t="s">
        <v>580</v>
      </c>
      <c r="B1084" s="90">
        <v>43446</v>
      </c>
      <c r="C1084" s="144" t="s">
        <v>238</v>
      </c>
      <c r="D1084" s="75">
        <v>2018</v>
      </c>
      <c r="E1084" s="145">
        <v>14833284986679</v>
      </c>
      <c r="F1084" s="146" t="s">
        <v>231</v>
      </c>
      <c r="G1084" s="141" t="str">
        <f>VLOOKUP(E1084,'Tableau Sites'!$A$7:$C$107,3,FALSE)</f>
        <v>128 BOULEVARD LEON BLUM</v>
      </c>
      <c r="H1084" s="146" t="s">
        <v>260</v>
      </c>
      <c r="I1084" s="147">
        <v>36</v>
      </c>
      <c r="J1084" s="90">
        <v>43392</v>
      </c>
      <c r="K1084" s="90">
        <v>43392</v>
      </c>
      <c r="L1084" s="145">
        <v>2984</v>
      </c>
      <c r="M1084" s="145">
        <v>2984</v>
      </c>
      <c r="N1084" s="148">
        <v>550.87</v>
      </c>
      <c r="O1084" s="169"/>
      <c r="P1084" s="82" t="s">
        <v>427</v>
      </c>
      <c r="Q1084" s="83">
        <v>14833284986679</v>
      </c>
      <c r="R1084" s="160" t="s">
        <v>582</v>
      </c>
      <c r="S1084" s="83">
        <v>442</v>
      </c>
      <c r="T1084" s="151" t="s">
        <v>396</v>
      </c>
      <c r="U1084" s="83"/>
      <c r="V1084" s="83" t="s">
        <v>232</v>
      </c>
      <c r="W1084" s="83">
        <v>56100</v>
      </c>
      <c r="X1084" s="170" t="s">
        <v>264</v>
      </c>
      <c r="Y1084" s="83" t="s">
        <v>370</v>
      </c>
      <c r="Z1084" s="83"/>
      <c r="AA1084" s="171">
        <v>36</v>
      </c>
      <c r="AB1084" s="172">
        <v>36</v>
      </c>
      <c r="AC1084" s="172" t="s">
        <v>398</v>
      </c>
      <c r="AD1084" s="172">
        <v>43335</v>
      </c>
      <c r="AE1084" s="172">
        <v>43392</v>
      </c>
      <c r="AF1084" s="173">
        <v>43330</v>
      </c>
      <c r="AG1084" s="173">
        <v>43390</v>
      </c>
      <c r="AH1084" s="173">
        <v>60</v>
      </c>
      <c r="AI1084" s="175">
        <v>48.48</v>
      </c>
      <c r="AJ1084" s="175">
        <v>0</v>
      </c>
      <c r="AK1084" s="175">
        <v>48.48</v>
      </c>
      <c r="AL1084" s="176">
        <v>0</v>
      </c>
      <c r="AM1084" s="176">
        <v>2391</v>
      </c>
      <c r="AN1084" s="176">
        <v>593</v>
      </c>
      <c r="AO1084" s="176">
        <v>2984</v>
      </c>
      <c r="AP1084" s="174"/>
      <c r="AQ1084" s="176">
        <v>92.77</v>
      </c>
      <c r="AR1084" s="173">
        <v>14.11</v>
      </c>
      <c r="AS1084" s="173">
        <v>106.88</v>
      </c>
      <c r="AT1084" s="173"/>
      <c r="AU1084" s="173">
        <v>162.59</v>
      </c>
      <c r="AV1084" s="173">
        <v>40.32</v>
      </c>
      <c r="AW1084" s="173">
        <v>202.91</v>
      </c>
      <c r="AX1084" s="177">
        <v>309.8</v>
      </c>
      <c r="AY1084" s="172">
        <v>0</v>
      </c>
      <c r="AZ1084" s="172"/>
      <c r="BA1084" s="172">
        <v>0</v>
      </c>
      <c r="BB1084" s="172">
        <v>2984</v>
      </c>
      <c r="BC1084" s="177">
        <v>67.14</v>
      </c>
      <c r="BD1084" s="172">
        <v>48.48</v>
      </c>
      <c r="BE1084" s="172">
        <v>13.11</v>
      </c>
      <c r="BF1084" s="172">
        <v>2984</v>
      </c>
      <c r="BG1084" s="172">
        <v>19.02</v>
      </c>
      <c r="BH1084" s="178">
        <v>2984</v>
      </c>
      <c r="BI1084" s="178">
        <v>8.9499999999999993</v>
      </c>
      <c r="BJ1084" s="178">
        <v>108.22</v>
      </c>
      <c r="BK1084" s="174"/>
      <c r="BL1084" s="166">
        <v>3.39</v>
      </c>
      <c r="BM1084" s="1">
        <v>80.98</v>
      </c>
      <c r="BN1084" s="1">
        <v>84.37</v>
      </c>
      <c r="BO1084">
        <v>550.87</v>
      </c>
      <c r="BP1084" s="8"/>
    </row>
    <row r="1085" spans="1:73" hidden="1" x14ac:dyDescent="0.45">
      <c r="A1085" s="144" t="s">
        <v>580</v>
      </c>
      <c r="B1085" s="90">
        <v>43446</v>
      </c>
      <c r="C1085" s="144" t="s">
        <v>238</v>
      </c>
      <c r="D1085" s="75">
        <v>2018</v>
      </c>
      <c r="E1085" s="145">
        <v>14847756816130</v>
      </c>
      <c r="F1085" s="146" t="s">
        <v>233</v>
      </c>
      <c r="G1085" s="141" t="str">
        <f>VLOOKUP(E1085,'Tableau Sites'!$A$7:$C$107,3,FALSE)</f>
        <v>RUE ETIENNE PERAULT</v>
      </c>
      <c r="H1085" s="146" t="s">
        <v>260</v>
      </c>
      <c r="I1085" s="147">
        <v>18</v>
      </c>
      <c r="J1085" s="90">
        <v>43421</v>
      </c>
      <c r="K1085" s="90">
        <v>43421</v>
      </c>
      <c r="L1085" s="145">
        <v>5330</v>
      </c>
      <c r="M1085" s="145">
        <v>5330</v>
      </c>
      <c r="N1085" s="148">
        <v>914.01</v>
      </c>
      <c r="O1085" s="169"/>
      <c r="P1085" s="82" t="s">
        <v>427</v>
      </c>
      <c r="Q1085" s="83">
        <v>14847756816130</v>
      </c>
      <c r="R1085" s="160" t="s">
        <v>583</v>
      </c>
      <c r="S1085" s="83">
        <v>4177612183738</v>
      </c>
      <c r="T1085" s="151" t="s">
        <v>369</v>
      </c>
      <c r="U1085" s="83"/>
      <c r="V1085" s="83" t="s">
        <v>18</v>
      </c>
      <c r="W1085" s="83">
        <v>56100</v>
      </c>
      <c r="X1085" s="170" t="s">
        <v>264</v>
      </c>
      <c r="Y1085" s="83" t="s">
        <v>370</v>
      </c>
      <c r="Z1085" s="83"/>
      <c r="AA1085" s="171">
        <v>18</v>
      </c>
      <c r="AB1085" s="172">
        <v>18</v>
      </c>
      <c r="AC1085" s="172" t="s">
        <v>372</v>
      </c>
      <c r="AD1085" s="172">
        <v>43330</v>
      </c>
      <c r="AE1085" s="172">
        <v>43421</v>
      </c>
      <c r="AF1085" s="173">
        <v>43328</v>
      </c>
      <c r="AG1085" s="173">
        <v>43388</v>
      </c>
      <c r="AH1085" s="173">
        <v>60</v>
      </c>
      <c r="AI1085" s="175">
        <v>26.88</v>
      </c>
      <c r="AJ1085" s="175">
        <v>0</v>
      </c>
      <c r="AK1085" s="175">
        <v>26.88</v>
      </c>
      <c r="AL1085" s="176">
        <v>0</v>
      </c>
      <c r="AM1085" s="176">
        <v>4830</v>
      </c>
      <c r="AN1085" s="176">
        <v>500</v>
      </c>
      <c r="AO1085" s="176">
        <v>5330</v>
      </c>
      <c r="AP1085" s="174"/>
      <c r="AQ1085" s="176">
        <v>187.39</v>
      </c>
      <c r="AR1085" s="173">
        <v>11.9</v>
      </c>
      <c r="AS1085" s="173">
        <v>199.29</v>
      </c>
      <c r="AT1085" s="173"/>
      <c r="AU1085" s="173">
        <v>328.44</v>
      </c>
      <c r="AV1085" s="173">
        <v>33.99</v>
      </c>
      <c r="AW1085" s="173">
        <v>362.43</v>
      </c>
      <c r="AX1085" s="177">
        <v>561.74</v>
      </c>
      <c r="AY1085" s="172">
        <v>0</v>
      </c>
      <c r="AZ1085" s="172"/>
      <c r="BA1085" s="172">
        <v>0</v>
      </c>
      <c r="BB1085" s="172">
        <v>5330</v>
      </c>
      <c r="BC1085" s="177">
        <v>119.92</v>
      </c>
      <c r="BD1085" s="172">
        <v>26.96</v>
      </c>
      <c r="BE1085" s="172">
        <v>7.29</v>
      </c>
      <c r="BF1085" s="172">
        <v>5330</v>
      </c>
      <c r="BG1085" s="172">
        <v>33.979999999999997</v>
      </c>
      <c r="BH1085" s="178">
        <v>5330</v>
      </c>
      <c r="BI1085" s="178">
        <v>15.99</v>
      </c>
      <c r="BJ1085" s="178">
        <v>177.18</v>
      </c>
      <c r="BK1085" s="174"/>
      <c r="BL1085" s="166">
        <v>1.88</v>
      </c>
      <c r="BM1085" s="1">
        <v>146.33000000000001</v>
      </c>
      <c r="BN1085" s="1">
        <v>148.21</v>
      </c>
      <c r="BO1085">
        <v>914.01</v>
      </c>
      <c r="BP1085" s="8"/>
    </row>
    <row r="1086" spans="1:73" hidden="1" x14ac:dyDescent="0.45">
      <c r="A1086" s="144" t="s">
        <v>580</v>
      </c>
      <c r="B1086" s="90">
        <v>43446</v>
      </c>
      <c r="C1086" s="144" t="s">
        <v>238</v>
      </c>
      <c r="D1086" s="75">
        <v>2018</v>
      </c>
      <c r="E1086" s="145">
        <v>14829088219962</v>
      </c>
      <c r="F1086" s="146" t="s">
        <v>229</v>
      </c>
      <c r="G1086" s="141" t="str">
        <f>VLOOKUP(E1086,'Tableau Sites'!$A$7:$C$107,3,FALSE)</f>
        <v>2 RUE DE GALWAY</v>
      </c>
      <c r="H1086" s="146" t="s">
        <v>260</v>
      </c>
      <c r="I1086" s="147">
        <v>18</v>
      </c>
      <c r="J1086" s="90">
        <v>43422</v>
      </c>
      <c r="K1086" s="90">
        <v>43422</v>
      </c>
      <c r="L1086" s="145">
        <v>2227</v>
      </c>
      <c r="M1086" s="145">
        <v>2227</v>
      </c>
      <c r="N1086" s="148">
        <v>393.82</v>
      </c>
      <c r="O1086" s="169"/>
      <c r="P1086" s="82" t="s">
        <v>427</v>
      </c>
      <c r="Q1086" s="83">
        <v>14829088219962</v>
      </c>
      <c r="R1086" s="160" t="s">
        <v>584</v>
      </c>
      <c r="S1086" s="83">
        <v>3156310414720</v>
      </c>
      <c r="T1086" s="151" t="s">
        <v>369</v>
      </c>
      <c r="U1086" s="83"/>
      <c r="V1086" s="83" t="s">
        <v>230</v>
      </c>
      <c r="W1086" s="83">
        <v>56100</v>
      </c>
      <c r="X1086" s="170" t="s">
        <v>264</v>
      </c>
      <c r="Y1086" s="83" t="s">
        <v>370</v>
      </c>
      <c r="Z1086" s="83"/>
      <c r="AA1086" s="171">
        <v>18</v>
      </c>
      <c r="AB1086" s="172">
        <v>18</v>
      </c>
      <c r="AC1086" s="172" t="s">
        <v>372</v>
      </c>
      <c r="AD1086" s="172">
        <v>43331</v>
      </c>
      <c r="AE1086" s="172">
        <v>43422</v>
      </c>
      <c r="AF1086" s="173">
        <v>43329</v>
      </c>
      <c r="AG1086" s="173">
        <v>43389</v>
      </c>
      <c r="AH1086" s="173">
        <v>60</v>
      </c>
      <c r="AI1086" s="175">
        <v>26.88</v>
      </c>
      <c r="AJ1086" s="175">
        <v>0</v>
      </c>
      <c r="AK1086" s="175">
        <v>26.88</v>
      </c>
      <c r="AL1086" s="176">
        <v>0</v>
      </c>
      <c r="AM1086" s="176">
        <v>1514</v>
      </c>
      <c r="AN1086" s="176">
        <v>713</v>
      </c>
      <c r="AO1086" s="176">
        <v>2227</v>
      </c>
      <c r="AP1086" s="174"/>
      <c r="AQ1086" s="176">
        <v>58.74</v>
      </c>
      <c r="AR1086" s="173">
        <v>16.97</v>
      </c>
      <c r="AS1086" s="173">
        <v>75.709999999999994</v>
      </c>
      <c r="AT1086" s="173"/>
      <c r="AU1086" s="173">
        <v>102.95</v>
      </c>
      <c r="AV1086" s="173">
        <v>48.48</v>
      </c>
      <c r="AW1086" s="173">
        <v>151.43</v>
      </c>
      <c r="AX1086" s="177">
        <v>227.15</v>
      </c>
      <c r="AY1086" s="172">
        <v>0</v>
      </c>
      <c r="AZ1086" s="172"/>
      <c r="BA1086" s="172">
        <v>0</v>
      </c>
      <c r="BB1086" s="172">
        <v>2227</v>
      </c>
      <c r="BC1086" s="177">
        <v>50.11</v>
      </c>
      <c r="BD1086" s="172">
        <v>26.96</v>
      </c>
      <c r="BE1086" s="172">
        <v>7.29</v>
      </c>
      <c r="BF1086" s="172">
        <v>2227</v>
      </c>
      <c r="BG1086" s="172">
        <v>14.2</v>
      </c>
      <c r="BH1086" s="178">
        <v>2227</v>
      </c>
      <c r="BI1086" s="178">
        <v>6.68</v>
      </c>
      <c r="BJ1086" s="178">
        <v>78.28</v>
      </c>
      <c r="BK1086" s="174"/>
      <c r="BL1086" s="166">
        <v>1.88</v>
      </c>
      <c r="BM1086" s="1">
        <v>59.63</v>
      </c>
      <c r="BN1086" s="1">
        <v>61.52</v>
      </c>
      <c r="BO1086">
        <v>393.82</v>
      </c>
      <c r="BP1086" s="8"/>
    </row>
    <row r="1087" spans="1:73" hidden="1" x14ac:dyDescent="0.45">
      <c r="A1087" s="144" t="s">
        <v>580</v>
      </c>
      <c r="B1087" s="90">
        <v>43446</v>
      </c>
      <c r="C1087" s="144" t="s">
        <v>238</v>
      </c>
      <c r="D1087" s="75">
        <v>2018</v>
      </c>
      <c r="E1087" s="145">
        <v>14868451447631</v>
      </c>
      <c r="F1087" s="146" t="s">
        <v>236</v>
      </c>
      <c r="G1087" s="141" t="str">
        <f>VLOOKUP(E1087,'Tableau Sites'!$A$7:$C$107,3,FALSE)</f>
        <v>KERDROUAL</v>
      </c>
      <c r="H1087" s="146" t="s">
        <v>260</v>
      </c>
      <c r="I1087" s="147">
        <v>30</v>
      </c>
      <c r="J1087" s="90">
        <v>43441</v>
      </c>
      <c r="K1087" s="90">
        <v>43441</v>
      </c>
      <c r="L1087" s="145">
        <v>3735</v>
      </c>
      <c r="M1087" s="145">
        <v>3735</v>
      </c>
      <c r="N1087" s="148">
        <v>655.48</v>
      </c>
      <c r="O1087" s="169"/>
      <c r="P1087" s="82" t="s">
        <v>427</v>
      </c>
      <c r="Q1087" s="83">
        <v>14868451447631</v>
      </c>
      <c r="R1087" s="160" t="s">
        <v>585</v>
      </c>
      <c r="S1087" s="83">
        <v>71</v>
      </c>
      <c r="T1087" s="151" t="s">
        <v>369</v>
      </c>
      <c r="U1087" s="83"/>
      <c r="V1087" s="83" t="s">
        <v>237</v>
      </c>
      <c r="W1087" s="83">
        <v>56270</v>
      </c>
      <c r="X1087" s="170" t="s">
        <v>431</v>
      </c>
      <c r="Y1087" s="83" t="s">
        <v>370</v>
      </c>
      <c r="Z1087" s="83"/>
      <c r="AA1087" s="171">
        <v>30</v>
      </c>
      <c r="AB1087" s="172">
        <v>30</v>
      </c>
      <c r="AC1087" s="172" t="s">
        <v>398</v>
      </c>
      <c r="AD1087" s="172">
        <v>43379</v>
      </c>
      <c r="AE1087" s="172">
        <v>43441</v>
      </c>
      <c r="AF1087" s="173">
        <v>43379</v>
      </c>
      <c r="AG1087" s="173">
        <v>43439</v>
      </c>
      <c r="AH1087" s="173">
        <v>60</v>
      </c>
      <c r="AI1087" s="175">
        <v>41.28</v>
      </c>
      <c r="AJ1087" s="175">
        <v>0</v>
      </c>
      <c r="AK1087" s="175">
        <v>41.28</v>
      </c>
      <c r="AL1087" s="176">
        <v>0</v>
      </c>
      <c r="AM1087" s="176">
        <v>2547</v>
      </c>
      <c r="AN1087" s="176">
        <v>1188</v>
      </c>
      <c r="AO1087" s="176">
        <v>3735</v>
      </c>
      <c r="AP1087" s="174"/>
      <c r="AQ1087" s="176">
        <v>98.82</v>
      </c>
      <c r="AR1087" s="173">
        <v>28.27</v>
      </c>
      <c r="AS1087" s="173">
        <v>127.09</v>
      </c>
      <c r="AT1087" s="173"/>
      <c r="AU1087" s="173">
        <v>173.2</v>
      </c>
      <c r="AV1087" s="173">
        <v>80.78</v>
      </c>
      <c r="AW1087" s="173">
        <v>253.98</v>
      </c>
      <c r="AX1087" s="177">
        <v>381.08</v>
      </c>
      <c r="AY1087" s="172">
        <v>0</v>
      </c>
      <c r="AZ1087" s="172"/>
      <c r="BA1087" s="172">
        <v>0</v>
      </c>
      <c r="BB1087" s="172">
        <v>3735</v>
      </c>
      <c r="BC1087" s="177">
        <v>84.04</v>
      </c>
      <c r="BD1087" s="172">
        <v>41.28</v>
      </c>
      <c r="BE1087" s="172">
        <v>11.16</v>
      </c>
      <c r="BF1087" s="172">
        <v>3735</v>
      </c>
      <c r="BG1087" s="172">
        <v>23.81</v>
      </c>
      <c r="BH1087" s="178">
        <v>3735</v>
      </c>
      <c r="BI1087" s="178">
        <v>11.2</v>
      </c>
      <c r="BJ1087" s="178">
        <v>130.21</v>
      </c>
      <c r="BK1087" s="174"/>
      <c r="BL1087" s="166">
        <v>2.88</v>
      </c>
      <c r="BM1087" s="1">
        <v>100.03</v>
      </c>
      <c r="BN1087" s="1">
        <v>102.91</v>
      </c>
      <c r="BO1087">
        <v>655.48</v>
      </c>
      <c r="BP1087" s="8"/>
    </row>
    <row r="1088" spans="1:73" hidden="1" x14ac:dyDescent="0.45">
      <c r="A1088" s="144" t="s">
        <v>580</v>
      </c>
      <c r="B1088" s="90">
        <v>43446</v>
      </c>
      <c r="C1088" s="144" t="s">
        <v>238</v>
      </c>
      <c r="D1088" s="75">
        <v>2018</v>
      </c>
      <c r="E1088" s="145">
        <v>14809551316980</v>
      </c>
      <c r="F1088" s="146" t="s">
        <v>228</v>
      </c>
      <c r="G1088" s="141" t="str">
        <f>VLOOKUP(E1088,'Tableau Sites'!$A$7:$C$107,3,FALSE)</f>
        <v>7 RUE JULES MASSENET</v>
      </c>
      <c r="H1088" s="146" t="s">
        <v>260</v>
      </c>
      <c r="I1088" s="147">
        <v>18</v>
      </c>
      <c r="J1088" s="90">
        <v>43420</v>
      </c>
      <c r="K1088" s="90">
        <v>43420</v>
      </c>
      <c r="L1088" s="145">
        <v>4825</v>
      </c>
      <c r="M1088" s="145">
        <v>4825</v>
      </c>
      <c r="N1088" s="148">
        <v>816.4</v>
      </c>
      <c r="O1088" s="169"/>
      <c r="P1088" s="82" t="s">
        <v>427</v>
      </c>
      <c r="Q1088" s="83">
        <v>14809551316980</v>
      </c>
      <c r="R1088" s="160" t="s">
        <v>586</v>
      </c>
      <c r="S1088" s="83">
        <v>2187608794744</v>
      </c>
      <c r="T1088" s="151" t="s">
        <v>369</v>
      </c>
      <c r="U1088" s="83"/>
      <c r="V1088" s="83" t="s">
        <v>36</v>
      </c>
      <c r="W1088" s="83">
        <v>56100</v>
      </c>
      <c r="X1088" s="170" t="s">
        <v>264</v>
      </c>
      <c r="Y1088" s="83" t="s">
        <v>353</v>
      </c>
      <c r="Z1088" s="83">
        <v>18</v>
      </c>
      <c r="AA1088" s="171"/>
      <c r="AB1088" s="172"/>
      <c r="AC1088" s="172" t="s">
        <v>372</v>
      </c>
      <c r="AD1088" s="172">
        <v>43335</v>
      </c>
      <c r="AE1088" s="172">
        <v>43420</v>
      </c>
      <c r="AF1088" s="173">
        <v>43330</v>
      </c>
      <c r="AG1088" s="173">
        <v>43390</v>
      </c>
      <c r="AH1088" s="173">
        <v>60</v>
      </c>
      <c r="AI1088" s="175">
        <v>19.68</v>
      </c>
      <c r="AJ1088" s="175">
        <v>0</v>
      </c>
      <c r="AK1088" s="175">
        <v>19.68</v>
      </c>
      <c r="AL1088" s="176">
        <v>4825</v>
      </c>
      <c r="AM1088" s="176">
        <v>0</v>
      </c>
      <c r="AN1088" s="176">
        <v>0</v>
      </c>
      <c r="AO1088" s="176">
        <v>4825</v>
      </c>
      <c r="AP1088" s="174">
        <v>176.59</v>
      </c>
      <c r="AQ1088" s="176"/>
      <c r="AR1088" s="173"/>
      <c r="AS1088" s="173">
        <v>176.59</v>
      </c>
      <c r="AT1088" s="173">
        <v>328.1</v>
      </c>
      <c r="AU1088" s="173"/>
      <c r="AV1088" s="173"/>
      <c r="AW1088" s="173">
        <v>328.1</v>
      </c>
      <c r="AX1088" s="177">
        <v>504.69</v>
      </c>
      <c r="AY1088" s="172">
        <v>0</v>
      </c>
      <c r="AZ1088" s="172"/>
      <c r="BA1088" s="172">
        <v>0</v>
      </c>
      <c r="BB1088" s="172">
        <v>4825</v>
      </c>
      <c r="BC1088" s="177">
        <v>108.56</v>
      </c>
      <c r="BD1088" s="172">
        <v>19.100000000000001</v>
      </c>
      <c r="BE1088" s="172">
        <v>5.16</v>
      </c>
      <c r="BF1088" s="172">
        <v>4825</v>
      </c>
      <c r="BG1088" s="172">
        <v>30.76</v>
      </c>
      <c r="BH1088" s="178">
        <v>4825</v>
      </c>
      <c r="BI1088" s="178">
        <v>14.48</v>
      </c>
      <c r="BJ1088" s="178">
        <v>158.96</v>
      </c>
      <c r="BK1088" s="174"/>
      <c r="BL1088" s="166">
        <v>1.37</v>
      </c>
      <c r="BM1088" s="1">
        <v>131.69999999999999</v>
      </c>
      <c r="BN1088" s="1">
        <v>133.07</v>
      </c>
      <c r="BO1088">
        <v>816.4</v>
      </c>
      <c r="BP1088" s="8"/>
    </row>
    <row r="1089" spans="1:85" hidden="1" x14ac:dyDescent="0.45">
      <c r="A1089" s="144" t="s">
        <v>587</v>
      </c>
      <c r="B1089" s="90">
        <v>43508</v>
      </c>
      <c r="C1089" s="144" t="s">
        <v>238</v>
      </c>
      <c r="D1089" s="75">
        <v>2019</v>
      </c>
      <c r="E1089" s="145">
        <v>14833284986679</v>
      </c>
      <c r="F1089" s="146" t="s">
        <v>231</v>
      </c>
      <c r="G1089" s="141" t="str">
        <f>VLOOKUP(E1089,'Tableau Sites'!$A$7:$C$107,3,FALSE)</f>
        <v>128 BOULEVARD LEON BLUM</v>
      </c>
      <c r="H1089" s="146" t="s">
        <v>260</v>
      </c>
      <c r="I1089" s="147">
        <v>36</v>
      </c>
      <c r="J1089" s="90">
        <v>43393</v>
      </c>
      <c r="K1089" s="90">
        <v>43393</v>
      </c>
      <c r="L1089" s="145">
        <v>6443</v>
      </c>
      <c r="M1089" s="145">
        <v>6443</v>
      </c>
      <c r="N1089" s="148">
        <v>1115.94</v>
      </c>
      <c r="O1089" s="169"/>
      <c r="P1089" s="82" t="s">
        <v>427</v>
      </c>
      <c r="Q1089" s="83">
        <v>14833284986679</v>
      </c>
      <c r="R1089" s="160" t="s">
        <v>588</v>
      </c>
      <c r="S1089" s="83">
        <v>442</v>
      </c>
      <c r="T1089" s="151" t="s">
        <v>396</v>
      </c>
      <c r="U1089" s="83"/>
      <c r="V1089" s="83" t="s">
        <v>232</v>
      </c>
      <c r="W1089" s="83">
        <v>56100</v>
      </c>
      <c r="X1089" s="170">
        <v>56121</v>
      </c>
      <c r="Y1089" s="83" t="s">
        <v>264</v>
      </c>
      <c r="Z1089" s="83" t="s">
        <v>370</v>
      </c>
      <c r="AA1089" s="171"/>
      <c r="AB1089" s="172">
        <v>36</v>
      </c>
      <c r="AC1089" s="172">
        <v>36</v>
      </c>
      <c r="AD1089" s="172" t="s">
        <v>398</v>
      </c>
      <c r="AE1089" s="172">
        <v>43393</v>
      </c>
      <c r="AF1089" s="173">
        <v>43458</v>
      </c>
      <c r="AG1089" s="173">
        <v>43391</v>
      </c>
      <c r="AH1089" s="173">
        <v>43451</v>
      </c>
      <c r="AI1089" s="175">
        <v>60</v>
      </c>
      <c r="AJ1089" s="175">
        <v>48.48</v>
      </c>
      <c r="AK1089" s="175">
        <v>0</v>
      </c>
      <c r="AL1089" s="176">
        <v>48.48</v>
      </c>
      <c r="AM1089" s="176"/>
      <c r="AN1089" s="176">
        <v>70895</v>
      </c>
      <c r="AO1089" s="176">
        <v>49226</v>
      </c>
      <c r="AP1089" s="174"/>
      <c r="AQ1089" s="176">
        <v>76159</v>
      </c>
      <c r="AR1089" s="173">
        <v>50405</v>
      </c>
      <c r="AS1089" s="173">
        <v>0</v>
      </c>
      <c r="AT1089" s="173">
        <v>5264</v>
      </c>
      <c r="AU1089" s="173">
        <v>1179</v>
      </c>
      <c r="AV1089" s="173">
        <v>6443</v>
      </c>
      <c r="AW1089" s="173"/>
      <c r="AX1089" s="177">
        <v>204.24</v>
      </c>
      <c r="AY1089" s="172">
        <v>28.06</v>
      </c>
      <c r="AZ1089" s="172">
        <v>232.3</v>
      </c>
      <c r="BA1089" s="172"/>
      <c r="BB1089" s="172">
        <v>357.95</v>
      </c>
      <c r="BC1089" s="177">
        <v>80.17</v>
      </c>
      <c r="BD1089" s="172">
        <v>438.12</v>
      </c>
      <c r="BE1089" s="172">
        <v>670.43</v>
      </c>
      <c r="BF1089" s="172">
        <v>0</v>
      </c>
      <c r="BG1089" s="172"/>
      <c r="BH1089" s="178">
        <v>0</v>
      </c>
      <c r="BI1089" s="178">
        <v>48.48</v>
      </c>
      <c r="BJ1089" s="178" t="s">
        <v>589</v>
      </c>
      <c r="BK1089" s="174">
        <v>13.11</v>
      </c>
      <c r="BL1089" s="166">
        <v>6443</v>
      </c>
      <c r="BM1089" s="1" t="s">
        <v>590</v>
      </c>
      <c r="BN1089" s="1">
        <v>144.97</v>
      </c>
      <c r="BO1089">
        <v>6443</v>
      </c>
      <c r="BP1089" s="8" t="s">
        <v>591</v>
      </c>
      <c r="BQ1089">
        <v>41.07</v>
      </c>
      <c r="BR1089">
        <v>6443</v>
      </c>
      <c r="BS1089" t="s">
        <v>592</v>
      </c>
      <c r="BT1089">
        <v>19.329999999999998</v>
      </c>
      <c r="BU1089">
        <v>218.48</v>
      </c>
      <c r="BW1089">
        <v>3.39</v>
      </c>
      <c r="BX1089">
        <v>175.16</v>
      </c>
      <c r="BY1089">
        <v>178.55</v>
      </c>
      <c r="BZ1089">
        <v>1115.94</v>
      </c>
    </row>
    <row r="1090" spans="1:85" hidden="1" x14ac:dyDescent="0.45">
      <c r="A1090" s="144" t="s">
        <v>587</v>
      </c>
      <c r="B1090" s="90">
        <v>43508</v>
      </c>
      <c r="C1090" s="144" t="s">
        <v>238</v>
      </c>
      <c r="D1090" s="75">
        <v>2019</v>
      </c>
      <c r="E1090" s="145">
        <v>14829088219962</v>
      </c>
      <c r="F1090" s="146" t="s">
        <v>229</v>
      </c>
      <c r="G1090" s="141" t="str">
        <f>VLOOKUP(E1090,'Tableau Sites'!$A$7:$C$107,3,FALSE)</f>
        <v>2 RUE DE GALWAY</v>
      </c>
      <c r="H1090" s="146" t="s">
        <v>260</v>
      </c>
      <c r="I1090" s="147">
        <v>18</v>
      </c>
      <c r="J1090" s="90">
        <v>43423</v>
      </c>
      <c r="K1090" s="90">
        <v>43423</v>
      </c>
      <c r="L1090" s="145">
        <v>4702</v>
      </c>
      <c r="M1090" s="145">
        <v>4702</v>
      </c>
      <c r="N1090" s="148">
        <v>803.47</v>
      </c>
      <c r="O1090" s="169"/>
      <c r="P1090" s="82" t="s">
        <v>427</v>
      </c>
      <c r="Q1090" s="83">
        <v>14829088219962</v>
      </c>
      <c r="R1090" s="160" t="s">
        <v>593</v>
      </c>
      <c r="S1090" s="83">
        <v>3156310414720</v>
      </c>
      <c r="T1090" s="151" t="s">
        <v>369</v>
      </c>
      <c r="U1090" s="83"/>
      <c r="V1090" s="83" t="s">
        <v>230</v>
      </c>
      <c r="W1090" s="83">
        <v>56100</v>
      </c>
      <c r="X1090" s="170">
        <v>56121</v>
      </c>
      <c r="Y1090" s="83" t="s">
        <v>264</v>
      </c>
      <c r="Z1090" s="83" t="s">
        <v>370</v>
      </c>
      <c r="AA1090" s="171"/>
      <c r="AB1090" s="172">
        <v>18</v>
      </c>
      <c r="AC1090" s="172">
        <v>18</v>
      </c>
      <c r="AD1090" s="172" t="s">
        <v>372</v>
      </c>
      <c r="AE1090" s="172">
        <v>43423</v>
      </c>
      <c r="AF1090" s="173">
        <v>43483</v>
      </c>
      <c r="AG1090" s="173">
        <v>43390</v>
      </c>
      <c r="AH1090" s="173">
        <v>43450</v>
      </c>
      <c r="AI1090" s="175">
        <v>60</v>
      </c>
      <c r="AJ1090" s="175">
        <v>26.88</v>
      </c>
      <c r="AK1090" s="175">
        <v>0</v>
      </c>
      <c r="AL1090" s="176">
        <v>26.88</v>
      </c>
      <c r="AM1090" s="176"/>
      <c r="AN1090" s="176">
        <v>22835</v>
      </c>
      <c r="AO1090" s="176">
        <v>8189</v>
      </c>
      <c r="AP1090" s="174"/>
      <c r="AQ1090" s="176">
        <v>25958</v>
      </c>
      <c r="AR1090" s="173">
        <v>9768</v>
      </c>
      <c r="AS1090" s="173">
        <v>0</v>
      </c>
      <c r="AT1090" s="173">
        <v>3123</v>
      </c>
      <c r="AU1090" s="173">
        <v>1579</v>
      </c>
      <c r="AV1090" s="173">
        <v>4702</v>
      </c>
      <c r="AW1090" s="173"/>
      <c r="AX1090" s="177">
        <v>121.18</v>
      </c>
      <c r="AY1090" s="172">
        <v>37.58</v>
      </c>
      <c r="AZ1090" s="172">
        <v>158.76</v>
      </c>
      <c r="BA1090" s="172"/>
      <c r="BB1090" s="172">
        <v>212.36</v>
      </c>
      <c r="BC1090" s="177">
        <v>107.37</v>
      </c>
      <c r="BD1090" s="172">
        <v>319.73</v>
      </c>
      <c r="BE1090" s="172">
        <v>478.49</v>
      </c>
      <c r="BF1090" s="172">
        <v>10.88</v>
      </c>
      <c r="BG1090" s="172"/>
      <c r="BH1090" s="178">
        <v>0</v>
      </c>
      <c r="BI1090" s="178">
        <v>27.4</v>
      </c>
      <c r="BJ1090" s="178" t="s">
        <v>589</v>
      </c>
      <c r="BK1090" s="174">
        <v>7.41</v>
      </c>
      <c r="BL1090" s="166">
        <v>4702</v>
      </c>
      <c r="BM1090" s="1" t="s">
        <v>590</v>
      </c>
      <c r="BN1090" s="1">
        <v>105.8</v>
      </c>
      <c r="BO1090">
        <v>4702</v>
      </c>
      <c r="BP1090" s="8" t="s">
        <v>594</v>
      </c>
      <c r="BQ1090">
        <v>30.08</v>
      </c>
      <c r="BR1090">
        <v>4702</v>
      </c>
      <c r="BS1090" t="s">
        <v>591</v>
      </c>
      <c r="BT1090">
        <v>14.16</v>
      </c>
      <c r="BU1090">
        <v>157.44999999999999</v>
      </c>
      <c r="BW1090">
        <v>1.89</v>
      </c>
      <c r="BX1090">
        <v>127.88</v>
      </c>
      <c r="BY1090">
        <v>129.77000000000001</v>
      </c>
      <c r="BZ1090">
        <v>803.47</v>
      </c>
    </row>
    <row r="1091" spans="1:85" hidden="1" x14ac:dyDescent="0.45">
      <c r="A1091" s="144" t="s">
        <v>587</v>
      </c>
      <c r="B1091" s="90">
        <v>43508</v>
      </c>
      <c r="C1091" s="144" t="s">
        <v>238</v>
      </c>
      <c r="D1091" s="75">
        <v>2019</v>
      </c>
      <c r="E1091" s="145">
        <v>14847756816130</v>
      </c>
      <c r="F1091" s="146" t="s">
        <v>233</v>
      </c>
      <c r="G1091" s="141" t="str">
        <f>VLOOKUP(E1091,'Tableau Sites'!$A$7:$C$107,3,FALSE)</f>
        <v>RUE ETIENNE PERAULT</v>
      </c>
      <c r="H1091" s="146" t="s">
        <v>260</v>
      </c>
      <c r="I1091" s="147">
        <v>18</v>
      </c>
      <c r="J1091" s="90">
        <v>43422</v>
      </c>
      <c r="K1091" s="90">
        <v>43422</v>
      </c>
      <c r="L1091" s="145">
        <v>4586</v>
      </c>
      <c r="M1091" s="145">
        <v>4586</v>
      </c>
      <c r="N1091" s="148">
        <v>808.16</v>
      </c>
      <c r="O1091" s="169"/>
      <c r="P1091" s="82" t="s">
        <v>427</v>
      </c>
      <c r="Q1091" s="83">
        <v>14847756816130</v>
      </c>
      <c r="R1091" s="160" t="s">
        <v>595</v>
      </c>
      <c r="S1091" s="83">
        <v>4177612183738</v>
      </c>
      <c r="T1091" s="151" t="s">
        <v>369</v>
      </c>
      <c r="U1091" s="83"/>
      <c r="V1091" s="83" t="s">
        <v>18</v>
      </c>
      <c r="W1091" s="83">
        <v>56100</v>
      </c>
      <c r="X1091" s="170">
        <v>56121</v>
      </c>
      <c r="Y1091" s="83" t="s">
        <v>264</v>
      </c>
      <c r="Z1091" s="83" t="s">
        <v>370</v>
      </c>
      <c r="AA1091" s="171"/>
      <c r="AB1091" s="172">
        <v>18</v>
      </c>
      <c r="AC1091" s="172">
        <v>18</v>
      </c>
      <c r="AD1091" s="172" t="s">
        <v>372</v>
      </c>
      <c r="AE1091" s="172">
        <v>43422</v>
      </c>
      <c r="AF1091" s="173">
        <v>43482</v>
      </c>
      <c r="AG1091" s="173">
        <v>43389</v>
      </c>
      <c r="AH1091" s="173">
        <v>43449</v>
      </c>
      <c r="AI1091" s="175">
        <v>60</v>
      </c>
      <c r="AJ1091" s="175">
        <v>26.88</v>
      </c>
      <c r="AK1091" s="175">
        <v>0</v>
      </c>
      <c r="AL1091" s="176">
        <v>26.88</v>
      </c>
      <c r="AM1091" s="176"/>
      <c r="AN1091" s="176">
        <v>27043</v>
      </c>
      <c r="AO1091" s="176">
        <v>3632</v>
      </c>
      <c r="AP1091" s="174"/>
      <c r="AQ1091" s="176">
        <v>31272</v>
      </c>
      <c r="AR1091" s="173">
        <v>3989</v>
      </c>
      <c r="AS1091" s="173">
        <v>0</v>
      </c>
      <c r="AT1091" s="173">
        <v>4229</v>
      </c>
      <c r="AU1091" s="173">
        <v>357</v>
      </c>
      <c r="AV1091" s="173">
        <v>4586</v>
      </c>
      <c r="AW1091" s="173"/>
      <c r="AX1091" s="177">
        <v>164.09</v>
      </c>
      <c r="AY1091" s="172">
        <v>8.5</v>
      </c>
      <c r="AZ1091" s="172">
        <v>172.59</v>
      </c>
      <c r="BA1091" s="172"/>
      <c r="BB1091" s="172">
        <v>287.57</v>
      </c>
      <c r="BC1091" s="177">
        <v>24.28</v>
      </c>
      <c r="BD1091" s="172">
        <v>311.85000000000002</v>
      </c>
      <c r="BE1091" s="172">
        <v>484.44</v>
      </c>
      <c r="BF1091" s="172">
        <v>12.57</v>
      </c>
      <c r="BG1091" s="172"/>
      <c r="BH1091" s="178">
        <v>0</v>
      </c>
      <c r="BI1091" s="178">
        <v>27.4</v>
      </c>
      <c r="BJ1091" s="178" t="s">
        <v>589</v>
      </c>
      <c r="BK1091" s="174">
        <v>7.41</v>
      </c>
      <c r="BL1091" s="166">
        <v>4586</v>
      </c>
      <c r="BM1091" s="1" t="s">
        <v>590</v>
      </c>
      <c r="BN1091" s="1">
        <v>103.18</v>
      </c>
      <c r="BO1091">
        <v>4586</v>
      </c>
      <c r="BP1091" s="8" t="s">
        <v>594</v>
      </c>
      <c r="BQ1091">
        <v>29.33</v>
      </c>
      <c r="BR1091">
        <v>4586</v>
      </c>
      <c r="BS1091" t="s">
        <v>591</v>
      </c>
      <c r="BT1091">
        <v>13.8</v>
      </c>
      <c r="BU1091">
        <v>153.72</v>
      </c>
      <c r="BW1091">
        <v>1.89</v>
      </c>
      <c r="BX1091">
        <v>128.66</v>
      </c>
      <c r="BY1091">
        <v>130.55000000000001</v>
      </c>
      <c r="BZ1091">
        <v>808.16</v>
      </c>
    </row>
    <row r="1092" spans="1:85" hidden="1" x14ac:dyDescent="0.45">
      <c r="A1092" s="144" t="s">
        <v>587</v>
      </c>
      <c r="B1092" s="90">
        <v>43508</v>
      </c>
      <c r="C1092" s="144" t="s">
        <v>238</v>
      </c>
      <c r="D1092" s="75">
        <v>2019</v>
      </c>
      <c r="E1092" s="145">
        <v>14809551316980</v>
      </c>
      <c r="F1092" s="146" t="s">
        <v>228</v>
      </c>
      <c r="G1092" s="141" t="str">
        <f>VLOOKUP(E1092,'Tableau Sites'!$A$7:$C$107,3,FALSE)</f>
        <v>7 RUE JULES MASSENET</v>
      </c>
      <c r="H1092" s="146" t="s">
        <v>260</v>
      </c>
      <c r="I1092" s="147">
        <v>18</v>
      </c>
      <c r="J1092" s="90">
        <v>43421</v>
      </c>
      <c r="K1092" s="90">
        <v>43421</v>
      </c>
      <c r="L1092" s="145">
        <v>2436</v>
      </c>
      <c r="M1092" s="145">
        <v>2436</v>
      </c>
      <c r="N1092" s="148">
        <v>422.57</v>
      </c>
      <c r="O1092" s="169"/>
      <c r="P1092" s="82" t="s">
        <v>427</v>
      </c>
      <c r="Q1092" s="83">
        <v>14809551316980</v>
      </c>
      <c r="R1092" s="160" t="s">
        <v>596</v>
      </c>
      <c r="S1092" s="83">
        <v>2187608794744</v>
      </c>
      <c r="T1092" s="151" t="s">
        <v>369</v>
      </c>
      <c r="U1092" s="83"/>
      <c r="V1092" s="83" t="s">
        <v>36</v>
      </c>
      <c r="W1092" s="83">
        <v>56100</v>
      </c>
      <c r="X1092" s="170">
        <v>56121</v>
      </c>
      <c r="Y1092" s="83" t="s">
        <v>264</v>
      </c>
      <c r="Z1092" s="83" t="s">
        <v>353</v>
      </c>
      <c r="AA1092" s="171">
        <v>18</v>
      </c>
      <c r="AB1092" s="172"/>
      <c r="AC1092" s="172"/>
      <c r="AD1092" s="172" t="s">
        <v>372</v>
      </c>
      <c r="AE1092" s="172">
        <v>43421</v>
      </c>
      <c r="AF1092" s="173">
        <v>43450</v>
      </c>
      <c r="AG1092" s="173">
        <v>43391</v>
      </c>
      <c r="AH1092" s="173">
        <v>43451</v>
      </c>
      <c r="AI1092" s="175">
        <v>60</v>
      </c>
      <c r="AJ1092" s="175">
        <v>19.68</v>
      </c>
      <c r="AK1092" s="175">
        <v>0</v>
      </c>
      <c r="AL1092" s="176">
        <v>19.68</v>
      </c>
      <c r="AM1092" s="176">
        <v>3365</v>
      </c>
      <c r="AN1092" s="176"/>
      <c r="AO1092" s="176"/>
      <c r="AP1092" s="174">
        <v>5801</v>
      </c>
      <c r="AQ1092" s="176"/>
      <c r="AR1092" s="173"/>
      <c r="AS1092" s="173">
        <v>2436</v>
      </c>
      <c r="AT1092" s="173">
        <v>0</v>
      </c>
      <c r="AU1092" s="173">
        <v>0</v>
      </c>
      <c r="AV1092" s="173">
        <v>2436</v>
      </c>
      <c r="AW1092" s="173">
        <v>89.16</v>
      </c>
      <c r="AX1092" s="177"/>
      <c r="AY1092" s="172"/>
      <c r="AZ1092" s="172">
        <v>89.16</v>
      </c>
      <c r="BA1092" s="172">
        <v>165.65</v>
      </c>
      <c r="BB1092" s="172"/>
      <c r="BC1092" s="177"/>
      <c r="BD1092" s="172">
        <v>165.65</v>
      </c>
      <c r="BE1092" s="172">
        <v>254.81</v>
      </c>
      <c r="BF1092" s="172">
        <v>0</v>
      </c>
      <c r="BG1092" s="172"/>
      <c r="BH1092" s="178">
        <v>0</v>
      </c>
      <c r="BI1092" s="178">
        <v>10.029999999999999</v>
      </c>
      <c r="BJ1092" s="178" t="s">
        <v>589</v>
      </c>
      <c r="BK1092" s="174">
        <v>2.71</v>
      </c>
      <c r="BL1092" s="166">
        <v>2436</v>
      </c>
      <c r="BM1092" s="1" t="s">
        <v>590</v>
      </c>
      <c r="BN1092" s="1">
        <v>54.81</v>
      </c>
      <c r="BO1092">
        <v>2436</v>
      </c>
      <c r="BP1092" s="8" t="s">
        <v>591</v>
      </c>
      <c r="BQ1092">
        <v>15.53</v>
      </c>
      <c r="BR1092">
        <v>2436</v>
      </c>
      <c r="BS1092" t="s">
        <v>592</v>
      </c>
      <c r="BT1092">
        <v>7.31</v>
      </c>
      <c r="BU1092">
        <v>80.36</v>
      </c>
      <c r="BW1092">
        <v>1.23</v>
      </c>
      <c r="BX1092">
        <v>66.489999999999995</v>
      </c>
      <c r="BY1092">
        <v>67.72</v>
      </c>
      <c r="BZ1092">
        <v>422.57</v>
      </c>
    </row>
    <row r="1093" spans="1:85" hidden="1" x14ac:dyDescent="0.45">
      <c r="A1093" s="144" t="s">
        <v>587</v>
      </c>
      <c r="B1093" s="90">
        <v>43508</v>
      </c>
      <c r="C1093" s="144" t="s">
        <v>238</v>
      </c>
      <c r="D1093" s="75">
        <v>2019</v>
      </c>
      <c r="E1093" s="145">
        <v>14861794442726</v>
      </c>
      <c r="F1093" s="146" t="s">
        <v>234</v>
      </c>
      <c r="G1093" s="141" t="str">
        <f>VLOOKUP(E1093,'Tableau Sites'!$A$7:$C$107,3,FALSE)</f>
        <v>32 RUE EDGARD QUINET</v>
      </c>
      <c r="H1093" s="146" t="s">
        <v>260</v>
      </c>
      <c r="I1093" s="147">
        <v>30</v>
      </c>
      <c r="J1093" s="90">
        <v>43393</v>
      </c>
      <c r="K1093" s="90">
        <v>43393</v>
      </c>
      <c r="L1093" s="145">
        <v>5925</v>
      </c>
      <c r="M1093" s="145">
        <v>5925</v>
      </c>
      <c r="N1093" s="148">
        <v>1005.2</v>
      </c>
      <c r="O1093" s="169"/>
      <c r="P1093" s="82" t="s">
        <v>427</v>
      </c>
      <c r="Q1093" s="83">
        <v>14861794442726</v>
      </c>
      <c r="R1093" s="160" t="s">
        <v>597</v>
      </c>
      <c r="S1093" s="83">
        <v>2187611126135</v>
      </c>
      <c r="T1093" s="151" t="s">
        <v>369</v>
      </c>
      <c r="U1093" s="83"/>
      <c r="V1093" s="83" t="s">
        <v>164</v>
      </c>
      <c r="W1093" s="83">
        <v>56100</v>
      </c>
      <c r="X1093" s="170">
        <v>56121</v>
      </c>
      <c r="Y1093" s="83" t="s">
        <v>264</v>
      </c>
      <c r="Z1093" s="83" t="s">
        <v>353</v>
      </c>
      <c r="AA1093" s="171">
        <v>30</v>
      </c>
      <c r="AB1093" s="172"/>
      <c r="AC1093" s="172"/>
      <c r="AD1093" s="172" t="s">
        <v>372</v>
      </c>
      <c r="AE1093" s="172">
        <v>43393</v>
      </c>
      <c r="AF1093" s="173">
        <v>43450</v>
      </c>
      <c r="AG1093" s="173">
        <v>43391</v>
      </c>
      <c r="AH1093" s="173">
        <v>43451</v>
      </c>
      <c r="AI1093" s="175">
        <v>60</v>
      </c>
      <c r="AJ1093" s="175">
        <v>29.28</v>
      </c>
      <c r="AK1093" s="175">
        <v>0</v>
      </c>
      <c r="AL1093" s="176">
        <v>29.28</v>
      </c>
      <c r="AM1093" s="176">
        <v>0</v>
      </c>
      <c r="AN1093" s="176"/>
      <c r="AO1093" s="176"/>
      <c r="AP1093" s="174">
        <v>7699</v>
      </c>
      <c r="AQ1093" s="176"/>
      <c r="AR1093" s="173"/>
      <c r="AS1093" s="173">
        <v>5925</v>
      </c>
      <c r="AT1093" s="173">
        <v>0</v>
      </c>
      <c r="AU1093" s="173">
        <v>0</v>
      </c>
      <c r="AV1093" s="173">
        <v>5925</v>
      </c>
      <c r="AW1093" s="173">
        <v>216.85</v>
      </c>
      <c r="AX1093" s="177"/>
      <c r="AY1093" s="172"/>
      <c r="AZ1093" s="172">
        <v>216.85</v>
      </c>
      <c r="BA1093" s="172">
        <v>402.9</v>
      </c>
      <c r="BB1093" s="172"/>
      <c r="BC1093" s="177"/>
      <c r="BD1093" s="172">
        <v>402.9</v>
      </c>
      <c r="BE1093" s="172">
        <v>619.75</v>
      </c>
      <c r="BF1093" s="172">
        <v>0</v>
      </c>
      <c r="BG1093" s="172"/>
      <c r="BH1093" s="178">
        <v>0</v>
      </c>
      <c r="BI1093" s="178">
        <v>13.96</v>
      </c>
      <c r="BJ1093" s="178" t="s">
        <v>589</v>
      </c>
      <c r="BK1093" s="174">
        <v>3.77</v>
      </c>
      <c r="BL1093" s="166">
        <v>5925</v>
      </c>
      <c r="BM1093" s="1" t="s">
        <v>590</v>
      </c>
      <c r="BN1093" s="1">
        <v>133.31</v>
      </c>
      <c r="BO1093">
        <v>5925</v>
      </c>
      <c r="BP1093" s="8" t="s">
        <v>591</v>
      </c>
      <c r="BQ1093">
        <v>37.770000000000003</v>
      </c>
      <c r="BR1093">
        <v>5925</v>
      </c>
      <c r="BS1093" t="s">
        <v>592</v>
      </c>
      <c r="BT1093">
        <v>17.78</v>
      </c>
      <c r="BU1093">
        <v>192.63</v>
      </c>
      <c r="BW1093">
        <v>1.82</v>
      </c>
      <c r="BX1093">
        <v>161.72</v>
      </c>
      <c r="BY1093">
        <v>163.54</v>
      </c>
      <c r="BZ1093">
        <v>1005.2</v>
      </c>
    </row>
    <row r="1094" spans="1:85" hidden="1" x14ac:dyDescent="0.45">
      <c r="A1094" s="144" t="s">
        <v>598</v>
      </c>
      <c r="B1094" s="90">
        <v>43563</v>
      </c>
      <c r="C1094" s="144" t="s">
        <v>238</v>
      </c>
      <c r="D1094" s="75">
        <v>2019</v>
      </c>
      <c r="E1094" s="145">
        <v>14833284986679</v>
      </c>
      <c r="F1094" s="146" t="s">
        <v>231</v>
      </c>
      <c r="G1094" s="141" t="str">
        <f>VLOOKUP(E1094,'Tableau Sites'!$A$7:$C$107,3,FALSE)</f>
        <v>128 BOULEVARD LEON BLUM</v>
      </c>
      <c r="H1094" s="147">
        <v>56100</v>
      </c>
      <c r="I1094" s="147">
        <v>36</v>
      </c>
      <c r="J1094" s="90">
        <v>43459</v>
      </c>
      <c r="K1094" s="90">
        <v>43459</v>
      </c>
      <c r="L1094" s="145">
        <v>5472</v>
      </c>
      <c r="M1094" s="145">
        <v>5472</v>
      </c>
      <c r="N1094" s="148">
        <v>994.4</v>
      </c>
      <c r="O1094" s="169"/>
      <c r="P1094" s="82" t="s">
        <v>427</v>
      </c>
      <c r="Q1094" s="83">
        <v>14833284986679</v>
      </c>
      <c r="R1094" s="160" t="s">
        <v>599</v>
      </c>
      <c r="S1094" s="83">
        <v>442</v>
      </c>
      <c r="T1094" s="151" t="s">
        <v>396</v>
      </c>
      <c r="U1094" s="83" t="s">
        <v>600</v>
      </c>
      <c r="V1094" s="83" t="s">
        <v>232</v>
      </c>
      <c r="W1094" s="83">
        <v>56100</v>
      </c>
      <c r="X1094" s="170">
        <v>56121</v>
      </c>
      <c r="Y1094" s="83" t="s">
        <v>264</v>
      </c>
      <c r="Z1094" s="83" t="s">
        <v>370</v>
      </c>
      <c r="AA1094" s="171"/>
      <c r="AB1094" s="172">
        <v>36</v>
      </c>
      <c r="AC1094" s="172">
        <v>36</v>
      </c>
      <c r="AD1094" s="172" t="s">
        <v>398</v>
      </c>
      <c r="AE1094" s="172">
        <v>43459</v>
      </c>
      <c r="AF1094" s="173">
        <v>43515</v>
      </c>
      <c r="AG1094" s="173">
        <v>43452</v>
      </c>
      <c r="AH1094" s="173">
        <v>43513</v>
      </c>
      <c r="AI1094" s="175">
        <v>60</v>
      </c>
      <c r="AJ1094" s="175">
        <v>48.48</v>
      </c>
      <c r="AK1094" s="175">
        <v>0</v>
      </c>
      <c r="AL1094" s="176">
        <v>48.48</v>
      </c>
      <c r="AM1094" s="176"/>
      <c r="AN1094" s="176">
        <v>76159</v>
      </c>
      <c r="AO1094" s="176">
        <v>50405</v>
      </c>
      <c r="AP1094" s="174"/>
      <c r="AQ1094" s="176">
        <v>80538</v>
      </c>
      <c r="AR1094" s="173">
        <v>51498</v>
      </c>
      <c r="AS1094" s="173">
        <v>0</v>
      </c>
      <c r="AT1094" s="173">
        <v>4379</v>
      </c>
      <c r="AU1094" s="173">
        <v>1093</v>
      </c>
      <c r="AV1094" s="173">
        <v>5472</v>
      </c>
      <c r="AW1094" s="173"/>
      <c r="AX1094" s="177">
        <v>169.91</v>
      </c>
      <c r="AY1094" s="172">
        <v>26.01</v>
      </c>
      <c r="AZ1094" s="172">
        <v>195.92</v>
      </c>
      <c r="BA1094" s="172"/>
      <c r="BB1094" s="172">
        <v>297.77</v>
      </c>
      <c r="BC1094" s="177">
        <v>74.319999999999993</v>
      </c>
      <c r="BD1094" s="172">
        <v>372.09</v>
      </c>
      <c r="BE1094" s="172">
        <v>568.02</v>
      </c>
      <c r="BF1094" s="172">
        <v>31.48</v>
      </c>
      <c r="BG1094" s="172"/>
      <c r="BH1094" s="178">
        <v>0</v>
      </c>
      <c r="BI1094" s="178">
        <v>48.48</v>
      </c>
      <c r="BJ1094" s="178" t="s">
        <v>589</v>
      </c>
      <c r="BK1094" s="174">
        <v>13.11</v>
      </c>
      <c r="BL1094" s="166">
        <v>5472</v>
      </c>
      <c r="BM1094" s="1" t="s">
        <v>590</v>
      </c>
      <c r="BN1094" s="1">
        <v>123.12</v>
      </c>
      <c r="BO1094">
        <v>5472</v>
      </c>
      <c r="BP1094" s="8" t="s">
        <v>594</v>
      </c>
      <c r="BQ1094">
        <v>35.29</v>
      </c>
      <c r="BR1094">
        <v>5472</v>
      </c>
      <c r="BS1094" t="s">
        <v>591</v>
      </c>
      <c r="BT1094">
        <v>16.61</v>
      </c>
      <c r="BU1094">
        <v>188.13</v>
      </c>
      <c r="BW1094">
        <v>3.39</v>
      </c>
      <c r="BX1094">
        <v>154.9</v>
      </c>
      <c r="BY1094">
        <v>158.29</v>
      </c>
      <c r="BZ1094">
        <v>994.4</v>
      </c>
    </row>
    <row r="1095" spans="1:85" hidden="1" x14ac:dyDescent="0.45">
      <c r="A1095" s="144" t="s">
        <v>598</v>
      </c>
      <c r="B1095" s="90">
        <v>43563</v>
      </c>
      <c r="C1095" s="144" t="s">
        <v>238</v>
      </c>
      <c r="D1095" s="75">
        <v>2019</v>
      </c>
      <c r="E1095" s="145">
        <v>14868451447631</v>
      </c>
      <c r="F1095" s="146" t="s">
        <v>236</v>
      </c>
      <c r="G1095" s="141" t="str">
        <f>VLOOKUP(E1095,'Tableau Sites'!$A$7:$C$107,3,FALSE)</f>
        <v>KERDROUAL</v>
      </c>
      <c r="H1095" s="147">
        <v>56270</v>
      </c>
      <c r="I1095" s="147">
        <v>30</v>
      </c>
      <c r="J1095" s="90">
        <v>43442</v>
      </c>
      <c r="K1095" s="90">
        <v>43442</v>
      </c>
      <c r="L1095" s="145">
        <v>4829</v>
      </c>
      <c r="M1095" s="145">
        <v>4829</v>
      </c>
      <c r="N1095" s="148">
        <v>861.12</v>
      </c>
      <c r="O1095" s="169"/>
      <c r="P1095" s="82" t="s">
        <v>427</v>
      </c>
      <c r="Q1095" s="83">
        <v>14868451447631</v>
      </c>
      <c r="R1095" s="160" t="s">
        <v>601</v>
      </c>
      <c r="S1095" s="83">
        <v>71</v>
      </c>
      <c r="T1095" s="151" t="s">
        <v>369</v>
      </c>
      <c r="U1095" s="83" t="s">
        <v>602</v>
      </c>
      <c r="V1095" s="83" t="s">
        <v>237</v>
      </c>
      <c r="W1095" s="83">
        <v>56270</v>
      </c>
      <c r="X1095" s="170">
        <v>56162</v>
      </c>
      <c r="Y1095" s="83" t="s">
        <v>431</v>
      </c>
      <c r="Z1095" s="83" t="s">
        <v>370</v>
      </c>
      <c r="AA1095" s="171"/>
      <c r="AB1095" s="172">
        <v>30</v>
      </c>
      <c r="AC1095" s="172">
        <v>30</v>
      </c>
      <c r="AD1095" s="172" t="s">
        <v>398</v>
      </c>
      <c r="AE1095" s="172">
        <v>43442</v>
      </c>
      <c r="AF1095" s="173">
        <v>43517</v>
      </c>
      <c r="AG1095" s="173">
        <v>43440</v>
      </c>
      <c r="AH1095" s="173">
        <v>43501</v>
      </c>
      <c r="AI1095" s="175">
        <v>60</v>
      </c>
      <c r="AJ1095" s="175">
        <v>41.28</v>
      </c>
      <c r="AK1095" s="175">
        <v>0</v>
      </c>
      <c r="AL1095" s="176">
        <v>41.28</v>
      </c>
      <c r="AM1095" s="176"/>
      <c r="AN1095" s="176">
        <v>29093</v>
      </c>
      <c r="AO1095" s="176">
        <v>13570</v>
      </c>
      <c r="AP1095" s="174"/>
      <c r="AQ1095" s="176">
        <v>32386</v>
      </c>
      <c r="AR1095" s="173">
        <v>15106</v>
      </c>
      <c r="AS1095" s="173">
        <v>0</v>
      </c>
      <c r="AT1095" s="173">
        <v>3293</v>
      </c>
      <c r="AU1095" s="173">
        <v>1536</v>
      </c>
      <c r="AV1095" s="173">
        <v>4829</v>
      </c>
      <c r="AW1095" s="173"/>
      <c r="AX1095" s="177">
        <v>127.77</v>
      </c>
      <c r="AY1095" s="172">
        <v>36.56</v>
      </c>
      <c r="AZ1095" s="172">
        <v>164.33</v>
      </c>
      <c r="BA1095" s="172"/>
      <c r="BB1095" s="172">
        <v>223.92</v>
      </c>
      <c r="BC1095" s="177">
        <v>104.45</v>
      </c>
      <c r="BD1095" s="172">
        <v>328.37</v>
      </c>
      <c r="BE1095" s="172">
        <v>492.69</v>
      </c>
      <c r="BF1095" s="172">
        <v>24.48</v>
      </c>
      <c r="BG1095" s="172"/>
      <c r="BH1095" s="178">
        <v>0</v>
      </c>
      <c r="BI1095" s="178">
        <v>41.28</v>
      </c>
      <c r="BJ1095" s="178" t="s">
        <v>589</v>
      </c>
      <c r="BK1095" s="174">
        <v>11.16</v>
      </c>
      <c r="BL1095" s="166">
        <v>4829</v>
      </c>
      <c r="BM1095" s="1" t="s">
        <v>590</v>
      </c>
      <c r="BN1095" s="1">
        <v>108.65</v>
      </c>
      <c r="BO1095">
        <v>4829</v>
      </c>
      <c r="BP1095" s="8" t="s">
        <v>594</v>
      </c>
      <c r="BQ1095">
        <v>31.06</v>
      </c>
      <c r="BR1095">
        <v>4829</v>
      </c>
      <c r="BS1095" t="s">
        <v>591</v>
      </c>
      <c r="BT1095">
        <v>14.62</v>
      </c>
      <c r="BU1095">
        <v>165.49</v>
      </c>
      <c r="BW1095">
        <v>2.88</v>
      </c>
      <c r="BX1095">
        <v>134.30000000000001</v>
      </c>
      <c r="BY1095">
        <v>137.18</v>
      </c>
      <c r="BZ1095">
        <v>861.12</v>
      </c>
    </row>
    <row r="1096" spans="1:85" hidden="1" x14ac:dyDescent="0.45">
      <c r="A1096" s="144" t="s">
        <v>598</v>
      </c>
      <c r="B1096" s="90">
        <v>43563</v>
      </c>
      <c r="C1096" s="144" t="s">
        <v>238</v>
      </c>
      <c r="D1096" s="75">
        <v>2019</v>
      </c>
      <c r="E1096" s="145">
        <v>14809551316980</v>
      </c>
      <c r="F1096" s="146" t="s">
        <v>228</v>
      </c>
      <c r="G1096" s="141" t="str">
        <f>VLOOKUP(E1096,'Tableau Sites'!$A$7:$C$107,3,FALSE)</f>
        <v>7 RUE JULES MASSENET</v>
      </c>
      <c r="H1096" s="147">
        <v>56100</v>
      </c>
      <c r="I1096" s="147">
        <v>18</v>
      </c>
      <c r="J1096" s="90">
        <v>43451</v>
      </c>
      <c r="K1096" s="90">
        <v>43451</v>
      </c>
      <c r="L1096" s="145">
        <v>6677</v>
      </c>
      <c r="M1096" s="145">
        <v>6677</v>
      </c>
      <c r="N1096" s="148">
        <v>1166.75</v>
      </c>
      <c r="O1096" s="169"/>
      <c r="P1096" s="82" t="s">
        <v>427</v>
      </c>
      <c r="Q1096" s="83">
        <v>14809551316980</v>
      </c>
      <c r="R1096" s="160" t="s">
        <v>603</v>
      </c>
      <c r="S1096" s="83">
        <v>2187608794744</v>
      </c>
      <c r="T1096" s="151" t="s">
        <v>369</v>
      </c>
      <c r="U1096" s="83" t="s">
        <v>604</v>
      </c>
      <c r="V1096" s="83" t="s">
        <v>36</v>
      </c>
      <c r="W1096" s="83">
        <v>56100</v>
      </c>
      <c r="X1096" s="170">
        <v>56121</v>
      </c>
      <c r="Y1096" s="83" t="s">
        <v>264</v>
      </c>
      <c r="Z1096" s="83" t="s">
        <v>353</v>
      </c>
      <c r="AA1096" s="171">
        <v>18</v>
      </c>
      <c r="AB1096" s="172"/>
      <c r="AC1096" s="172"/>
      <c r="AD1096" s="172" t="s">
        <v>372</v>
      </c>
      <c r="AE1096" s="172">
        <v>43451</v>
      </c>
      <c r="AF1096" s="173">
        <v>43539</v>
      </c>
      <c r="AG1096" s="173">
        <v>43452</v>
      </c>
      <c r="AH1096" s="173">
        <v>43513</v>
      </c>
      <c r="AI1096" s="175">
        <v>60</v>
      </c>
      <c r="AJ1096" s="175">
        <v>19.68</v>
      </c>
      <c r="AK1096" s="175">
        <v>0</v>
      </c>
      <c r="AL1096" s="176">
        <v>19.68</v>
      </c>
      <c r="AM1096" s="176">
        <v>5801</v>
      </c>
      <c r="AN1096" s="176"/>
      <c r="AO1096" s="176"/>
      <c r="AP1096" s="174">
        <v>12478</v>
      </c>
      <c r="AQ1096" s="176"/>
      <c r="AR1096" s="173"/>
      <c r="AS1096" s="173">
        <v>6677</v>
      </c>
      <c r="AT1096" s="173">
        <v>0</v>
      </c>
      <c r="AU1096" s="173">
        <v>0</v>
      </c>
      <c r="AV1096" s="173">
        <v>6677</v>
      </c>
      <c r="AW1096" s="173">
        <v>244.37</v>
      </c>
      <c r="AX1096" s="177"/>
      <c r="AY1096" s="172"/>
      <c r="AZ1096" s="172">
        <v>244.37</v>
      </c>
      <c r="BA1096" s="172">
        <v>454.03</v>
      </c>
      <c r="BB1096" s="172"/>
      <c r="BC1096" s="177"/>
      <c r="BD1096" s="172">
        <v>454.03</v>
      </c>
      <c r="BE1096" s="172">
        <v>698.41</v>
      </c>
      <c r="BF1096" s="172">
        <v>36.119999999999997</v>
      </c>
      <c r="BG1096" s="172"/>
      <c r="BH1096" s="178">
        <v>0</v>
      </c>
      <c r="BI1096" s="178">
        <v>29.12</v>
      </c>
      <c r="BJ1096" s="178" t="s">
        <v>589</v>
      </c>
      <c r="BK1096" s="174">
        <v>7.87</v>
      </c>
      <c r="BL1096" s="166">
        <v>6677</v>
      </c>
      <c r="BM1096" s="1" t="s">
        <v>590</v>
      </c>
      <c r="BN1096" s="1">
        <v>150.22999999999999</v>
      </c>
      <c r="BO1096">
        <v>6677</v>
      </c>
      <c r="BP1096" s="8" t="s">
        <v>594</v>
      </c>
      <c r="BQ1096">
        <v>43.05</v>
      </c>
      <c r="BR1096">
        <v>6677</v>
      </c>
      <c r="BS1096" t="s">
        <v>591</v>
      </c>
      <c r="BT1096">
        <v>20.260000000000002</v>
      </c>
      <c r="BU1096">
        <v>221.41</v>
      </c>
      <c r="BW1096">
        <v>1.52</v>
      </c>
      <c r="BX1096">
        <v>189.61</v>
      </c>
      <c r="BY1096">
        <v>191.14</v>
      </c>
      <c r="BZ1096">
        <v>1166.75</v>
      </c>
    </row>
    <row r="1097" spans="1:85" hidden="1" x14ac:dyDescent="0.45">
      <c r="A1097" s="144" t="s">
        <v>598</v>
      </c>
      <c r="B1097" s="90">
        <v>43563</v>
      </c>
      <c r="C1097" s="144" t="s">
        <v>238</v>
      </c>
      <c r="D1097" s="75">
        <v>2019</v>
      </c>
      <c r="E1097" s="145">
        <v>14847756816130</v>
      </c>
      <c r="F1097" s="146" t="s">
        <v>233</v>
      </c>
      <c r="G1097" s="141" t="str">
        <f>VLOOKUP(E1097,'Tableau Sites'!$A$7:$C$107,3,FALSE)</f>
        <v>RUE ETIENNE PERAULT</v>
      </c>
      <c r="H1097" s="147">
        <v>56100</v>
      </c>
      <c r="I1097" s="147">
        <v>18</v>
      </c>
      <c r="J1097" s="90">
        <v>43483</v>
      </c>
      <c r="K1097" s="90">
        <v>43483</v>
      </c>
      <c r="L1097" s="145">
        <v>4541</v>
      </c>
      <c r="M1097" s="145">
        <v>4541</v>
      </c>
      <c r="N1097" s="148">
        <v>820.95</v>
      </c>
      <c r="O1097" s="169"/>
      <c r="P1097" s="82" t="s">
        <v>427</v>
      </c>
      <c r="Q1097" s="83">
        <v>14847756816130</v>
      </c>
      <c r="R1097" s="160" t="s">
        <v>605</v>
      </c>
      <c r="S1097" s="83">
        <v>4177612183738</v>
      </c>
      <c r="T1097" s="151" t="s">
        <v>369</v>
      </c>
      <c r="U1097" s="83" t="s">
        <v>606</v>
      </c>
      <c r="V1097" s="83" t="s">
        <v>18</v>
      </c>
      <c r="W1097" s="83">
        <v>56100</v>
      </c>
      <c r="X1097" s="170">
        <v>56121</v>
      </c>
      <c r="Y1097" s="83" t="s">
        <v>264</v>
      </c>
      <c r="Z1097" s="83" t="s">
        <v>370</v>
      </c>
      <c r="AA1097" s="171"/>
      <c r="AB1097" s="172">
        <v>18</v>
      </c>
      <c r="AC1097" s="172">
        <v>18</v>
      </c>
      <c r="AD1097" s="172" t="s">
        <v>372</v>
      </c>
      <c r="AE1097" s="172">
        <v>43483</v>
      </c>
      <c r="AF1097" s="173">
        <v>43541</v>
      </c>
      <c r="AG1097" s="173">
        <v>43450</v>
      </c>
      <c r="AH1097" s="173">
        <v>43511</v>
      </c>
      <c r="AI1097" s="175">
        <v>60</v>
      </c>
      <c r="AJ1097" s="175">
        <v>26.88</v>
      </c>
      <c r="AK1097" s="175">
        <v>0</v>
      </c>
      <c r="AL1097" s="176">
        <v>26.88</v>
      </c>
      <c r="AM1097" s="176"/>
      <c r="AN1097" s="176">
        <v>31272</v>
      </c>
      <c r="AO1097" s="176">
        <v>3989</v>
      </c>
      <c r="AP1097" s="174"/>
      <c r="AQ1097" s="176">
        <v>35460</v>
      </c>
      <c r="AR1097" s="173">
        <v>4342</v>
      </c>
      <c r="AS1097" s="173">
        <v>0</v>
      </c>
      <c r="AT1097" s="173">
        <v>4188</v>
      </c>
      <c r="AU1097" s="173">
        <v>353</v>
      </c>
      <c r="AV1097" s="173">
        <v>4541</v>
      </c>
      <c r="AW1097" s="173"/>
      <c r="AX1097" s="177">
        <v>162.5</v>
      </c>
      <c r="AY1097" s="172">
        <v>8.4</v>
      </c>
      <c r="AZ1097" s="172">
        <v>170.9</v>
      </c>
      <c r="BA1097" s="172"/>
      <c r="BB1097" s="172">
        <v>284.79000000000002</v>
      </c>
      <c r="BC1097" s="177">
        <v>24</v>
      </c>
      <c r="BD1097" s="172">
        <v>308.79000000000002</v>
      </c>
      <c r="BE1097" s="172">
        <v>479.67</v>
      </c>
      <c r="BF1097" s="172">
        <v>29.32</v>
      </c>
      <c r="BG1097" s="172"/>
      <c r="BH1097" s="178">
        <v>0</v>
      </c>
      <c r="BI1097" s="178">
        <v>26.07</v>
      </c>
      <c r="BJ1097" s="178" t="s">
        <v>589</v>
      </c>
      <c r="BK1097" s="174">
        <v>7.05</v>
      </c>
      <c r="BL1097" s="166">
        <v>4541</v>
      </c>
      <c r="BM1097" s="1" t="s">
        <v>590</v>
      </c>
      <c r="BN1097" s="1">
        <v>102.17</v>
      </c>
      <c r="BO1097">
        <v>4541</v>
      </c>
      <c r="BP1097" s="8" t="s">
        <v>591</v>
      </c>
      <c r="BQ1097">
        <v>29.33</v>
      </c>
      <c r="BR1097">
        <v>4541</v>
      </c>
      <c r="BS1097" t="s">
        <v>592</v>
      </c>
      <c r="BT1097">
        <v>13.8</v>
      </c>
      <c r="BU1097">
        <v>152.35</v>
      </c>
      <c r="BW1097">
        <v>1.87</v>
      </c>
      <c r="BX1097">
        <v>130.86000000000001</v>
      </c>
      <c r="BY1097">
        <v>132.74</v>
      </c>
      <c r="BZ1097">
        <v>820.95</v>
      </c>
    </row>
    <row r="1098" spans="1:85" hidden="1" x14ac:dyDescent="0.45">
      <c r="A1098" s="144" t="s">
        <v>598</v>
      </c>
      <c r="B1098" s="90">
        <v>43563</v>
      </c>
      <c r="C1098" s="144" t="s">
        <v>238</v>
      </c>
      <c r="D1098" s="75">
        <v>2019</v>
      </c>
      <c r="E1098" s="145">
        <v>14829088219962</v>
      </c>
      <c r="F1098" s="146" t="s">
        <v>229</v>
      </c>
      <c r="G1098" s="141" t="str">
        <f>VLOOKUP(E1098,'Tableau Sites'!$A$7:$C$107,3,FALSE)</f>
        <v>2 RUE DE GALWAY</v>
      </c>
      <c r="H1098" s="147">
        <v>56100</v>
      </c>
      <c r="I1098" s="147">
        <v>18</v>
      </c>
      <c r="J1098" s="90">
        <v>43484</v>
      </c>
      <c r="K1098" s="90">
        <v>43484</v>
      </c>
      <c r="L1098" s="145">
        <v>4443</v>
      </c>
      <c r="M1098" s="145">
        <v>4443</v>
      </c>
      <c r="N1098" s="148">
        <v>775.42</v>
      </c>
      <c r="O1098" s="169"/>
      <c r="P1098" s="82" t="s">
        <v>427</v>
      </c>
      <c r="Q1098" s="83">
        <v>14829088219962</v>
      </c>
      <c r="R1098" s="160" t="s">
        <v>607</v>
      </c>
      <c r="S1098" s="83">
        <v>3156310414720</v>
      </c>
      <c r="T1098" s="151" t="s">
        <v>369</v>
      </c>
      <c r="U1098" s="83"/>
      <c r="V1098" s="83" t="s">
        <v>230</v>
      </c>
      <c r="W1098" s="83">
        <v>56100</v>
      </c>
      <c r="X1098" s="170">
        <v>56121</v>
      </c>
      <c r="Y1098" s="83" t="s">
        <v>264</v>
      </c>
      <c r="Z1098" s="83" t="s">
        <v>370</v>
      </c>
      <c r="AA1098" s="171"/>
      <c r="AB1098" s="172">
        <v>18</v>
      </c>
      <c r="AC1098" s="172">
        <v>18</v>
      </c>
      <c r="AD1098" s="172" t="s">
        <v>372</v>
      </c>
      <c r="AE1098" s="172">
        <v>43484</v>
      </c>
      <c r="AF1098" s="173">
        <v>43542</v>
      </c>
      <c r="AG1098" s="173">
        <v>43451</v>
      </c>
      <c r="AH1098" s="173">
        <v>43512</v>
      </c>
      <c r="AI1098" s="175">
        <v>60</v>
      </c>
      <c r="AJ1098" s="175">
        <v>26.88</v>
      </c>
      <c r="AK1098" s="175">
        <v>0</v>
      </c>
      <c r="AL1098" s="176">
        <v>26.88</v>
      </c>
      <c r="AM1098" s="176"/>
      <c r="AN1098" s="176">
        <v>25958</v>
      </c>
      <c r="AO1098" s="176">
        <v>9768</v>
      </c>
      <c r="AP1098" s="174"/>
      <c r="AQ1098" s="176">
        <v>28907</v>
      </c>
      <c r="AR1098" s="173">
        <v>11262</v>
      </c>
      <c r="AS1098" s="173">
        <v>0</v>
      </c>
      <c r="AT1098" s="173">
        <v>2949</v>
      </c>
      <c r="AU1098" s="173">
        <v>1494</v>
      </c>
      <c r="AV1098" s="173">
        <v>4443</v>
      </c>
      <c r="AW1098" s="173"/>
      <c r="AX1098" s="177">
        <v>114.43</v>
      </c>
      <c r="AY1098" s="172">
        <v>35.56</v>
      </c>
      <c r="AZ1098" s="172">
        <v>149.99</v>
      </c>
      <c r="BA1098" s="172"/>
      <c r="BB1098" s="172">
        <v>200.53</v>
      </c>
      <c r="BC1098" s="177">
        <v>101.6</v>
      </c>
      <c r="BD1098" s="172">
        <v>302.13</v>
      </c>
      <c r="BE1098" s="172">
        <v>452.11</v>
      </c>
      <c r="BF1098" s="172">
        <v>22.06</v>
      </c>
      <c r="BG1098" s="172"/>
      <c r="BH1098" s="178">
        <v>0</v>
      </c>
      <c r="BI1098" s="178">
        <v>26.07</v>
      </c>
      <c r="BJ1098" s="178" t="s">
        <v>589</v>
      </c>
      <c r="BK1098" s="174">
        <v>7.05</v>
      </c>
      <c r="BL1098" s="166">
        <v>4443</v>
      </c>
      <c r="BM1098" s="1" t="s">
        <v>590</v>
      </c>
      <c r="BN1098" s="1">
        <v>99.97</v>
      </c>
      <c r="BO1098">
        <v>4443</v>
      </c>
      <c r="BP1098" s="8" t="s">
        <v>591</v>
      </c>
      <c r="BQ1098">
        <v>28.7</v>
      </c>
      <c r="BR1098">
        <v>4443</v>
      </c>
      <c r="BS1098" t="s">
        <v>592</v>
      </c>
      <c r="BT1098">
        <v>13.51</v>
      </c>
      <c r="BU1098">
        <v>149.22999999999999</v>
      </c>
      <c r="BW1098">
        <v>1.87</v>
      </c>
      <c r="BX1098">
        <v>123.27</v>
      </c>
      <c r="BY1098">
        <v>125.14</v>
      </c>
      <c r="BZ1098">
        <v>775.42</v>
      </c>
    </row>
    <row r="1099" spans="1:85" hidden="1" x14ac:dyDescent="0.45">
      <c r="A1099" s="144" t="s">
        <v>598</v>
      </c>
      <c r="B1099" s="90">
        <v>43563</v>
      </c>
      <c r="C1099" s="144" t="s">
        <v>238</v>
      </c>
      <c r="D1099" s="75">
        <v>2019</v>
      </c>
      <c r="E1099" s="145">
        <v>14868451447631</v>
      </c>
      <c r="F1099" s="146" t="s">
        <v>236</v>
      </c>
      <c r="G1099" s="141" t="str">
        <f>VLOOKUP(E1099,'Tableau Sites'!$A$7:$C$107,3,FALSE)</f>
        <v>KERDROUAL</v>
      </c>
      <c r="H1099" s="147">
        <v>56270</v>
      </c>
      <c r="I1099" s="147">
        <v>30</v>
      </c>
      <c r="J1099" s="90">
        <v>43518</v>
      </c>
      <c r="K1099" s="90">
        <v>43518</v>
      </c>
      <c r="L1099" s="145">
        <v>2871</v>
      </c>
      <c r="M1099" s="145">
        <v>2871</v>
      </c>
      <c r="N1099" s="148">
        <v>534.54999999999995</v>
      </c>
      <c r="O1099" s="169"/>
      <c r="P1099" s="82" t="s">
        <v>427</v>
      </c>
      <c r="Q1099" s="83">
        <v>14868451447631</v>
      </c>
      <c r="R1099" s="160" t="s">
        <v>608</v>
      </c>
      <c r="S1099" s="83">
        <v>71</v>
      </c>
      <c r="T1099" s="151" t="s">
        <v>369</v>
      </c>
      <c r="U1099" s="83" t="s">
        <v>602</v>
      </c>
      <c r="V1099" s="83" t="s">
        <v>237</v>
      </c>
      <c r="W1099" s="83">
        <v>56270</v>
      </c>
      <c r="X1099" s="170">
        <v>56162</v>
      </c>
      <c r="Y1099" s="83" t="s">
        <v>431</v>
      </c>
      <c r="Z1099" s="83" t="s">
        <v>370</v>
      </c>
      <c r="AA1099" s="171"/>
      <c r="AB1099" s="172">
        <v>30</v>
      </c>
      <c r="AC1099" s="172">
        <v>30</v>
      </c>
      <c r="AD1099" s="172" t="s">
        <v>398</v>
      </c>
      <c r="AE1099" s="172">
        <v>43518</v>
      </c>
      <c r="AF1099" s="173">
        <v>43560</v>
      </c>
      <c r="AG1099" s="173">
        <v>43502</v>
      </c>
      <c r="AH1099" s="173">
        <v>43560</v>
      </c>
      <c r="AI1099" s="175">
        <v>60</v>
      </c>
      <c r="AJ1099" s="175">
        <v>41.28</v>
      </c>
      <c r="AK1099" s="175">
        <v>0</v>
      </c>
      <c r="AL1099" s="176">
        <v>41.28</v>
      </c>
      <c r="AM1099" s="176"/>
      <c r="AN1099" s="176">
        <v>32386</v>
      </c>
      <c r="AO1099" s="176">
        <v>15106</v>
      </c>
      <c r="AP1099" s="174"/>
      <c r="AQ1099" s="176">
        <v>34344</v>
      </c>
      <c r="AR1099" s="173">
        <v>16019</v>
      </c>
      <c r="AS1099" s="173">
        <v>0</v>
      </c>
      <c r="AT1099" s="173">
        <v>1958</v>
      </c>
      <c r="AU1099" s="173">
        <v>913</v>
      </c>
      <c r="AV1099" s="173">
        <v>2871</v>
      </c>
      <c r="AW1099" s="173"/>
      <c r="AX1099" s="177">
        <v>75.97</v>
      </c>
      <c r="AY1099" s="172">
        <v>21.73</v>
      </c>
      <c r="AZ1099" s="172">
        <v>97.7</v>
      </c>
      <c r="BA1099" s="172"/>
      <c r="BB1099" s="172">
        <v>133.13999999999999</v>
      </c>
      <c r="BC1099" s="177">
        <v>62.08</v>
      </c>
      <c r="BD1099" s="172">
        <v>195.22</v>
      </c>
      <c r="BE1099" s="172">
        <v>292.92</v>
      </c>
      <c r="BF1099" s="172">
        <v>14.56</v>
      </c>
      <c r="BG1099" s="172"/>
      <c r="BH1099" s="178">
        <v>0</v>
      </c>
      <c r="BI1099" s="178">
        <v>41.28</v>
      </c>
      <c r="BJ1099" s="178" t="s">
        <v>589</v>
      </c>
      <c r="BK1099" s="174">
        <v>11.16</v>
      </c>
      <c r="BL1099" s="166">
        <v>2871</v>
      </c>
      <c r="BM1099" s="1" t="s">
        <v>590</v>
      </c>
      <c r="BN1099" s="1">
        <v>64.599999999999994</v>
      </c>
      <c r="BO1099">
        <v>2871</v>
      </c>
      <c r="BP1099" s="8" t="s">
        <v>591</v>
      </c>
      <c r="BQ1099">
        <v>18.55</v>
      </c>
      <c r="BR1099">
        <v>2871</v>
      </c>
      <c r="BS1099" t="s">
        <v>592</v>
      </c>
      <c r="BT1099">
        <v>8.73</v>
      </c>
      <c r="BU1099">
        <v>103.04</v>
      </c>
      <c r="BW1099">
        <v>2.88</v>
      </c>
      <c r="BX1099">
        <v>79.87</v>
      </c>
      <c r="BY1099">
        <v>82.75</v>
      </c>
      <c r="BZ1099">
        <v>534.54999999999995</v>
      </c>
    </row>
    <row r="1100" spans="1:85" hidden="1" x14ac:dyDescent="0.45">
      <c r="A1100" s="144" t="s">
        <v>598</v>
      </c>
      <c r="B1100" s="90">
        <v>43563</v>
      </c>
      <c r="C1100" s="144" t="s">
        <v>238</v>
      </c>
      <c r="D1100" s="75">
        <v>2019</v>
      </c>
      <c r="E1100" s="145">
        <v>14861794442726</v>
      </c>
      <c r="F1100" s="146" t="s">
        <v>234</v>
      </c>
      <c r="G1100" s="141" t="str">
        <f>VLOOKUP(E1100,'Tableau Sites'!$A$7:$C$107,3,FALSE)</f>
        <v>32 RUE EDGARD QUINET</v>
      </c>
      <c r="H1100" s="147">
        <v>56100</v>
      </c>
      <c r="I1100" s="147">
        <v>30</v>
      </c>
      <c r="J1100" s="90">
        <v>43451</v>
      </c>
      <c r="K1100" s="90">
        <v>43451</v>
      </c>
      <c r="L1100" s="145">
        <v>4701</v>
      </c>
      <c r="M1100" s="145">
        <v>4701</v>
      </c>
      <c r="N1100" s="148">
        <v>839.93</v>
      </c>
      <c r="O1100" s="169"/>
      <c r="P1100" s="82" t="s">
        <v>427</v>
      </c>
      <c r="Q1100" s="83">
        <v>14861794442726</v>
      </c>
      <c r="R1100" s="160" t="s">
        <v>609</v>
      </c>
      <c r="S1100" s="83">
        <v>2187611126135</v>
      </c>
      <c r="T1100" s="151" t="s">
        <v>369</v>
      </c>
      <c r="U1100" s="83" t="s">
        <v>610</v>
      </c>
      <c r="V1100" s="83" t="s">
        <v>164</v>
      </c>
      <c r="W1100" s="83">
        <v>56100</v>
      </c>
      <c r="X1100" s="170">
        <v>56121</v>
      </c>
      <c r="Y1100" s="83" t="s">
        <v>264</v>
      </c>
      <c r="Z1100" s="83" t="s">
        <v>353</v>
      </c>
      <c r="AA1100" s="171">
        <v>30</v>
      </c>
      <c r="AB1100" s="172"/>
      <c r="AC1100" s="172"/>
      <c r="AD1100" s="172" t="s">
        <v>372</v>
      </c>
      <c r="AE1100" s="172">
        <v>43451</v>
      </c>
      <c r="AF1100" s="173">
        <v>43512</v>
      </c>
      <c r="AG1100" s="173">
        <v>43514</v>
      </c>
      <c r="AH1100" s="173">
        <v>43572</v>
      </c>
      <c r="AI1100" s="175">
        <v>60</v>
      </c>
      <c r="AJ1100" s="175">
        <v>29.28</v>
      </c>
      <c r="AK1100" s="175">
        <v>0</v>
      </c>
      <c r="AL1100" s="176">
        <v>29.28</v>
      </c>
      <c r="AM1100" s="176">
        <v>3685</v>
      </c>
      <c r="AN1100" s="176"/>
      <c r="AO1100" s="176"/>
      <c r="AP1100" s="174">
        <v>8386</v>
      </c>
      <c r="AQ1100" s="176"/>
      <c r="AR1100" s="173"/>
      <c r="AS1100" s="173">
        <v>4701</v>
      </c>
      <c r="AT1100" s="173">
        <v>0</v>
      </c>
      <c r="AU1100" s="173">
        <v>0</v>
      </c>
      <c r="AV1100" s="173">
        <v>4701</v>
      </c>
      <c r="AW1100" s="173">
        <v>172.06</v>
      </c>
      <c r="AX1100" s="177"/>
      <c r="AY1100" s="172"/>
      <c r="AZ1100" s="172">
        <v>172.06</v>
      </c>
      <c r="BA1100" s="172">
        <v>319.66000000000003</v>
      </c>
      <c r="BB1100" s="172"/>
      <c r="BC1100" s="177"/>
      <c r="BD1100" s="172">
        <v>319.66000000000003</v>
      </c>
      <c r="BE1100" s="172">
        <v>491.72</v>
      </c>
      <c r="BF1100" s="172">
        <v>25.43</v>
      </c>
      <c r="BG1100" s="172"/>
      <c r="BH1100" s="178">
        <v>0</v>
      </c>
      <c r="BI1100" s="178">
        <v>28.4</v>
      </c>
      <c r="BJ1100" s="178" t="s">
        <v>589</v>
      </c>
      <c r="BK1100" s="174">
        <v>7.68</v>
      </c>
      <c r="BL1100" s="166">
        <v>4701</v>
      </c>
      <c r="BM1100" s="1" t="s">
        <v>590</v>
      </c>
      <c r="BN1100" s="1">
        <v>105.77</v>
      </c>
      <c r="BO1100">
        <v>4701</v>
      </c>
      <c r="BP1100" s="8" t="s">
        <v>594</v>
      </c>
      <c r="BQ1100">
        <v>30.28</v>
      </c>
      <c r="BR1100">
        <v>4701</v>
      </c>
      <c r="BS1100" t="s">
        <v>591</v>
      </c>
      <c r="BT1100">
        <v>14.25</v>
      </c>
      <c r="BU1100">
        <v>157.97999999999999</v>
      </c>
      <c r="BW1100">
        <v>2.0299999999999998</v>
      </c>
      <c r="BX1100">
        <v>133.49</v>
      </c>
      <c r="BY1100">
        <v>135.53</v>
      </c>
      <c r="BZ1100">
        <v>839.93</v>
      </c>
    </row>
    <row r="1101" spans="1:85" hidden="1" x14ac:dyDescent="0.45">
      <c r="A1101" s="104">
        <v>106002176390</v>
      </c>
      <c r="B1101" s="1">
        <v>43191</v>
      </c>
      <c r="C1101" s="141" t="s">
        <v>101</v>
      </c>
      <c r="D1101">
        <v>2018</v>
      </c>
      <c r="E1101" s="98">
        <v>14864978218038</v>
      </c>
      <c r="F1101" s="141" t="s">
        <v>614</v>
      </c>
      <c r="G1101" s="141" t="str">
        <f>VLOOKUP(E1101,'Tableau Sites'!$A$7:$C$107,3,FALSE)</f>
        <v>16B RUE JULES VALLES</v>
      </c>
      <c r="H1101" s="142">
        <v>56100</v>
      </c>
      <c r="I1101">
        <v>6</v>
      </c>
      <c r="J1101" s="1">
        <v>43190</v>
      </c>
      <c r="K1101" s="1">
        <v>43190</v>
      </c>
      <c r="L1101" s="142">
        <v>108</v>
      </c>
      <c r="M1101" s="142">
        <v>108</v>
      </c>
      <c r="N1101" s="143">
        <v>24.49</v>
      </c>
      <c r="O1101" s="15">
        <v>102976584</v>
      </c>
      <c r="P1101" t="s">
        <v>611</v>
      </c>
      <c r="Q1101">
        <v>102977700</v>
      </c>
      <c r="R1101" s="104" t="s">
        <v>130</v>
      </c>
      <c r="S1101">
        <v>11003620275</v>
      </c>
      <c r="T1101" t="s">
        <v>612</v>
      </c>
      <c r="U1101" s="114">
        <v>21560121200016</v>
      </c>
      <c r="V1101" s="13"/>
      <c r="W1101" s="1">
        <v>17089</v>
      </c>
      <c r="X1101" s="7">
        <v>106002176390</v>
      </c>
      <c r="Y1101" s="10">
        <v>43191</v>
      </c>
      <c r="Z1101">
        <v>43231</v>
      </c>
      <c r="AA1101">
        <v>1</v>
      </c>
      <c r="AB1101" t="s">
        <v>613</v>
      </c>
      <c r="AD1101">
        <v>6006173683</v>
      </c>
      <c r="AE1101" t="s">
        <v>614</v>
      </c>
      <c r="AH1101">
        <v>14864978218038</v>
      </c>
      <c r="AI1101" t="s">
        <v>615</v>
      </c>
      <c r="AJ1101">
        <v>56100</v>
      </c>
      <c r="AK1101" t="s">
        <v>264</v>
      </c>
      <c r="AL1101" t="s">
        <v>616</v>
      </c>
      <c r="AM1101">
        <v>224</v>
      </c>
      <c r="AN1101" t="s">
        <v>101</v>
      </c>
      <c r="AO1101" t="s">
        <v>617</v>
      </c>
      <c r="AP1101" t="s">
        <v>618</v>
      </c>
      <c r="AQ1101" t="s">
        <v>619</v>
      </c>
      <c r="AR1101">
        <v>6</v>
      </c>
      <c r="AU1101">
        <v>0</v>
      </c>
      <c r="AV1101">
        <v>43178</v>
      </c>
      <c r="AW1101">
        <v>43190</v>
      </c>
      <c r="AX1101">
        <v>5.43</v>
      </c>
      <c r="AY1101">
        <v>0</v>
      </c>
      <c r="AZ1101">
        <v>0</v>
      </c>
      <c r="BA1101">
        <v>0</v>
      </c>
      <c r="BB1101">
        <v>0</v>
      </c>
      <c r="BC1101">
        <v>0.21</v>
      </c>
      <c r="BD1101">
        <v>0</v>
      </c>
      <c r="BE1101">
        <v>0</v>
      </c>
      <c r="BF1101">
        <v>43178</v>
      </c>
      <c r="BG1101">
        <v>43220</v>
      </c>
      <c r="BH1101">
        <v>6.79</v>
      </c>
      <c r="BI1101">
        <v>3.96</v>
      </c>
      <c r="BJ1101">
        <v>16.18</v>
      </c>
      <c r="BK1101">
        <v>2.4300000000000002</v>
      </c>
      <c r="BL1101">
        <v>1.83</v>
      </c>
      <c r="BM1101">
        <v>0.69</v>
      </c>
      <c r="BN1101">
        <v>0.32</v>
      </c>
      <c r="BO1101">
        <v>1.01</v>
      </c>
      <c r="BP1101">
        <v>21.45</v>
      </c>
      <c r="BQ1101">
        <v>8.6199999999999992</v>
      </c>
      <c r="BR1101">
        <v>0.47</v>
      </c>
      <c r="BS1101">
        <v>12.83</v>
      </c>
      <c r="BT1101">
        <v>2.57</v>
      </c>
      <c r="BU1101">
        <v>24.49</v>
      </c>
      <c r="BV1101">
        <v>108</v>
      </c>
      <c r="BW1101">
        <v>108</v>
      </c>
      <c r="BX1101">
        <v>0</v>
      </c>
      <c r="CD1101">
        <v>8032</v>
      </c>
      <c r="CE1101">
        <v>0</v>
      </c>
      <c r="CF1101">
        <v>8140</v>
      </c>
      <c r="CG1101">
        <v>0</v>
      </c>
    </row>
    <row r="1102" spans="1:85" x14ac:dyDescent="0.45">
      <c r="A1102" s="104">
        <v>106002176390</v>
      </c>
      <c r="B1102" s="1">
        <v>43191</v>
      </c>
      <c r="C1102" s="141" t="s">
        <v>101</v>
      </c>
      <c r="D1102">
        <v>2018</v>
      </c>
      <c r="E1102" s="98">
        <v>14874384875813</v>
      </c>
      <c r="F1102" s="204" t="s">
        <v>815</v>
      </c>
      <c r="G1102" s="141" t="str">
        <f>VLOOKUP(E1102,'Tableau Sites'!$A$7:$C$127,3,FALSE)</f>
        <v>16 RUE JULES VALLES</v>
      </c>
      <c r="H1102" s="142">
        <v>56100</v>
      </c>
      <c r="I1102">
        <v>6</v>
      </c>
      <c r="J1102" s="1">
        <v>43190</v>
      </c>
      <c r="K1102" s="1">
        <v>43190</v>
      </c>
      <c r="L1102" s="142">
        <v>117</v>
      </c>
      <c r="M1102" s="142">
        <v>117</v>
      </c>
      <c r="N1102" s="143">
        <v>25.77</v>
      </c>
      <c r="O1102" s="15">
        <v>102976584</v>
      </c>
      <c r="P1102" t="s">
        <v>611</v>
      </c>
      <c r="Q1102">
        <v>102977700</v>
      </c>
      <c r="R1102" s="104" t="s">
        <v>130</v>
      </c>
      <c r="S1102">
        <v>11003620275</v>
      </c>
      <c r="T1102" t="s">
        <v>612</v>
      </c>
      <c r="U1102" s="114">
        <v>21560121200016</v>
      </c>
      <c r="V1102" s="13"/>
      <c r="W1102" s="1">
        <v>17089</v>
      </c>
      <c r="X1102" s="7">
        <v>106002176390</v>
      </c>
      <c r="Y1102" s="10">
        <v>43191</v>
      </c>
      <c r="Z1102">
        <v>43231</v>
      </c>
      <c r="AA1102">
        <v>2</v>
      </c>
      <c r="AB1102" t="s">
        <v>613</v>
      </c>
      <c r="AD1102">
        <v>6006173680</v>
      </c>
      <c r="AE1102" t="s">
        <v>620</v>
      </c>
      <c r="AH1102">
        <v>14874384875813</v>
      </c>
      <c r="AI1102" t="s">
        <v>621</v>
      </c>
      <c r="AJ1102">
        <v>56100</v>
      </c>
      <c r="AK1102" t="s">
        <v>264</v>
      </c>
      <c r="AL1102" t="s">
        <v>616</v>
      </c>
      <c r="AM1102">
        <v>614</v>
      </c>
      <c r="AN1102" t="s">
        <v>101</v>
      </c>
      <c r="AO1102" t="s">
        <v>617</v>
      </c>
      <c r="AP1102" t="s">
        <v>618</v>
      </c>
      <c r="AQ1102" t="s">
        <v>619</v>
      </c>
      <c r="AR1102">
        <v>6</v>
      </c>
      <c r="AU1102">
        <v>0</v>
      </c>
      <c r="AV1102">
        <v>43178</v>
      </c>
      <c r="AW1102">
        <v>43190</v>
      </c>
      <c r="AX1102">
        <v>5.88</v>
      </c>
      <c r="AY1102">
        <v>0</v>
      </c>
      <c r="AZ1102">
        <v>0</v>
      </c>
      <c r="BA1102">
        <v>0</v>
      </c>
      <c r="BB1102">
        <v>0</v>
      </c>
      <c r="BC1102">
        <v>0.22</v>
      </c>
      <c r="BD1102">
        <v>0</v>
      </c>
      <c r="BE1102">
        <v>0</v>
      </c>
      <c r="BF1102">
        <v>43178</v>
      </c>
      <c r="BG1102">
        <v>43220</v>
      </c>
      <c r="BH1102">
        <v>6.79</v>
      </c>
      <c r="BI1102">
        <v>4.29</v>
      </c>
      <c r="BJ1102">
        <v>16.96</v>
      </c>
      <c r="BK1102">
        <v>2.63</v>
      </c>
      <c r="BL1102">
        <v>1.83</v>
      </c>
      <c r="BM1102">
        <v>0.75</v>
      </c>
      <c r="BN1102">
        <v>0.35</v>
      </c>
      <c r="BO1102">
        <v>1.1000000000000001</v>
      </c>
      <c r="BP1102">
        <v>22.52</v>
      </c>
      <c r="BQ1102">
        <v>8.6199999999999992</v>
      </c>
      <c r="BR1102">
        <v>0.47</v>
      </c>
      <c r="BS1102">
        <v>13.9</v>
      </c>
      <c r="BT1102">
        <v>2.78</v>
      </c>
      <c r="BU1102">
        <v>25.77</v>
      </c>
      <c r="BV1102">
        <v>117</v>
      </c>
      <c r="BW1102">
        <v>117</v>
      </c>
      <c r="BX1102">
        <v>0</v>
      </c>
      <c r="CD1102">
        <v>5471</v>
      </c>
      <c r="CE1102">
        <v>0</v>
      </c>
      <c r="CF1102">
        <v>5588</v>
      </c>
      <c r="CG1102">
        <v>0</v>
      </c>
    </row>
    <row r="1103" spans="1:85" x14ac:dyDescent="0.45">
      <c r="A1103" s="104">
        <v>106002176390</v>
      </c>
      <c r="B1103" s="1">
        <v>43191</v>
      </c>
      <c r="C1103" s="141" t="s">
        <v>101</v>
      </c>
      <c r="D1103">
        <v>2018</v>
      </c>
      <c r="E1103" s="98">
        <v>14897394978254</v>
      </c>
      <c r="F1103" s="141" t="s">
        <v>106</v>
      </c>
      <c r="G1103" s="141" t="str">
        <f>VLOOKUP(E1103,'Tableau Sites'!$A$7:$C$127,3,FALSE)</f>
        <v>BOULEVARD MARECHAL JOFFRE</v>
      </c>
      <c r="H1103" s="142">
        <v>56100</v>
      </c>
      <c r="I1103">
        <v>6</v>
      </c>
      <c r="J1103" s="1">
        <v>43190</v>
      </c>
      <c r="K1103" s="1">
        <v>43190</v>
      </c>
      <c r="L1103" s="142">
        <v>13</v>
      </c>
      <c r="M1103" s="142">
        <v>13</v>
      </c>
      <c r="N1103" s="143">
        <v>10.94</v>
      </c>
      <c r="O1103" s="15">
        <v>102976584</v>
      </c>
      <c r="P1103" t="s">
        <v>611</v>
      </c>
      <c r="Q1103">
        <v>102977700</v>
      </c>
      <c r="R1103" s="104" t="s">
        <v>130</v>
      </c>
      <c r="S1103">
        <v>11003620275</v>
      </c>
      <c r="T1103" t="s">
        <v>612</v>
      </c>
      <c r="U1103" s="114">
        <v>21560121200016</v>
      </c>
      <c r="V1103" s="13"/>
      <c r="W1103" s="1">
        <v>17089</v>
      </c>
      <c r="X1103" s="7">
        <v>106002176390</v>
      </c>
      <c r="Y1103" s="10">
        <v>43191</v>
      </c>
      <c r="Z1103">
        <v>43231</v>
      </c>
      <c r="AA1103">
        <v>3</v>
      </c>
      <c r="AB1103" t="s">
        <v>613</v>
      </c>
      <c r="AD1103">
        <v>6006173617</v>
      </c>
      <c r="AE1103" t="s">
        <v>622</v>
      </c>
      <c r="AH1103">
        <v>14897394978254</v>
      </c>
      <c r="AI1103" t="s">
        <v>623</v>
      </c>
      <c r="AJ1103">
        <v>56100</v>
      </c>
      <c r="AK1103" t="s">
        <v>264</v>
      </c>
      <c r="AL1103" t="s">
        <v>396</v>
      </c>
      <c r="AM1103">
        <v>827</v>
      </c>
      <c r="AN1103" t="s">
        <v>101</v>
      </c>
      <c r="AO1103" t="s">
        <v>617</v>
      </c>
      <c r="AP1103" t="s">
        <v>618</v>
      </c>
      <c r="AQ1103" t="s">
        <v>619</v>
      </c>
      <c r="AR1103">
        <v>6</v>
      </c>
      <c r="AU1103">
        <v>0</v>
      </c>
      <c r="AV1103">
        <v>43178</v>
      </c>
      <c r="AW1103">
        <v>43190</v>
      </c>
      <c r="AX1103">
        <v>0.65</v>
      </c>
      <c r="AY1103">
        <v>0</v>
      </c>
      <c r="AZ1103">
        <v>0</v>
      </c>
      <c r="BA1103">
        <v>0</v>
      </c>
      <c r="BB1103">
        <v>0</v>
      </c>
      <c r="BC1103">
        <v>0.02</v>
      </c>
      <c r="BD1103">
        <v>0</v>
      </c>
      <c r="BE1103">
        <v>0</v>
      </c>
      <c r="BF1103">
        <v>43178</v>
      </c>
      <c r="BG1103">
        <v>43220</v>
      </c>
      <c r="BH1103">
        <v>6.79</v>
      </c>
      <c r="BI1103">
        <v>0.48</v>
      </c>
      <c r="BJ1103">
        <v>7.92</v>
      </c>
      <c r="BK1103">
        <v>0.28999999999999998</v>
      </c>
      <c r="BL1103">
        <v>1.83</v>
      </c>
      <c r="BM1103">
        <v>0.08</v>
      </c>
      <c r="BN1103">
        <v>0.04</v>
      </c>
      <c r="BO1103">
        <v>0.12</v>
      </c>
      <c r="BP1103">
        <v>10.16</v>
      </c>
      <c r="BQ1103">
        <v>8.6199999999999992</v>
      </c>
      <c r="BR1103">
        <v>0.47</v>
      </c>
      <c r="BS1103">
        <v>1.54</v>
      </c>
      <c r="BT1103">
        <v>0.31</v>
      </c>
      <c r="BU1103">
        <v>10.94</v>
      </c>
      <c r="BV1103">
        <v>13</v>
      </c>
      <c r="BW1103">
        <v>13</v>
      </c>
      <c r="BX1103">
        <v>0</v>
      </c>
      <c r="BY1103">
        <v>43104</v>
      </c>
      <c r="BZ1103" t="s">
        <v>624</v>
      </c>
      <c r="CA1103">
        <v>8548</v>
      </c>
      <c r="CB1103">
        <v>0</v>
      </c>
      <c r="CD1103">
        <v>8636</v>
      </c>
      <c r="CE1103">
        <v>0</v>
      </c>
      <c r="CF1103">
        <v>8649</v>
      </c>
      <c r="CG1103">
        <v>0</v>
      </c>
    </row>
    <row r="1104" spans="1:85" x14ac:dyDescent="0.45">
      <c r="A1104" s="104">
        <v>106002176390</v>
      </c>
      <c r="B1104" s="1">
        <v>43191</v>
      </c>
      <c r="C1104" s="141" t="s">
        <v>101</v>
      </c>
      <c r="D1104">
        <v>2018</v>
      </c>
      <c r="E1104" s="98">
        <v>14884081026425</v>
      </c>
      <c r="F1104" s="204" t="s">
        <v>625</v>
      </c>
      <c r="G1104" s="141" t="str">
        <f>VLOOKUP(E1104,'Tableau Sites'!$A$7:$C$127,3,FALSE)</f>
        <v>76 BOULEVARD COSMAO DUMANOIR</v>
      </c>
      <c r="H1104" s="142">
        <v>56100</v>
      </c>
      <c r="I1104">
        <v>6</v>
      </c>
      <c r="J1104" s="1">
        <v>43190</v>
      </c>
      <c r="K1104" s="1">
        <v>43190</v>
      </c>
      <c r="L1104" s="142">
        <v>278</v>
      </c>
      <c r="M1104" s="142">
        <v>278</v>
      </c>
      <c r="N1104" s="143">
        <v>46.9</v>
      </c>
      <c r="O1104" s="15">
        <v>102976584</v>
      </c>
      <c r="P1104" t="s">
        <v>611</v>
      </c>
      <c r="Q1104">
        <v>102977700</v>
      </c>
      <c r="R1104" s="104" t="s">
        <v>130</v>
      </c>
      <c r="S1104">
        <v>11003620275</v>
      </c>
      <c r="T1104" t="s">
        <v>612</v>
      </c>
      <c r="U1104" s="114">
        <v>21560121200016</v>
      </c>
      <c r="V1104" s="13"/>
      <c r="W1104" s="1">
        <v>17089</v>
      </c>
      <c r="X1104" s="7">
        <v>106002176390</v>
      </c>
      <c r="Y1104" s="10">
        <v>43191</v>
      </c>
      <c r="Z1104">
        <v>43231</v>
      </c>
      <c r="AA1104">
        <v>4</v>
      </c>
      <c r="AB1104" t="s">
        <v>613</v>
      </c>
      <c r="AD1104">
        <v>6005836820</v>
      </c>
      <c r="AE1104" t="s">
        <v>625</v>
      </c>
      <c r="AH1104">
        <v>14884081026425</v>
      </c>
      <c r="AI1104" t="s">
        <v>626</v>
      </c>
      <c r="AJ1104">
        <v>56100</v>
      </c>
      <c r="AK1104" t="s">
        <v>264</v>
      </c>
      <c r="AL1104" t="s">
        <v>396</v>
      </c>
      <c r="AM1104">
        <v>618</v>
      </c>
      <c r="AN1104" t="s">
        <v>101</v>
      </c>
      <c r="AO1104" t="s">
        <v>617</v>
      </c>
      <c r="AP1104" t="s">
        <v>627</v>
      </c>
      <c r="AQ1104" t="s">
        <v>619</v>
      </c>
      <c r="AR1104">
        <v>6</v>
      </c>
      <c r="AU1104">
        <v>0</v>
      </c>
      <c r="AV1104">
        <v>43160</v>
      </c>
      <c r="AW1104">
        <v>43190</v>
      </c>
      <c r="AX1104">
        <v>13.97</v>
      </c>
      <c r="AY1104">
        <v>0</v>
      </c>
      <c r="AZ1104">
        <v>0</v>
      </c>
      <c r="BA1104">
        <v>0</v>
      </c>
      <c r="BB1104">
        <v>0</v>
      </c>
      <c r="BC1104">
        <v>0.53</v>
      </c>
      <c r="BD1104">
        <v>0</v>
      </c>
      <c r="BE1104">
        <v>0</v>
      </c>
      <c r="BF1104">
        <v>43191</v>
      </c>
      <c r="BG1104">
        <v>43220</v>
      </c>
      <c r="BH1104">
        <v>5.98</v>
      </c>
      <c r="BI1104">
        <v>9.57</v>
      </c>
      <c r="BJ1104">
        <v>29.52</v>
      </c>
      <c r="BK1104">
        <v>6.26</v>
      </c>
      <c r="BL1104">
        <v>1.62</v>
      </c>
      <c r="BM1104">
        <v>1.77</v>
      </c>
      <c r="BN1104">
        <v>0.83</v>
      </c>
      <c r="BO1104">
        <v>2.6</v>
      </c>
      <c r="BP1104">
        <v>40</v>
      </c>
      <c r="BQ1104">
        <v>7.6</v>
      </c>
      <c r="BR1104">
        <v>0.42</v>
      </c>
      <c r="BS1104">
        <v>32.4</v>
      </c>
      <c r="BT1104">
        <v>6.48</v>
      </c>
      <c r="BU1104">
        <v>46.9</v>
      </c>
      <c r="BV1104">
        <v>278</v>
      </c>
      <c r="BW1104">
        <v>195</v>
      </c>
      <c r="BX1104">
        <v>83</v>
      </c>
      <c r="BY1104">
        <v>43033</v>
      </c>
      <c r="BZ1104" t="s">
        <v>624</v>
      </c>
      <c r="CA1104">
        <v>23740</v>
      </c>
      <c r="CB1104">
        <v>24620</v>
      </c>
      <c r="CC1104">
        <v>43214</v>
      </c>
      <c r="CD1104">
        <v>24562</v>
      </c>
      <c r="CE1104">
        <v>24973</v>
      </c>
      <c r="CF1104">
        <v>24757</v>
      </c>
      <c r="CG1104">
        <v>25056</v>
      </c>
    </row>
    <row r="1105" spans="1:85" hidden="1" x14ac:dyDescent="0.45">
      <c r="A1105" s="104">
        <v>106002176390</v>
      </c>
      <c r="B1105" s="1">
        <v>43191</v>
      </c>
      <c r="C1105" s="141" t="s">
        <v>101</v>
      </c>
      <c r="D1105">
        <v>2018</v>
      </c>
      <c r="E1105" s="98">
        <v>14853834963765</v>
      </c>
      <c r="F1105" s="141" t="s">
        <v>628</v>
      </c>
      <c r="G1105" s="141" t="str">
        <f>VLOOKUP(E1105,'Tableau Sites'!$A$7:$C$107,3,FALSE)</f>
        <v>PLACE ALSACE LORRAINE</v>
      </c>
      <c r="H1105" s="142">
        <v>56100</v>
      </c>
      <c r="I1105">
        <v>12</v>
      </c>
      <c r="J1105" s="1">
        <v>43190</v>
      </c>
      <c r="K1105" s="1">
        <v>43190</v>
      </c>
      <c r="L1105" s="142">
        <v>210</v>
      </c>
      <c r="M1105" s="142">
        <v>210</v>
      </c>
      <c r="N1105" s="143">
        <v>39.17</v>
      </c>
      <c r="O1105" s="15">
        <v>102976584</v>
      </c>
      <c r="P1105" t="s">
        <v>611</v>
      </c>
      <c r="Q1105">
        <v>102977700</v>
      </c>
      <c r="R1105" s="104" t="s">
        <v>130</v>
      </c>
      <c r="S1105">
        <v>11003620275</v>
      </c>
      <c r="T1105" t="s">
        <v>612</v>
      </c>
      <c r="U1105" s="114">
        <v>21560121200016</v>
      </c>
      <c r="V1105" s="13"/>
      <c r="W1105" s="1">
        <v>17089</v>
      </c>
      <c r="X1105" s="7">
        <v>106002176390</v>
      </c>
      <c r="Y1105" s="10">
        <v>43191</v>
      </c>
      <c r="Z1105">
        <v>43231</v>
      </c>
      <c r="AA1105">
        <v>5</v>
      </c>
      <c r="AB1105" t="s">
        <v>613</v>
      </c>
      <c r="AD1105">
        <v>6005836703</v>
      </c>
      <c r="AE1105" t="s">
        <v>628</v>
      </c>
      <c r="AH1105">
        <v>14853834963765</v>
      </c>
      <c r="AI1105" t="s">
        <v>629</v>
      </c>
      <c r="AJ1105">
        <v>56100</v>
      </c>
      <c r="AK1105" t="s">
        <v>264</v>
      </c>
      <c r="AL1105" t="s">
        <v>616</v>
      </c>
      <c r="AM1105">
        <v>793</v>
      </c>
      <c r="AN1105" t="s">
        <v>101</v>
      </c>
      <c r="AO1105" t="s">
        <v>617</v>
      </c>
      <c r="AP1105" t="s">
        <v>618</v>
      </c>
      <c r="AQ1105" t="s">
        <v>619</v>
      </c>
      <c r="AR1105">
        <v>12</v>
      </c>
      <c r="AU1105">
        <v>0</v>
      </c>
      <c r="AV1105">
        <v>43160</v>
      </c>
      <c r="AW1105">
        <v>43190</v>
      </c>
      <c r="AX1105">
        <v>10.56</v>
      </c>
      <c r="AY1105">
        <v>0</v>
      </c>
      <c r="AZ1105">
        <v>0</v>
      </c>
      <c r="BA1105">
        <v>0</v>
      </c>
      <c r="BB1105">
        <v>0</v>
      </c>
      <c r="BC1105">
        <v>0.4</v>
      </c>
      <c r="BD1105">
        <v>0</v>
      </c>
      <c r="BE1105">
        <v>0</v>
      </c>
      <c r="BF1105">
        <v>43191</v>
      </c>
      <c r="BG1105">
        <v>43220</v>
      </c>
      <c r="BH1105">
        <v>6.87</v>
      </c>
      <c r="BI1105">
        <v>7.71</v>
      </c>
      <c r="BJ1105">
        <v>25.14</v>
      </c>
      <c r="BK1105">
        <v>4.7300000000000004</v>
      </c>
      <c r="BL1105">
        <v>1.86</v>
      </c>
      <c r="BM1105">
        <v>1.34</v>
      </c>
      <c r="BN1105">
        <v>0.63</v>
      </c>
      <c r="BO1105">
        <v>1.97</v>
      </c>
      <c r="BP1105">
        <v>33.700000000000003</v>
      </c>
      <c r="BQ1105">
        <v>8.73</v>
      </c>
      <c r="BR1105">
        <v>0.48</v>
      </c>
      <c r="BS1105">
        <v>24.97</v>
      </c>
      <c r="BT1105">
        <v>4.99</v>
      </c>
      <c r="BU1105">
        <v>39.17</v>
      </c>
      <c r="BV1105">
        <v>210</v>
      </c>
      <c r="BW1105">
        <v>210</v>
      </c>
      <c r="BX1105">
        <v>0</v>
      </c>
      <c r="BY1105">
        <v>43177</v>
      </c>
      <c r="BZ1105" t="s">
        <v>624</v>
      </c>
      <c r="CA1105">
        <v>383</v>
      </c>
      <c r="CB1105">
        <v>0</v>
      </c>
      <c r="CC1105">
        <v>43208</v>
      </c>
      <c r="CD1105">
        <v>453</v>
      </c>
      <c r="CE1105">
        <v>0</v>
      </c>
      <c r="CF1105">
        <v>663</v>
      </c>
      <c r="CG1105">
        <v>0</v>
      </c>
    </row>
    <row r="1106" spans="1:85" hidden="1" x14ac:dyDescent="0.45">
      <c r="A1106" s="104">
        <v>106002176390</v>
      </c>
      <c r="B1106" s="1">
        <v>43191</v>
      </c>
      <c r="C1106" s="141" t="s">
        <v>101</v>
      </c>
      <c r="D1106">
        <v>2018</v>
      </c>
      <c r="E1106" s="98">
        <v>14829522373357</v>
      </c>
      <c r="F1106" s="141" t="s">
        <v>7</v>
      </c>
      <c r="G1106" s="141" t="str">
        <f>VLOOKUP(E1106,'Tableau Sites'!$A$7:$C$107,3,FALSE)</f>
        <v>1 RUE NICOLAS APPERT</v>
      </c>
      <c r="H1106" s="142">
        <v>56100</v>
      </c>
      <c r="I1106">
        <v>6</v>
      </c>
      <c r="J1106" s="1">
        <v>43190</v>
      </c>
      <c r="K1106" s="1">
        <v>43190</v>
      </c>
      <c r="L1106" s="142">
        <v>503</v>
      </c>
      <c r="M1106" s="142">
        <v>503</v>
      </c>
      <c r="N1106" s="143">
        <v>80.16</v>
      </c>
      <c r="O1106" s="15">
        <v>102976584</v>
      </c>
      <c r="P1106" t="s">
        <v>611</v>
      </c>
      <c r="Q1106">
        <v>102977700</v>
      </c>
      <c r="R1106" s="104" t="s">
        <v>130</v>
      </c>
      <c r="S1106">
        <v>11003620275</v>
      </c>
      <c r="T1106" t="s">
        <v>612</v>
      </c>
      <c r="U1106" s="114">
        <v>21560121200016</v>
      </c>
      <c r="V1106" s="13"/>
      <c r="W1106" s="1">
        <v>17089</v>
      </c>
      <c r="X1106" s="7">
        <v>106002176390</v>
      </c>
      <c r="Y1106" s="10">
        <v>43191</v>
      </c>
      <c r="Z1106">
        <v>43231</v>
      </c>
      <c r="AA1106">
        <v>6</v>
      </c>
      <c r="AB1106" t="s">
        <v>613</v>
      </c>
      <c r="AD1106">
        <v>6005830336</v>
      </c>
      <c r="AE1106" t="s">
        <v>7</v>
      </c>
      <c r="AH1106">
        <v>14829522373357</v>
      </c>
      <c r="AI1106" t="s">
        <v>630</v>
      </c>
      <c r="AJ1106">
        <v>56100</v>
      </c>
      <c r="AK1106" t="s">
        <v>264</v>
      </c>
      <c r="AL1106" t="s">
        <v>616</v>
      </c>
      <c r="AM1106">
        <v>4156200124800</v>
      </c>
      <c r="AN1106" t="s">
        <v>101</v>
      </c>
      <c r="AO1106" t="s">
        <v>617</v>
      </c>
      <c r="AP1106" t="s">
        <v>631</v>
      </c>
      <c r="AQ1106" t="s">
        <v>619</v>
      </c>
      <c r="AR1106">
        <v>6</v>
      </c>
      <c r="AU1106">
        <v>0</v>
      </c>
      <c r="AV1106">
        <v>43160</v>
      </c>
      <c r="AW1106">
        <v>43190</v>
      </c>
      <c r="AX1106">
        <v>25.3</v>
      </c>
      <c r="AY1106">
        <v>0</v>
      </c>
      <c r="AZ1106">
        <v>0</v>
      </c>
      <c r="BA1106">
        <v>0</v>
      </c>
      <c r="BB1106">
        <v>0</v>
      </c>
      <c r="BC1106">
        <v>0.97</v>
      </c>
      <c r="BD1106">
        <v>0</v>
      </c>
      <c r="BE1106">
        <v>0</v>
      </c>
      <c r="BF1106">
        <v>43191</v>
      </c>
      <c r="BG1106">
        <v>43220</v>
      </c>
      <c r="BH1106">
        <v>5.98</v>
      </c>
      <c r="BI1106">
        <v>18.78</v>
      </c>
      <c r="BJ1106">
        <v>50.06</v>
      </c>
      <c r="BK1106">
        <v>11.32</v>
      </c>
      <c r="BL1106">
        <v>1.62</v>
      </c>
      <c r="BM1106">
        <v>3.21</v>
      </c>
      <c r="BN1106">
        <v>1.51</v>
      </c>
      <c r="BO1106">
        <v>4.72</v>
      </c>
      <c r="BP1106">
        <v>67.72</v>
      </c>
      <c r="BQ1106">
        <v>7.6</v>
      </c>
      <c r="BR1106">
        <v>0.42</v>
      </c>
      <c r="BS1106">
        <v>60.12</v>
      </c>
      <c r="BT1106">
        <v>12.02</v>
      </c>
      <c r="BU1106">
        <v>80.16</v>
      </c>
      <c r="BV1106">
        <v>503</v>
      </c>
      <c r="BW1106">
        <v>451</v>
      </c>
      <c r="BX1106">
        <v>52</v>
      </c>
      <c r="BY1106">
        <v>43175</v>
      </c>
      <c r="BZ1106" t="s">
        <v>624</v>
      </c>
      <c r="CA1106">
        <v>13483</v>
      </c>
      <c r="CB1106">
        <v>2383</v>
      </c>
      <c r="CC1106">
        <v>43206</v>
      </c>
      <c r="CD1106">
        <v>12486</v>
      </c>
      <c r="CE1106">
        <v>2201</v>
      </c>
      <c r="CF1106">
        <v>12937</v>
      </c>
      <c r="CG1106">
        <v>2253</v>
      </c>
    </row>
    <row r="1107" spans="1:85" hidden="1" x14ac:dyDescent="0.45">
      <c r="A1107" s="104">
        <v>106002176390</v>
      </c>
      <c r="B1107" s="1">
        <v>43191</v>
      </c>
      <c r="C1107" s="141" t="s">
        <v>101</v>
      </c>
      <c r="D1107">
        <v>2018</v>
      </c>
      <c r="E1107" s="98">
        <v>14840955079522</v>
      </c>
      <c r="F1107" s="141" t="s">
        <v>632</v>
      </c>
      <c r="G1107" s="141" t="str">
        <f>VLOOKUP(E1107,'Tableau Sites'!$A$7:$C$107,3,FALSE)</f>
        <v>29 RUE DE KEROMAN</v>
      </c>
      <c r="H1107" s="142">
        <v>56100</v>
      </c>
      <c r="I1107">
        <v>3</v>
      </c>
      <c r="J1107" s="1">
        <v>43190</v>
      </c>
      <c r="K1107" s="1">
        <v>43190</v>
      </c>
      <c r="L1107" s="142">
        <v>139</v>
      </c>
      <c r="M1107" s="142">
        <v>139</v>
      </c>
      <c r="N1107" s="143">
        <v>24.78</v>
      </c>
      <c r="O1107" s="15">
        <v>102976584</v>
      </c>
      <c r="P1107" t="s">
        <v>611</v>
      </c>
      <c r="Q1107">
        <v>102977700</v>
      </c>
      <c r="R1107" s="104" t="s">
        <v>130</v>
      </c>
      <c r="S1107">
        <v>11003620275</v>
      </c>
      <c r="T1107" t="s">
        <v>612</v>
      </c>
      <c r="U1107" s="114">
        <v>21560121200016</v>
      </c>
      <c r="V1107" s="13"/>
      <c r="W1107" s="1">
        <v>17089</v>
      </c>
      <c r="X1107" s="7">
        <v>106002176390</v>
      </c>
      <c r="Y1107" s="10">
        <v>43191</v>
      </c>
      <c r="Z1107">
        <v>43231</v>
      </c>
      <c r="AA1107">
        <v>7</v>
      </c>
      <c r="AB1107" t="s">
        <v>613</v>
      </c>
      <c r="AD1107">
        <v>6005863599</v>
      </c>
      <c r="AE1107" t="s">
        <v>632</v>
      </c>
      <c r="AH1107">
        <v>14840955079522</v>
      </c>
      <c r="AI1107" t="s">
        <v>633</v>
      </c>
      <c r="AJ1107">
        <v>56100</v>
      </c>
      <c r="AK1107" t="s">
        <v>264</v>
      </c>
      <c r="AL1107" t="s">
        <v>634</v>
      </c>
      <c r="AM1107">
        <v>597</v>
      </c>
      <c r="AN1107" t="s">
        <v>101</v>
      </c>
      <c r="AO1107" t="s">
        <v>617</v>
      </c>
      <c r="AP1107" t="s">
        <v>618</v>
      </c>
      <c r="AQ1107" t="s">
        <v>619</v>
      </c>
      <c r="AR1107">
        <v>3</v>
      </c>
      <c r="AU1107">
        <v>0</v>
      </c>
      <c r="AV1107">
        <v>43160</v>
      </c>
      <c r="AW1107">
        <v>43190</v>
      </c>
      <c r="AX1107">
        <v>6.99</v>
      </c>
      <c r="AY1107">
        <v>0</v>
      </c>
      <c r="AZ1107">
        <v>0</v>
      </c>
      <c r="BA1107">
        <v>0</v>
      </c>
      <c r="BB1107">
        <v>0</v>
      </c>
      <c r="BC1107">
        <v>0.27</v>
      </c>
      <c r="BD1107">
        <v>0</v>
      </c>
      <c r="BE1107">
        <v>0</v>
      </c>
      <c r="BF1107">
        <v>43191</v>
      </c>
      <c r="BG1107">
        <v>43220</v>
      </c>
      <c r="BH1107">
        <v>3.68</v>
      </c>
      <c r="BI1107">
        <v>5.0999999999999996</v>
      </c>
      <c r="BJ1107">
        <v>15.77</v>
      </c>
      <c r="BK1107">
        <v>3.13</v>
      </c>
      <c r="BL1107">
        <v>1</v>
      </c>
      <c r="BM1107">
        <v>0.89</v>
      </c>
      <c r="BN1107">
        <v>0.42</v>
      </c>
      <c r="BO1107">
        <v>1.31</v>
      </c>
      <c r="BP1107">
        <v>21.21</v>
      </c>
      <c r="BQ1107">
        <v>4.68</v>
      </c>
      <c r="BR1107">
        <v>0.26</v>
      </c>
      <c r="BS1107">
        <v>16.53</v>
      </c>
      <c r="BT1107">
        <v>3.31</v>
      </c>
      <c r="BU1107">
        <v>24.78</v>
      </c>
      <c r="BV1107">
        <v>139</v>
      </c>
      <c r="BW1107">
        <v>139</v>
      </c>
      <c r="BX1107">
        <v>0</v>
      </c>
      <c r="BY1107">
        <v>42914</v>
      </c>
      <c r="BZ1107" t="s">
        <v>624</v>
      </c>
      <c r="CA1107">
        <v>16774</v>
      </c>
      <c r="CB1107">
        <v>0</v>
      </c>
      <c r="CC1107">
        <v>43269</v>
      </c>
      <c r="CD1107">
        <v>17798</v>
      </c>
      <c r="CE1107">
        <v>0</v>
      </c>
      <c r="CF1107">
        <v>17937</v>
      </c>
      <c r="CG1107">
        <v>0</v>
      </c>
    </row>
    <row r="1108" spans="1:85" hidden="1" x14ac:dyDescent="0.45">
      <c r="A1108" s="104">
        <v>106002176390</v>
      </c>
      <c r="B1108" s="1">
        <v>43191</v>
      </c>
      <c r="C1108" s="141" t="s">
        <v>101</v>
      </c>
      <c r="D1108">
        <v>2018</v>
      </c>
      <c r="E1108" s="98">
        <v>14856005730720</v>
      </c>
      <c r="F1108" s="141" t="s">
        <v>636</v>
      </c>
      <c r="G1108" s="141" t="str">
        <f>VLOOKUP(E1108,'Tableau Sites'!$A$7:$C$107,3,FALSE)</f>
        <v>RUE COMMANDANT PAUL TESTE</v>
      </c>
      <c r="H1108" s="142">
        <v>56100</v>
      </c>
      <c r="I1108">
        <v>9</v>
      </c>
      <c r="J1108" s="1">
        <v>43190</v>
      </c>
      <c r="K1108" s="1">
        <v>43190</v>
      </c>
      <c r="L1108" s="142">
        <v>-1825</v>
      </c>
      <c r="M1108" s="142">
        <v>-1825</v>
      </c>
      <c r="N1108" s="143">
        <v>-252.51</v>
      </c>
      <c r="O1108" s="15">
        <v>102976584</v>
      </c>
      <c r="P1108" t="s">
        <v>611</v>
      </c>
      <c r="Q1108">
        <v>102977700</v>
      </c>
      <c r="R1108" s="104" t="s">
        <v>130</v>
      </c>
      <c r="S1108">
        <v>11003620275</v>
      </c>
      <c r="T1108" t="s">
        <v>612</v>
      </c>
      <c r="U1108" s="114">
        <v>21560121200016</v>
      </c>
      <c r="V1108" s="13"/>
      <c r="W1108" s="1">
        <v>17089</v>
      </c>
      <c r="X1108" s="7">
        <v>106002176390</v>
      </c>
      <c r="Y1108" s="10">
        <v>43191</v>
      </c>
      <c r="Z1108">
        <v>43231</v>
      </c>
      <c r="AA1108">
        <v>8</v>
      </c>
      <c r="AB1108" t="s">
        <v>635</v>
      </c>
      <c r="AD1108">
        <v>6005863582</v>
      </c>
      <c r="AE1108" t="s">
        <v>636</v>
      </c>
      <c r="AH1108">
        <v>14856005730720</v>
      </c>
      <c r="AI1108" t="s">
        <v>637</v>
      </c>
      <c r="AJ1108">
        <v>56100</v>
      </c>
      <c r="AK1108" t="s">
        <v>264</v>
      </c>
      <c r="AL1108" t="s">
        <v>616</v>
      </c>
      <c r="AM1108">
        <v>245</v>
      </c>
      <c r="AN1108" t="s">
        <v>101</v>
      </c>
      <c r="AO1108" t="s">
        <v>617</v>
      </c>
      <c r="AP1108" t="s">
        <v>618</v>
      </c>
      <c r="AQ1108" t="s">
        <v>619</v>
      </c>
      <c r="AR1108">
        <v>9</v>
      </c>
      <c r="AU1108">
        <v>0</v>
      </c>
      <c r="AV1108">
        <v>43160</v>
      </c>
      <c r="AW1108">
        <v>43190</v>
      </c>
      <c r="AX1108">
        <v>-91.78</v>
      </c>
      <c r="AY1108">
        <v>0</v>
      </c>
      <c r="AZ1108">
        <v>0</v>
      </c>
      <c r="BA1108">
        <v>0</v>
      </c>
      <c r="BB1108">
        <v>0</v>
      </c>
      <c r="BC1108">
        <v>-3.51</v>
      </c>
      <c r="BD1108">
        <v>0</v>
      </c>
      <c r="BE1108">
        <v>0</v>
      </c>
      <c r="BF1108">
        <v>43191</v>
      </c>
      <c r="BG1108">
        <v>43220</v>
      </c>
      <c r="BH1108">
        <v>5.81</v>
      </c>
      <c r="BI1108">
        <v>-66.97</v>
      </c>
      <c r="BJ1108">
        <v>-152.94</v>
      </c>
      <c r="BK1108">
        <v>-41.06</v>
      </c>
      <c r="BL1108">
        <v>1.57</v>
      </c>
      <c r="BM1108">
        <v>-11.64</v>
      </c>
      <c r="BN1108">
        <v>-5.47</v>
      </c>
      <c r="BO1108">
        <v>-17.11</v>
      </c>
      <c r="BP1108">
        <v>-209.54</v>
      </c>
      <c r="BQ1108">
        <v>7.38</v>
      </c>
      <c r="BR1108">
        <v>0.41</v>
      </c>
      <c r="BS1108">
        <v>-216.92</v>
      </c>
      <c r="BT1108">
        <v>-43.38</v>
      </c>
      <c r="BU1108">
        <v>-252.51</v>
      </c>
      <c r="BV1108">
        <v>-1825</v>
      </c>
      <c r="BW1108">
        <v>-1825</v>
      </c>
      <c r="BX1108">
        <v>0</v>
      </c>
      <c r="BY1108">
        <v>43174</v>
      </c>
      <c r="BZ1108" t="s">
        <v>638</v>
      </c>
      <c r="CA1108">
        <v>0</v>
      </c>
      <c r="CB1108">
        <v>0</v>
      </c>
      <c r="CC1108">
        <v>43269</v>
      </c>
      <c r="CD1108">
        <v>40963</v>
      </c>
      <c r="CE1108">
        <v>0</v>
      </c>
      <c r="CF1108">
        <v>216</v>
      </c>
      <c r="CG1108">
        <v>0</v>
      </c>
    </row>
    <row r="1109" spans="1:85" hidden="1" x14ac:dyDescent="0.45">
      <c r="A1109" s="104">
        <v>106002176390</v>
      </c>
      <c r="B1109" s="1">
        <v>43191</v>
      </c>
      <c r="C1109" s="141" t="s">
        <v>101</v>
      </c>
      <c r="D1109">
        <v>2018</v>
      </c>
      <c r="E1109" s="98">
        <v>14808827665559</v>
      </c>
      <c r="F1109" s="141" t="s">
        <v>1054</v>
      </c>
      <c r="G1109" s="141" t="str">
        <f>VLOOKUP(E1109,'Tableau Sites'!$A$7:$C$107,3,FALSE)</f>
        <v>1 RUE DES DEUX FRERES LE LAY</v>
      </c>
      <c r="H1109" s="142">
        <v>56100</v>
      </c>
      <c r="I1109">
        <v>6</v>
      </c>
      <c r="J1109" s="1">
        <v>43190</v>
      </c>
      <c r="K1109" s="1">
        <v>43190</v>
      </c>
      <c r="L1109" s="142">
        <v>278</v>
      </c>
      <c r="M1109" s="142">
        <v>278</v>
      </c>
      <c r="N1109" s="143">
        <v>46</v>
      </c>
      <c r="O1109" s="15">
        <v>102976584</v>
      </c>
      <c r="P1109" t="s">
        <v>611</v>
      </c>
      <c r="Q1109">
        <v>102977700</v>
      </c>
      <c r="R1109" s="104" t="s">
        <v>130</v>
      </c>
      <c r="S1109">
        <v>11003620275</v>
      </c>
      <c r="T1109" t="s">
        <v>612</v>
      </c>
      <c r="U1109" s="114">
        <v>21560121200016</v>
      </c>
      <c r="V1109" s="13"/>
      <c r="W1109" s="1">
        <v>17089</v>
      </c>
      <c r="X1109" s="7">
        <v>106002176390</v>
      </c>
      <c r="Y1109" s="10">
        <v>43191</v>
      </c>
      <c r="Z1109">
        <v>43231</v>
      </c>
      <c r="AA1109">
        <v>9</v>
      </c>
      <c r="AB1109" t="s">
        <v>613</v>
      </c>
      <c r="AD1109">
        <v>6005937537</v>
      </c>
      <c r="AE1109" t="s">
        <v>639</v>
      </c>
      <c r="AH1109">
        <v>14808827665559</v>
      </c>
      <c r="AI1109" t="s">
        <v>640</v>
      </c>
      <c r="AJ1109">
        <v>56100</v>
      </c>
      <c r="AK1109" t="s">
        <v>264</v>
      </c>
      <c r="AL1109" t="s">
        <v>396</v>
      </c>
      <c r="AM1109">
        <v>308</v>
      </c>
      <c r="AN1109" t="s">
        <v>101</v>
      </c>
      <c r="AO1109" t="s">
        <v>617</v>
      </c>
      <c r="AP1109" t="s">
        <v>618</v>
      </c>
      <c r="AQ1109" t="s">
        <v>619</v>
      </c>
      <c r="AR1109">
        <v>6</v>
      </c>
      <c r="AU1109">
        <v>0</v>
      </c>
      <c r="AV1109">
        <v>43160</v>
      </c>
      <c r="AW1109">
        <v>43190</v>
      </c>
      <c r="AX1109">
        <v>13.98</v>
      </c>
      <c r="AY1109">
        <v>0</v>
      </c>
      <c r="AZ1109">
        <v>0</v>
      </c>
      <c r="BA1109">
        <v>0</v>
      </c>
      <c r="BB1109">
        <v>0</v>
      </c>
      <c r="BC1109">
        <v>0.53</v>
      </c>
      <c r="BD1109">
        <v>0</v>
      </c>
      <c r="BE1109">
        <v>0</v>
      </c>
      <c r="BF1109">
        <v>43191</v>
      </c>
      <c r="BG1109">
        <v>43220</v>
      </c>
      <c r="BH1109">
        <v>4.74</v>
      </c>
      <c r="BI1109">
        <v>10.199999999999999</v>
      </c>
      <c r="BJ1109">
        <v>28.92</v>
      </c>
      <c r="BK1109">
        <v>6.26</v>
      </c>
      <c r="BL1109">
        <v>1.28</v>
      </c>
      <c r="BM1109">
        <v>1.77</v>
      </c>
      <c r="BN1109">
        <v>0.83</v>
      </c>
      <c r="BO1109">
        <v>2.6</v>
      </c>
      <c r="BP1109">
        <v>39.06</v>
      </c>
      <c r="BQ1109">
        <v>6.02</v>
      </c>
      <c r="BR1109">
        <v>0.33</v>
      </c>
      <c r="BS1109">
        <v>33.04</v>
      </c>
      <c r="BT1109">
        <v>6.61</v>
      </c>
      <c r="BU1109">
        <v>46</v>
      </c>
      <c r="BV1109">
        <v>278</v>
      </c>
      <c r="BW1109">
        <v>278</v>
      </c>
      <c r="BX1109">
        <v>0</v>
      </c>
      <c r="BY1109">
        <v>43090</v>
      </c>
      <c r="BZ1109" t="s">
        <v>624</v>
      </c>
      <c r="CA1109">
        <v>2359</v>
      </c>
      <c r="CB1109">
        <v>0</v>
      </c>
      <c r="CC1109">
        <v>43269</v>
      </c>
      <c r="CD1109">
        <v>3028</v>
      </c>
      <c r="CE1109">
        <v>0</v>
      </c>
      <c r="CF1109">
        <v>3306</v>
      </c>
      <c r="CG1109">
        <v>0</v>
      </c>
    </row>
    <row r="1110" spans="1:85" hidden="1" x14ac:dyDescent="0.45">
      <c r="A1110" s="104">
        <v>106002176390</v>
      </c>
      <c r="B1110" s="1">
        <v>43191</v>
      </c>
      <c r="C1110" s="141" t="s">
        <v>101</v>
      </c>
      <c r="D1110">
        <v>2018</v>
      </c>
      <c r="E1110" s="98">
        <v>14826338581711</v>
      </c>
      <c r="F1110" s="141" t="s">
        <v>81</v>
      </c>
      <c r="G1110" s="141" t="str">
        <f>VLOOKUP(E1110,'Tableau Sites'!$A$7:$C$107,3,FALSE)</f>
        <v>45 BD EMILE GUILLEROT</v>
      </c>
      <c r="H1110" s="142">
        <v>56100</v>
      </c>
      <c r="I1110">
        <v>18</v>
      </c>
      <c r="J1110" s="1">
        <v>43190</v>
      </c>
      <c r="K1110" s="1">
        <v>43190</v>
      </c>
      <c r="L1110" s="142">
        <v>1225</v>
      </c>
      <c r="M1110" s="142">
        <v>1225</v>
      </c>
      <c r="N1110" s="143">
        <v>190.47</v>
      </c>
      <c r="O1110" s="15">
        <v>102976584</v>
      </c>
      <c r="P1110" t="s">
        <v>611</v>
      </c>
      <c r="Q1110">
        <v>102977700</v>
      </c>
      <c r="R1110" s="104" t="s">
        <v>130</v>
      </c>
      <c r="S1110">
        <v>11003620275</v>
      </c>
      <c r="T1110" t="s">
        <v>612</v>
      </c>
      <c r="U1110" s="114">
        <v>21560121200016</v>
      </c>
      <c r="V1110" s="13"/>
      <c r="W1110" s="1">
        <v>17089</v>
      </c>
      <c r="X1110" s="7">
        <v>106002176390</v>
      </c>
      <c r="Y1110" s="10">
        <v>43191</v>
      </c>
      <c r="Z1110">
        <v>43231</v>
      </c>
      <c r="AA1110">
        <v>10</v>
      </c>
      <c r="AB1110" t="s">
        <v>613</v>
      </c>
      <c r="AD1110">
        <v>6005830333</v>
      </c>
      <c r="AE1110" t="s">
        <v>81</v>
      </c>
      <c r="AH1110">
        <v>14826338581711</v>
      </c>
      <c r="AI1110" t="s">
        <v>641</v>
      </c>
      <c r="AJ1110">
        <v>56100</v>
      </c>
      <c r="AK1110" t="s">
        <v>264</v>
      </c>
      <c r="AL1110" t="s">
        <v>616</v>
      </c>
      <c r="AM1110">
        <v>3156310411693</v>
      </c>
      <c r="AN1110" t="s">
        <v>101</v>
      </c>
      <c r="AO1110" t="s">
        <v>617</v>
      </c>
      <c r="AP1110" t="s">
        <v>631</v>
      </c>
      <c r="AQ1110" t="s">
        <v>619</v>
      </c>
      <c r="AR1110">
        <v>18</v>
      </c>
      <c r="AU1110">
        <v>0</v>
      </c>
      <c r="AV1110">
        <v>43160</v>
      </c>
      <c r="AW1110">
        <v>43190</v>
      </c>
      <c r="AX1110">
        <v>61.6</v>
      </c>
      <c r="AY1110">
        <v>0</v>
      </c>
      <c r="AZ1110">
        <v>0</v>
      </c>
      <c r="BA1110">
        <v>0</v>
      </c>
      <c r="BB1110">
        <v>0</v>
      </c>
      <c r="BC1110">
        <v>2.35</v>
      </c>
      <c r="BD1110">
        <v>0</v>
      </c>
      <c r="BE1110">
        <v>0</v>
      </c>
      <c r="BF1110">
        <v>43191</v>
      </c>
      <c r="BG1110">
        <v>43220</v>
      </c>
      <c r="BH1110">
        <v>12.73</v>
      </c>
      <c r="BI1110">
        <v>43.85</v>
      </c>
      <c r="BJ1110">
        <v>118.18</v>
      </c>
      <c r="BK1110">
        <v>27.56</v>
      </c>
      <c r="BL1110">
        <v>3.44</v>
      </c>
      <c r="BM1110">
        <v>7.82</v>
      </c>
      <c r="BN1110">
        <v>3.68</v>
      </c>
      <c r="BO1110">
        <v>11.5</v>
      </c>
      <c r="BP1110">
        <v>160.68</v>
      </c>
      <c r="BQ1110">
        <v>16.170000000000002</v>
      </c>
      <c r="BR1110">
        <v>0.89</v>
      </c>
      <c r="BS1110">
        <v>144.51</v>
      </c>
      <c r="BT1110">
        <v>28.9</v>
      </c>
      <c r="BU1110">
        <v>190.47</v>
      </c>
      <c r="BV1110">
        <v>1225</v>
      </c>
      <c r="BW1110">
        <v>973</v>
      </c>
      <c r="BX1110">
        <v>252</v>
      </c>
      <c r="BY1110">
        <v>43176</v>
      </c>
      <c r="BZ1110" t="s">
        <v>624</v>
      </c>
      <c r="CA1110">
        <v>30657</v>
      </c>
      <c r="CB1110">
        <v>12624</v>
      </c>
      <c r="CC1110">
        <v>43207</v>
      </c>
      <c r="CD1110">
        <v>29591</v>
      </c>
      <c r="CE1110">
        <v>12388</v>
      </c>
      <c r="CF1110">
        <v>30564</v>
      </c>
      <c r="CG1110">
        <v>12640</v>
      </c>
    </row>
    <row r="1111" spans="1:85" hidden="1" x14ac:dyDescent="0.45">
      <c r="A1111" s="104">
        <v>106002176390</v>
      </c>
      <c r="B1111" s="1">
        <v>43191</v>
      </c>
      <c r="C1111" s="141" t="s">
        <v>101</v>
      </c>
      <c r="D1111">
        <v>2018</v>
      </c>
      <c r="E1111" s="98">
        <v>14857018736288</v>
      </c>
      <c r="F1111" s="141" t="s">
        <v>642</v>
      </c>
      <c r="G1111" s="141" t="str">
        <f>VLOOKUP(E1111,'Tableau Sites'!$A$7:$C$107,3,FALSE)</f>
        <v>3 BOULEVARD COSMAO DUMANOIR</v>
      </c>
      <c r="H1111" s="142">
        <v>56100</v>
      </c>
      <c r="I1111">
        <v>36</v>
      </c>
      <c r="J1111" s="1">
        <v>43190</v>
      </c>
      <c r="K1111" s="1">
        <v>43190</v>
      </c>
      <c r="L1111" s="142">
        <v>14532</v>
      </c>
      <c r="M1111" s="142">
        <v>14532</v>
      </c>
      <c r="N1111" s="143">
        <v>2050.4899999999998</v>
      </c>
      <c r="O1111" s="15">
        <v>102976584</v>
      </c>
      <c r="P1111" t="s">
        <v>611</v>
      </c>
      <c r="Q1111">
        <v>102977700</v>
      </c>
      <c r="R1111" s="104" t="s">
        <v>130</v>
      </c>
      <c r="S1111">
        <v>11003620275</v>
      </c>
      <c r="T1111" t="s">
        <v>612</v>
      </c>
      <c r="U1111" s="114">
        <v>21560121200016</v>
      </c>
      <c r="V1111" s="13"/>
      <c r="W1111" s="1">
        <v>17089</v>
      </c>
      <c r="X1111" s="7">
        <v>106002176390</v>
      </c>
      <c r="Y1111" s="10">
        <v>43191</v>
      </c>
      <c r="Z1111">
        <v>43231</v>
      </c>
      <c r="AA1111">
        <v>11</v>
      </c>
      <c r="AB1111" t="s">
        <v>613</v>
      </c>
      <c r="AD1111">
        <v>6005863628</v>
      </c>
      <c r="AE1111" t="s">
        <v>642</v>
      </c>
      <c r="AH1111">
        <v>14857018736288</v>
      </c>
      <c r="AI1111" t="s">
        <v>643</v>
      </c>
      <c r="AJ1111">
        <v>56100</v>
      </c>
      <c r="AK1111" t="s">
        <v>264</v>
      </c>
      <c r="AL1111" t="s">
        <v>616</v>
      </c>
      <c r="AM1111">
        <v>623</v>
      </c>
      <c r="AN1111" t="s">
        <v>101</v>
      </c>
      <c r="AO1111" t="s">
        <v>617</v>
      </c>
      <c r="AP1111" t="s">
        <v>627</v>
      </c>
      <c r="AQ1111" t="s">
        <v>619</v>
      </c>
      <c r="AR1111">
        <v>36</v>
      </c>
      <c r="AU1111">
        <v>0</v>
      </c>
      <c r="AV1111">
        <v>43160</v>
      </c>
      <c r="AW1111">
        <v>43190</v>
      </c>
      <c r="AX1111">
        <v>730.81</v>
      </c>
      <c r="AY1111">
        <v>0</v>
      </c>
      <c r="AZ1111">
        <v>0</v>
      </c>
      <c r="BA1111">
        <v>0</v>
      </c>
      <c r="BB1111">
        <v>0</v>
      </c>
      <c r="BC1111">
        <v>27.91</v>
      </c>
      <c r="BD1111">
        <v>0</v>
      </c>
      <c r="BE1111">
        <v>0</v>
      </c>
      <c r="BF1111">
        <v>43191</v>
      </c>
      <c r="BG1111">
        <v>43220</v>
      </c>
      <c r="BH1111">
        <v>22.87</v>
      </c>
      <c r="BI1111">
        <v>489.08</v>
      </c>
      <c r="BJ1111">
        <v>1242.76</v>
      </c>
      <c r="BK1111">
        <v>326.98</v>
      </c>
      <c r="BL1111">
        <v>6.19</v>
      </c>
      <c r="BM1111">
        <v>92.72</v>
      </c>
      <c r="BN1111">
        <v>43.6</v>
      </c>
      <c r="BO1111">
        <v>136.32</v>
      </c>
      <c r="BP1111">
        <v>1712.25</v>
      </c>
      <c r="BQ1111">
        <v>29.06</v>
      </c>
      <c r="BR1111">
        <v>1.6</v>
      </c>
      <c r="BS1111">
        <v>1683.19</v>
      </c>
      <c r="BT1111">
        <v>336.64</v>
      </c>
      <c r="BU1111">
        <v>2050.4899999999998</v>
      </c>
      <c r="BV1111">
        <v>14532</v>
      </c>
      <c r="BW1111">
        <v>9485</v>
      </c>
      <c r="BX1111">
        <v>5047</v>
      </c>
      <c r="BY1111">
        <v>43185</v>
      </c>
      <c r="BZ1111" t="s">
        <v>644</v>
      </c>
      <c r="CA1111">
        <v>0</v>
      </c>
      <c r="CB1111">
        <v>0</v>
      </c>
      <c r="CD1111">
        <v>7223</v>
      </c>
      <c r="CE1111">
        <v>19499</v>
      </c>
      <c r="CF1111">
        <v>34</v>
      </c>
      <c r="CG1111">
        <v>108</v>
      </c>
    </row>
    <row r="1112" spans="1:85" hidden="1" x14ac:dyDescent="0.45">
      <c r="A1112" s="104">
        <v>106002176390</v>
      </c>
      <c r="B1112" s="1">
        <v>43191</v>
      </c>
      <c r="C1112" s="141" t="s">
        <v>101</v>
      </c>
      <c r="D1112">
        <v>2018</v>
      </c>
      <c r="E1112" s="98">
        <v>14814616439917</v>
      </c>
      <c r="F1112" s="141" t="s">
        <v>109</v>
      </c>
      <c r="G1112" s="141" t="str">
        <f>VLOOKUP(E1112,'Tableau Sites'!$A$7:$C$107,3,FALSE)</f>
        <v>24 RUE DE KERSABIEC</v>
      </c>
      <c r="H1112" s="142">
        <v>56100</v>
      </c>
      <c r="I1112">
        <v>12</v>
      </c>
      <c r="J1112" s="1">
        <v>43190</v>
      </c>
      <c r="K1112" s="1">
        <v>43190</v>
      </c>
      <c r="L1112" s="142">
        <v>666</v>
      </c>
      <c r="M1112" s="142">
        <v>666</v>
      </c>
      <c r="N1112" s="143">
        <v>104.21</v>
      </c>
      <c r="O1112" s="15">
        <v>102976584</v>
      </c>
      <c r="P1112" t="s">
        <v>611</v>
      </c>
      <c r="Q1112">
        <v>102977700</v>
      </c>
      <c r="R1112" s="104" t="s">
        <v>130</v>
      </c>
      <c r="S1112">
        <v>11003620275</v>
      </c>
      <c r="T1112" t="s">
        <v>612</v>
      </c>
      <c r="U1112" s="114">
        <v>21560121200016</v>
      </c>
      <c r="V1112" s="13"/>
      <c r="W1112" s="1">
        <v>17089</v>
      </c>
      <c r="X1112" s="7">
        <v>106002176390</v>
      </c>
      <c r="Y1112" s="10">
        <v>43191</v>
      </c>
      <c r="Z1112">
        <v>43231</v>
      </c>
      <c r="AA1112">
        <v>12</v>
      </c>
      <c r="AB1112" t="s">
        <v>613</v>
      </c>
      <c r="AD1112">
        <v>6005863702</v>
      </c>
      <c r="AE1112" t="s">
        <v>109</v>
      </c>
      <c r="AH1112">
        <v>14814616439917</v>
      </c>
      <c r="AI1112" t="s">
        <v>645</v>
      </c>
      <c r="AJ1112">
        <v>56100</v>
      </c>
      <c r="AK1112" t="s">
        <v>264</v>
      </c>
      <c r="AL1112" t="s">
        <v>634</v>
      </c>
      <c r="AM1112">
        <v>104</v>
      </c>
      <c r="AN1112" t="s">
        <v>101</v>
      </c>
      <c r="AO1112" t="s">
        <v>617</v>
      </c>
      <c r="AP1112" t="s">
        <v>618</v>
      </c>
      <c r="AQ1112" t="s">
        <v>619</v>
      </c>
      <c r="AR1112">
        <v>12</v>
      </c>
      <c r="AU1112">
        <v>0</v>
      </c>
      <c r="AV1112">
        <v>43160</v>
      </c>
      <c r="AW1112">
        <v>43190</v>
      </c>
      <c r="AX1112">
        <v>33.49</v>
      </c>
      <c r="AY1112">
        <v>0</v>
      </c>
      <c r="AZ1112">
        <v>0</v>
      </c>
      <c r="BA1112">
        <v>0</v>
      </c>
      <c r="BB1112">
        <v>0</v>
      </c>
      <c r="BC1112">
        <v>1.28</v>
      </c>
      <c r="BD1112">
        <v>0</v>
      </c>
      <c r="BE1112">
        <v>0</v>
      </c>
      <c r="BF1112">
        <v>43191</v>
      </c>
      <c r="BG1112">
        <v>43220</v>
      </c>
      <c r="BH1112">
        <v>6.87</v>
      </c>
      <c r="BI1112">
        <v>24.44</v>
      </c>
      <c r="BJ1112">
        <v>64.8</v>
      </c>
      <c r="BK1112">
        <v>14.99</v>
      </c>
      <c r="BL1112">
        <v>1.86</v>
      </c>
      <c r="BM1112">
        <v>4.25</v>
      </c>
      <c r="BN1112">
        <v>2</v>
      </c>
      <c r="BO1112">
        <v>6.25</v>
      </c>
      <c r="BP1112">
        <v>87.9</v>
      </c>
      <c r="BQ1112">
        <v>8.73</v>
      </c>
      <c r="BR1112">
        <v>0.48</v>
      </c>
      <c r="BS1112">
        <v>79.17</v>
      </c>
      <c r="BT1112">
        <v>15.83</v>
      </c>
      <c r="BU1112">
        <v>104.21</v>
      </c>
      <c r="BV1112">
        <v>666</v>
      </c>
      <c r="BW1112">
        <v>666</v>
      </c>
      <c r="BX1112">
        <v>0</v>
      </c>
      <c r="BY1112">
        <v>43091</v>
      </c>
      <c r="BZ1112" t="s">
        <v>624</v>
      </c>
      <c r="CA1112">
        <v>26761</v>
      </c>
      <c r="CB1112">
        <v>0</v>
      </c>
      <c r="CC1112">
        <v>43269</v>
      </c>
      <c r="CD1112">
        <v>28343</v>
      </c>
      <c r="CE1112">
        <v>0</v>
      </c>
      <c r="CF1112">
        <v>29009</v>
      </c>
      <c r="CG1112">
        <v>0</v>
      </c>
    </row>
    <row r="1113" spans="1:85" hidden="1" x14ac:dyDescent="0.45">
      <c r="A1113" s="104">
        <v>106002176390</v>
      </c>
      <c r="B1113" s="1">
        <v>43191</v>
      </c>
      <c r="C1113" s="141" t="s">
        <v>101</v>
      </c>
      <c r="D1113">
        <v>2018</v>
      </c>
      <c r="E1113" s="98">
        <v>14807525267709</v>
      </c>
      <c r="F1113" s="141" t="s">
        <v>63</v>
      </c>
      <c r="G1113" s="141" t="e">
        <f>VLOOKUP(E1113,'Tableau Sites'!$A$7:$C$107,3,FALSE)</f>
        <v>#N/A</v>
      </c>
      <c r="H1113" s="142">
        <v>56100</v>
      </c>
      <c r="I1113">
        <v>6</v>
      </c>
      <c r="J1113" s="1">
        <v>43190</v>
      </c>
      <c r="K1113" s="1">
        <v>43190</v>
      </c>
      <c r="L1113" s="142">
        <v>278</v>
      </c>
      <c r="M1113" s="142">
        <v>278</v>
      </c>
      <c r="N1113" s="143">
        <v>46</v>
      </c>
      <c r="O1113" s="15">
        <v>102976584</v>
      </c>
      <c r="P1113" t="s">
        <v>611</v>
      </c>
      <c r="Q1113">
        <v>102977700</v>
      </c>
      <c r="R1113" s="104" t="s">
        <v>130</v>
      </c>
      <c r="S1113">
        <v>11003620275</v>
      </c>
      <c r="T1113" t="s">
        <v>612</v>
      </c>
      <c r="U1113" s="114">
        <v>21560121200016</v>
      </c>
      <c r="V1113" s="13"/>
      <c r="W1113" s="1">
        <v>17089</v>
      </c>
      <c r="X1113" s="7">
        <v>106002176390</v>
      </c>
      <c r="Y1113" s="10">
        <v>43191</v>
      </c>
      <c r="Z1113">
        <v>43231</v>
      </c>
      <c r="AA1113">
        <v>13</v>
      </c>
      <c r="AB1113" t="s">
        <v>613</v>
      </c>
      <c r="AD1113">
        <v>6005876589</v>
      </c>
      <c r="AE1113" t="s">
        <v>63</v>
      </c>
      <c r="AH1113">
        <v>14807525267709</v>
      </c>
      <c r="AI1113" t="s">
        <v>646</v>
      </c>
      <c r="AJ1113">
        <v>56100</v>
      </c>
      <c r="AK1113" t="s">
        <v>264</v>
      </c>
      <c r="AL1113" t="s">
        <v>396</v>
      </c>
      <c r="AM1113">
        <v>964</v>
      </c>
      <c r="AN1113" t="s">
        <v>101</v>
      </c>
      <c r="AO1113" t="s">
        <v>617</v>
      </c>
      <c r="AP1113" t="s">
        <v>618</v>
      </c>
      <c r="AQ1113" t="s">
        <v>619</v>
      </c>
      <c r="AR1113">
        <v>6</v>
      </c>
      <c r="AU1113">
        <v>0</v>
      </c>
      <c r="AV1113">
        <v>43160</v>
      </c>
      <c r="AW1113">
        <v>43190</v>
      </c>
      <c r="AX1113">
        <v>13.98</v>
      </c>
      <c r="AY1113">
        <v>0</v>
      </c>
      <c r="AZ1113">
        <v>0</v>
      </c>
      <c r="BA1113">
        <v>0</v>
      </c>
      <c r="BB1113">
        <v>0</v>
      </c>
      <c r="BC1113">
        <v>0.53</v>
      </c>
      <c r="BD1113">
        <v>0</v>
      </c>
      <c r="BE1113">
        <v>0</v>
      </c>
      <c r="BF1113">
        <v>43191</v>
      </c>
      <c r="BG1113">
        <v>43220</v>
      </c>
      <c r="BH1113">
        <v>4.74</v>
      </c>
      <c r="BI1113">
        <v>10.199999999999999</v>
      </c>
      <c r="BJ1113">
        <v>28.92</v>
      </c>
      <c r="BK1113">
        <v>6.26</v>
      </c>
      <c r="BL1113">
        <v>1.28</v>
      </c>
      <c r="BM1113">
        <v>1.77</v>
      </c>
      <c r="BN1113">
        <v>0.83</v>
      </c>
      <c r="BO1113">
        <v>2.6</v>
      </c>
      <c r="BP1113">
        <v>39.06</v>
      </c>
      <c r="BQ1113">
        <v>6.02</v>
      </c>
      <c r="BR1113">
        <v>0.33</v>
      </c>
      <c r="BS1113">
        <v>33.04</v>
      </c>
      <c r="BT1113">
        <v>6.61</v>
      </c>
      <c r="BU1113">
        <v>46</v>
      </c>
      <c r="BV1113">
        <v>278</v>
      </c>
      <c r="BW1113">
        <v>278</v>
      </c>
      <c r="BX1113">
        <v>0</v>
      </c>
      <c r="BY1113">
        <v>43090</v>
      </c>
      <c r="BZ1113" t="s">
        <v>624</v>
      </c>
      <c r="CA1113">
        <v>4530</v>
      </c>
      <c r="CB1113">
        <v>0</v>
      </c>
      <c r="CC1113">
        <v>43269</v>
      </c>
      <c r="CD1113">
        <v>5199</v>
      </c>
      <c r="CE1113">
        <v>0</v>
      </c>
      <c r="CF1113">
        <v>5477</v>
      </c>
      <c r="CG1113">
        <v>0</v>
      </c>
    </row>
    <row r="1114" spans="1:85" hidden="1" x14ac:dyDescent="0.45">
      <c r="A1114" s="104">
        <v>106002176390</v>
      </c>
      <c r="B1114" s="1">
        <v>43191</v>
      </c>
      <c r="C1114" s="141" t="s">
        <v>101</v>
      </c>
      <c r="D1114">
        <v>2018</v>
      </c>
      <c r="E1114" s="98">
        <v>14867438380528</v>
      </c>
      <c r="F1114" s="193" t="s">
        <v>647</v>
      </c>
      <c r="G1114" s="141" t="s">
        <v>1048</v>
      </c>
      <c r="H1114" s="142">
        <v>56100</v>
      </c>
      <c r="I1114">
        <v>36</v>
      </c>
      <c r="J1114" s="1">
        <v>43190</v>
      </c>
      <c r="K1114" s="1">
        <v>43190</v>
      </c>
      <c r="L1114" s="142">
        <v>2670</v>
      </c>
      <c r="M1114" s="142">
        <v>2670</v>
      </c>
      <c r="N1114" s="143">
        <v>401.5</v>
      </c>
      <c r="O1114" s="15">
        <v>102976584</v>
      </c>
      <c r="P1114" t="s">
        <v>611</v>
      </c>
      <c r="Q1114">
        <v>102977700</v>
      </c>
      <c r="R1114" s="104" t="s">
        <v>130</v>
      </c>
      <c r="S1114">
        <v>11003620275</v>
      </c>
      <c r="T1114" t="s">
        <v>612</v>
      </c>
      <c r="U1114" s="114">
        <v>21560121200016</v>
      </c>
      <c r="V1114" s="13"/>
      <c r="W1114" s="1">
        <v>17089</v>
      </c>
      <c r="X1114" s="7">
        <v>106002176390</v>
      </c>
      <c r="Y1114" s="10">
        <v>43191</v>
      </c>
      <c r="Z1114">
        <v>43231</v>
      </c>
      <c r="AA1114">
        <v>14</v>
      </c>
      <c r="AB1114" t="s">
        <v>613</v>
      </c>
      <c r="AD1114">
        <v>6005972505</v>
      </c>
      <c r="AE1114" t="s">
        <v>647</v>
      </c>
      <c r="AH1114">
        <v>14867438380528</v>
      </c>
      <c r="AI1114" t="s">
        <v>648</v>
      </c>
      <c r="AJ1114">
        <v>56100</v>
      </c>
      <c r="AK1114" t="s">
        <v>264</v>
      </c>
      <c r="AL1114" t="s">
        <v>396</v>
      </c>
      <c r="AM1114">
        <v>693</v>
      </c>
      <c r="AN1114" t="s">
        <v>101</v>
      </c>
      <c r="AO1114" t="s">
        <v>617</v>
      </c>
      <c r="AP1114" t="s">
        <v>618</v>
      </c>
      <c r="AQ1114" t="s">
        <v>619</v>
      </c>
      <c r="AR1114">
        <v>36</v>
      </c>
      <c r="AU1114">
        <v>0</v>
      </c>
      <c r="AV1114">
        <v>43160</v>
      </c>
      <c r="AW1114">
        <v>43190</v>
      </c>
      <c r="AX1114">
        <v>134.28</v>
      </c>
      <c r="AY1114">
        <v>0</v>
      </c>
      <c r="AZ1114">
        <v>0</v>
      </c>
      <c r="BA1114">
        <v>0</v>
      </c>
      <c r="BB1114">
        <v>0</v>
      </c>
      <c r="BC1114">
        <v>5.13</v>
      </c>
      <c r="BD1114">
        <v>0</v>
      </c>
      <c r="BE1114">
        <v>0</v>
      </c>
      <c r="BF1114">
        <v>43191</v>
      </c>
      <c r="BG1114">
        <v>43220</v>
      </c>
      <c r="BH1114">
        <v>15.39</v>
      </c>
      <c r="BI1114">
        <v>97.99</v>
      </c>
      <c r="BJ1114">
        <v>247.66</v>
      </c>
      <c r="BK1114">
        <v>60.08</v>
      </c>
      <c r="BL1114">
        <v>4.16</v>
      </c>
      <c r="BM1114">
        <v>17.03</v>
      </c>
      <c r="BN1114">
        <v>8.01</v>
      </c>
      <c r="BO1114">
        <v>25.04</v>
      </c>
      <c r="BP1114">
        <v>336.94</v>
      </c>
      <c r="BQ1114">
        <v>19.55</v>
      </c>
      <c r="BR1114">
        <v>1.08</v>
      </c>
      <c r="BS1114">
        <v>317.39</v>
      </c>
      <c r="BT1114">
        <v>63.48</v>
      </c>
      <c r="BU1114">
        <v>401.5</v>
      </c>
      <c r="BV1114">
        <v>2670</v>
      </c>
      <c r="BW1114">
        <v>2670</v>
      </c>
      <c r="BX1114">
        <v>0</v>
      </c>
      <c r="BY1114">
        <v>42894</v>
      </c>
      <c r="BZ1114" t="s">
        <v>624</v>
      </c>
      <c r="CA1114">
        <v>12121</v>
      </c>
      <c r="CB1114">
        <v>0</v>
      </c>
      <c r="CC1114">
        <v>43257</v>
      </c>
      <c r="CD1114">
        <v>33157</v>
      </c>
      <c r="CE1114">
        <v>0</v>
      </c>
      <c r="CF1114">
        <v>35827</v>
      </c>
      <c r="CG1114">
        <v>0</v>
      </c>
    </row>
    <row r="1115" spans="1:85" hidden="1" x14ac:dyDescent="0.45">
      <c r="A1115" s="104">
        <v>106002176390</v>
      </c>
      <c r="B1115" s="1">
        <v>43191</v>
      </c>
      <c r="C1115" s="141" t="s">
        <v>101</v>
      </c>
      <c r="D1115">
        <v>2018</v>
      </c>
      <c r="E1115" s="98">
        <v>14852821939199</v>
      </c>
      <c r="F1115" s="141" t="s">
        <v>649</v>
      </c>
      <c r="G1115" s="141" t="e">
        <f>VLOOKUP(E1115,'Tableau Sites'!$A$7:$C$107,3,FALSE)</f>
        <v>#N/A</v>
      </c>
      <c r="H1115" s="142">
        <v>56100</v>
      </c>
      <c r="I1115">
        <v>6</v>
      </c>
      <c r="J1115" s="1">
        <v>43190</v>
      </c>
      <c r="K1115" s="1">
        <v>43190</v>
      </c>
      <c r="L1115" s="142">
        <v>-1</v>
      </c>
      <c r="M1115" s="142">
        <v>-1</v>
      </c>
      <c r="N1115" s="143">
        <v>6.21</v>
      </c>
      <c r="O1115" s="15">
        <v>102976584</v>
      </c>
      <c r="P1115" t="s">
        <v>611</v>
      </c>
      <c r="Q1115">
        <v>102977700</v>
      </c>
      <c r="R1115" s="104" t="s">
        <v>130</v>
      </c>
      <c r="S1115">
        <v>11003620275</v>
      </c>
      <c r="T1115" t="s">
        <v>612</v>
      </c>
      <c r="U1115" s="114">
        <v>21560121200016</v>
      </c>
      <c r="V1115" s="13"/>
      <c r="W1115" s="1">
        <v>17089</v>
      </c>
      <c r="X1115" s="7">
        <v>106002176390</v>
      </c>
      <c r="Y1115" s="10">
        <v>43191</v>
      </c>
      <c r="Z1115">
        <v>43231</v>
      </c>
      <c r="AA1115">
        <v>15</v>
      </c>
      <c r="AB1115" t="s">
        <v>613</v>
      </c>
      <c r="AD1115">
        <v>6005876635</v>
      </c>
      <c r="AE1115" t="s">
        <v>649</v>
      </c>
      <c r="AH1115">
        <v>14852821939199</v>
      </c>
      <c r="AI1115" t="s">
        <v>650</v>
      </c>
      <c r="AJ1115">
        <v>56100</v>
      </c>
      <c r="AK1115" t="s">
        <v>264</v>
      </c>
      <c r="AL1115" t="s">
        <v>616</v>
      </c>
      <c r="AM1115">
        <v>142</v>
      </c>
      <c r="AN1115" t="s">
        <v>101</v>
      </c>
      <c r="AO1115" t="s">
        <v>617</v>
      </c>
      <c r="AP1115" t="s">
        <v>618</v>
      </c>
      <c r="AQ1115" t="s">
        <v>619</v>
      </c>
      <c r="AR1115">
        <v>6</v>
      </c>
      <c r="AU1115">
        <v>0</v>
      </c>
      <c r="AV1115">
        <v>43160</v>
      </c>
      <c r="AW1115">
        <v>43190</v>
      </c>
      <c r="AX1115">
        <v>-0.05</v>
      </c>
      <c r="AY1115">
        <v>0</v>
      </c>
      <c r="AZ1115">
        <v>0</v>
      </c>
      <c r="BA1115">
        <v>0</v>
      </c>
      <c r="BB1115">
        <v>0</v>
      </c>
      <c r="BC1115">
        <v>0</v>
      </c>
      <c r="BD1115">
        <v>0</v>
      </c>
      <c r="BE1115">
        <v>0</v>
      </c>
      <c r="BF1115">
        <v>43191</v>
      </c>
      <c r="BG1115">
        <v>43220</v>
      </c>
      <c r="BH1115">
        <v>4.74</v>
      </c>
      <c r="BI1115">
        <v>-0.04</v>
      </c>
      <c r="BJ1115">
        <v>4.6500000000000004</v>
      </c>
      <c r="BK1115">
        <v>-0.02</v>
      </c>
      <c r="BL1115">
        <v>1.28</v>
      </c>
      <c r="BM1115">
        <v>-0.01</v>
      </c>
      <c r="BN1115">
        <v>0</v>
      </c>
      <c r="BO1115">
        <v>-0.01</v>
      </c>
      <c r="BP1115">
        <v>5.9</v>
      </c>
      <c r="BQ1115">
        <v>6.02</v>
      </c>
      <c r="BR1115">
        <v>0.33</v>
      </c>
      <c r="BS1115">
        <v>-0.12</v>
      </c>
      <c r="BT1115">
        <v>-0.02</v>
      </c>
      <c r="BU1115">
        <v>6.21</v>
      </c>
      <c r="BV1115">
        <v>-1</v>
      </c>
      <c r="BW1115">
        <v>-1</v>
      </c>
      <c r="BX1115">
        <v>0</v>
      </c>
      <c r="BY1115">
        <v>43176</v>
      </c>
      <c r="BZ1115" t="s">
        <v>624</v>
      </c>
      <c r="CA1115">
        <v>3</v>
      </c>
      <c r="CB1115">
        <v>0</v>
      </c>
      <c r="CC1115">
        <v>43207</v>
      </c>
      <c r="CD1115">
        <v>130</v>
      </c>
      <c r="CE1115">
        <v>0</v>
      </c>
      <c r="CF1115">
        <v>129</v>
      </c>
      <c r="CG1115">
        <v>0</v>
      </c>
    </row>
    <row r="1116" spans="1:85" hidden="1" x14ac:dyDescent="0.45">
      <c r="A1116" s="104">
        <v>106002176390</v>
      </c>
      <c r="B1116" s="1">
        <v>43191</v>
      </c>
      <c r="C1116" s="141" t="s">
        <v>101</v>
      </c>
      <c r="D1116">
        <v>2018</v>
      </c>
      <c r="E1116" s="98">
        <v>14861070802041</v>
      </c>
      <c r="F1116" s="193" t="s">
        <v>651</v>
      </c>
      <c r="G1116" s="141" t="str">
        <f>VLOOKUP(E1116,'Tableau Sites'!$A$7:$C$107,3,FALSE)</f>
        <v>RUE DE CARNEL</v>
      </c>
      <c r="H1116" s="142">
        <v>56100</v>
      </c>
      <c r="I1116">
        <v>3</v>
      </c>
      <c r="J1116" s="1">
        <v>43190</v>
      </c>
      <c r="K1116" s="1">
        <v>43190</v>
      </c>
      <c r="L1116" s="142">
        <v>30</v>
      </c>
      <c r="M1116" s="142">
        <v>30</v>
      </c>
      <c r="N1116" s="143">
        <v>9.2200000000000006</v>
      </c>
      <c r="O1116" s="15">
        <v>102976584</v>
      </c>
      <c r="P1116" t="s">
        <v>611</v>
      </c>
      <c r="Q1116">
        <v>102977700</v>
      </c>
      <c r="R1116" s="104" t="s">
        <v>130</v>
      </c>
      <c r="S1116">
        <v>11003620275</v>
      </c>
      <c r="T1116" t="s">
        <v>612</v>
      </c>
      <c r="U1116" s="114">
        <v>21560121200016</v>
      </c>
      <c r="V1116" s="13"/>
      <c r="W1116" s="1">
        <v>17089</v>
      </c>
      <c r="X1116" s="7">
        <v>106002176390</v>
      </c>
      <c r="Y1116" s="10">
        <v>43191</v>
      </c>
      <c r="Z1116">
        <v>43231</v>
      </c>
      <c r="AA1116">
        <v>16</v>
      </c>
      <c r="AB1116" t="s">
        <v>613</v>
      </c>
      <c r="AD1116">
        <v>6005830373</v>
      </c>
      <c r="AE1116" t="s">
        <v>651</v>
      </c>
      <c r="AH1116">
        <v>14861070802041</v>
      </c>
      <c r="AI1116" t="s">
        <v>652</v>
      </c>
      <c r="AJ1116">
        <v>56100</v>
      </c>
      <c r="AK1116" t="s">
        <v>264</v>
      </c>
      <c r="AL1116" t="s">
        <v>616</v>
      </c>
      <c r="AM1116">
        <v>6176407610385</v>
      </c>
      <c r="AN1116" t="s">
        <v>101</v>
      </c>
      <c r="AO1116" t="s">
        <v>617</v>
      </c>
      <c r="AP1116" t="s">
        <v>618</v>
      </c>
      <c r="AQ1116" t="s">
        <v>619</v>
      </c>
      <c r="AR1116">
        <v>3</v>
      </c>
      <c r="AU1116">
        <v>0</v>
      </c>
      <c r="AV1116">
        <v>43160</v>
      </c>
      <c r="AW1116">
        <v>43190</v>
      </c>
      <c r="AX1116">
        <v>1.51</v>
      </c>
      <c r="AY1116">
        <v>0</v>
      </c>
      <c r="AZ1116">
        <v>0</v>
      </c>
      <c r="BA1116">
        <v>0</v>
      </c>
      <c r="BB1116">
        <v>0</v>
      </c>
      <c r="BC1116">
        <v>0.06</v>
      </c>
      <c r="BD1116">
        <v>0</v>
      </c>
      <c r="BE1116">
        <v>0</v>
      </c>
      <c r="BF1116">
        <v>43191</v>
      </c>
      <c r="BG1116">
        <v>43220</v>
      </c>
      <c r="BH1116">
        <v>3.68</v>
      </c>
      <c r="BI1116">
        <v>1.1000000000000001</v>
      </c>
      <c r="BJ1116">
        <v>6.29</v>
      </c>
      <c r="BK1116">
        <v>0.68</v>
      </c>
      <c r="BL1116">
        <v>1</v>
      </c>
      <c r="BM1116">
        <v>0.19</v>
      </c>
      <c r="BN1116">
        <v>0.09</v>
      </c>
      <c r="BO1116">
        <v>0.28000000000000003</v>
      </c>
      <c r="BP1116">
        <v>8.25</v>
      </c>
      <c r="BQ1116">
        <v>4.68</v>
      </c>
      <c r="BR1116">
        <v>0.26</v>
      </c>
      <c r="BS1116">
        <v>3.57</v>
      </c>
      <c r="BT1116">
        <v>0.71</v>
      </c>
      <c r="BU1116">
        <v>9.2200000000000006</v>
      </c>
      <c r="BV1116">
        <v>30</v>
      </c>
      <c r="BW1116">
        <v>30</v>
      </c>
      <c r="BX1116">
        <v>0</v>
      </c>
      <c r="BY1116">
        <v>43194</v>
      </c>
      <c r="BZ1116" t="s">
        <v>624</v>
      </c>
      <c r="CA1116">
        <v>1247</v>
      </c>
      <c r="CB1116">
        <v>0</v>
      </c>
      <c r="CC1116">
        <v>43224</v>
      </c>
      <c r="CD1116">
        <v>519</v>
      </c>
      <c r="CE1116">
        <v>0</v>
      </c>
      <c r="CF1116">
        <v>549</v>
      </c>
      <c r="CG1116">
        <v>0</v>
      </c>
    </row>
    <row r="1117" spans="1:85" hidden="1" x14ac:dyDescent="0.45">
      <c r="A1117" s="104">
        <v>106002176390</v>
      </c>
      <c r="B1117" s="1">
        <v>43191</v>
      </c>
      <c r="C1117" s="141" t="s">
        <v>101</v>
      </c>
      <c r="D1117">
        <v>2018</v>
      </c>
      <c r="E1117" s="98">
        <v>14832561447120</v>
      </c>
      <c r="F1117" s="141" t="s">
        <v>653</v>
      </c>
      <c r="G1117" s="141" t="str">
        <f>VLOOKUP(E1117,'Tableau Sites'!$A$7:$C$107,3,FALSE)</f>
        <v>42 RUE LOUIS BRAILLE</v>
      </c>
      <c r="H1117" s="142">
        <v>56100</v>
      </c>
      <c r="I1117">
        <v>18</v>
      </c>
      <c r="J1117" s="1">
        <v>43190</v>
      </c>
      <c r="K1117" s="1">
        <v>43190</v>
      </c>
      <c r="L1117" s="142">
        <v>1002</v>
      </c>
      <c r="M1117" s="142">
        <v>1002</v>
      </c>
      <c r="N1117" s="143">
        <v>154.99</v>
      </c>
      <c r="O1117" s="15">
        <v>102976584</v>
      </c>
      <c r="P1117" t="s">
        <v>611</v>
      </c>
      <c r="Q1117">
        <v>102977700</v>
      </c>
      <c r="R1117" s="104" t="s">
        <v>130</v>
      </c>
      <c r="S1117">
        <v>11003620275</v>
      </c>
      <c r="T1117" t="s">
        <v>612</v>
      </c>
      <c r="U1117" s="114">
        <v>21560121200016</v>
      </c>
      <c r="V1117" s="13"/>
      <c r="W1117" s="1">
        <v>17089</v>
      </c>
      <c r="X1117" s="7">
        <v>106002176390</v>
      </c>
      <c r="Y1117" s="10">
        <v>43191</v>
      </c>
      <c r="Z1117">
        <v>43231</v>
      </c>
      <c r="AA1117">
        <v>17</v>
      </c>
      <c r="AB1117" t="s">
        <v>613</v>
      </c>
      <c r="AD1117">
        <v>6005836727</v>
      </c>
      <c r="AE1117" t="s">
        <v>653</v>
      </c>
      <c r="AH1117">
        <v>14832561447120</v>
      </c>
      <c r="AI1117" t="s">
        <v>654</v>
      </c>
      <c r="AJ1117">
        <v>56100</v>
      </c>
      <c r="AK1117" t="s">
        <v>264</v>
      </c>
      <c r="AL1117" t="s">
        <v>634</v>
      </c>
      <c r="AM1117">
        <v>916</v>
      </c>
      <c r="AN1117" t="s">
        <v>101</v>
      </c>
      <c r="AO1117" t="s">
        <v>617</v>
      </c>
      <c r="AP1117" t="s">
        <v>618</v>
      </c>
      <c r="AQ1117" t="s">
        <v>619</v>
      </c>
      <c r="AR1117">
        <v>18</v>
      </c>
      <c r="AU1117">
        <v>0</v>
      </c>
      <c r="AV1117">
        <v>43160</v>
      </c>
      <c r="AW1117">
        <v>43190</v>
      </c>
      <c r="AX1117">
        <v>50.39</v>
      </c>
      <c r="AY1117">
        <v>0</v>
      </c>
      <c r="AZ1117">
        <v>0</v>
      </c>
      <c r="BA1117">
        <v>0</v>
      </c>
      <c r="BB1117">
        <v>0</v>
      </c>
      <c r="BC1117">
        <v>1.92</v>
      </c>
      <c r="BD1117">
        <v>0</v>
      </c>
      <c r="BE1117">
        <v>0</v>
      </c>
      <c r="BF1117">
        <v>43191</v>
      </c>
      <c r="BG1117">
        <v>43220</v>
      </c>
      <c r="BH1117">
        <v>9</v>
      </c>
      <c r="BI1117">
        <v>36.770000000000003</v>
      </c>
      <c r="BJ1117">
        <v>96.16</v>
      </c>
      <c r="BK1117">
        <v>22.55</v>
      </c>
      <c r="BL1117">
        <v>2.4300000000000002</v>
      </c>
      <c r="BM1117">
        <v>6.39</v>
      </c>
      <c r="BN1117">
        <v>3.01</v>
      </c>
      <c r="BO1117">
        <v>9.4</v>
      </c>
      <c r="BP1117">
        <v>130.54</v>
      </c>
      <c r="BQ1117">
        <v>11.43</v>
      </c>
      <c r="BR1117">
        <v>0.63</v>
      </c>
      <c r="BS1117">
        <v>119.11</v>
      </c>
      <c r="BT1117">
        <v>23.82</v>
      </c>
      <c r="BU1117">
        <v>154.99</v>
      </c>
      <c r="BV1117">
        <v>1002</v>
      </c>
      <c r="BW1117">
        <v>1002</v>
      </c>
      <c r="BX1117">
        <v>0</v>
      </c>
      <c r="BY1117">
        <v>43095</v>
      </c>
      <c r="BZ1117" t="s">
        <v>624</v>
      </c>
      <c r="CA1117">
        <v>24112</v>
      </c>
      <c r="CB1117">
        <v>0</v>
      </c>
      <c r="CC1117">
        <v>43269</v>
      </c>
      <c r="CD1117">
        <v>26349</v>
      </c>
      <c r="CE1117">
        <v>0</v>
      </c>
      <c r="CF1117">
        <v>27351</v>
      </c>
      <c r="CG1117">
        <v>0</v>
      </c>
    </row>
    <row r="1118" spans="1:85" hidden="1" x14ac:dyDescent="0.45">
      <c r="A1118" s="104">
        <v>106002176390</v>
      </c>
      <c r="B1118" s="1">
        <v>43191</v>
      </c>
      <c r="C1118" s="141" t="s">
        <v>101</v>
      </c>
      <c r="D1118">
        <v>2018</v>
      </c>
      <c r="E1118" s="98">
        <v>14801736507971</v>
      </c>
      <c r="F1118" s="141" t="s">
        <v>655</v>
      </c>
      <c r="G1118" s="141" t="str">
        <f>VLOOKUP(E1118,'Tableau Sites'!$A$7:$C$107,3,FALSE)</f>
        <v xml:space="preserve"> QUAI DES INDES</v>
      </c>
      <c r="H1118" s="142">
        <v>56100</v>
      </c>
      <c r="I1118">
        <v>36</v>
      </c>
      <c r="J1118" s="1">
        <v>43190</v>
      </c>
      <c r="K1118" s="1">
        <v>43190</v>
      </c>
      <c r="L1118" s="142">
        <v>294</v>
      </c>
      <c r="M1118" s="142">
        <v>294</v>
      </c>
      <c r="N1118" s="143">
        <v>69.790000000000006</v>
      </c>
      <c r="O1118" s="15">
        <v>102976584</v>
      </c>
      <c r="P1118" t="s">
        <v>611</v>
      </c>
      <c r="Q1118">
        <v>102977700</v>
      </c>
      <c r="R1118" s="104" t="s">
        <v>130</v>
      </c>
      <c r="S1118">
        <v>11003620275</v>
      </c>
      <c r="T1118" t="s">
        <v>612</v>
      </c>
      <c r="U1118" s="114">
        <v>21560121200016</v>
      </c>
      <c r="V1118" s="13"/>
      <c r="W1118" s="1">
        <v>17089</v>
      </c>
      <c r="X1118" s="7">
        <v>106002176390</v>
      </c>
      <c r="Y1118" s="10">
        <v>43191</v>
      </c>
      <c r="Z1118">
        <v>43231</v>
      </c>
      <c r="AA1118">
        <v>18</v>
      </c>
      <c r="AB1118" t="s">
        <v>613</v>
      </c>
      <c r="AD1118">
        <v>6005863772</v>
      </c>
      <c r="AE1118" t="s">
        <v>655</v>
      </c>
      <c r="AH1118">
        <v>14801736507971</v>
      </c>
      <c r="AI1118" t="s">
        <v>656</v>
      </c>
      <c r="AJ1118">
        <v>56100</v>
      </c>
      <c r="AK1118" t="s">
        <v>264</v>
      </c>
      <c r="AL1118" t="s">
        <v>616</v>
      </c>
      <c r="AM1118">
        <v>70</v>
      </c>
      <c r="AN1118" t="s">
        <v>101</v>
      </c>
      <c r="AO1118" t="s">
        <v>617</v>
      </c>
      <c r="AP1118" t="s">
        <v>627</v>
      </c>
      <c r="AQ1118" t="s">
        <v>619</v>
      </c>
      <c r="AR1118">
        <v>36</v>
      </c>
      <c r="AU1118">
        <v>0</v>
      </c>
      <c r="AV1118">
        <v>43160</v>
      </c>
      <c r="AW1118">
        <v>43190</v>
      </c>
      <c r="AX1118">
        <v>14.79</v>
      </c>
      <c r="AY1118">
        <v>0</v>
      </c>
      <c r="AZ1118">
        <v>0</v>
      </c>
      <c r="BA1118">
        <v>0</v>
      </c>
      <c r="BB1118">
        <v>0</v>
      </c>
      <c r="BC1118">
        <v>0.56999999999999995</v>
      </c>
      <c r="BD1118">
        <v>0</v>
      </c>
      <c r="BE1118">
        <v>0</v>
      </c>
      <c r="BF1118">
        <v>43191</v>
      </c>
      <c r="BG1118">
        <v>43220</v>
      </c>
      <c r="BH1118">
        <v>22.85</v>
      </c>
      <c r="BI1118">
        <v>8.4600000000000009</v>
      </c>
      <c r="BJ1118">
        <v>46.1</v>
      </c>
      <c r="BK1118">
        <v>6.62</v>
      </c>
      <c r="BL1118">
        <v>6.18</v>
      </c>
      <c r="BM1118">
        <v>1.88</v>
      </c>
      <c r="BN1118">
        <v>0.88</v>
      </c>
      <c r="BO1118">
        <v>2.76</v>
      </c>
      <c r="BP1118">
        <v>61.66</v>
      </c>
      <c r="BQ1118">
        <v>29.03</v>
      </c>
      <c r="BR1118">
        <v>1.6</v>
      </c>
      <c r="BS1118">
        <v>32.630000000000003</v>
      </c>
      <c r="BT1118">
        <v>6.53</v>
      </c>
      <c r="BU1118">
        <v>69.790000000000006</v>
      </c>
      <c r="BV1118">
        <v>294</v>
      </c>
      <c r="BW1118">
        <v>97</v>
      </c>
      <c r="BX1118">
        <v>197</v>
      </c>
      <c r="BY1118">
        <v>43125</v>
      </c>
      <c r="BZ1118" t="s">
        <v>638</v>
      </c>
      <c r="CA1118">
        <v>0</v>
      </c>
      <c r="CB1118">
        <v>0</v>
      </c>
      <c r="CC1118">
        <v>43232</v>
      </c>
      <c r="CD1118">
        <v>115</v>
      </c>
      <c r="CE1118">
        <v>234</v>
      </c>
      <c r="CF1118">
        <v>212</v>
      </c>
      <c r="CG1118">
        <v>431</v>
      </c>
    </row>
    <row r="1119" spans="1:85" hidden="1" x14ac:dyDescent="0.45">
      <c r="A1119" s="104">
        <v>106002176390</v>
      </c>
      <c r="B1119" s="1">
        <v>43191</v>
      </c>
      <c r="C1119" s="141" t="s">
        <v>101</v>
      </c>
      <c r="D1119">
        <v>2018</v>
      </c>
      <c r="E1119" s="98">
        <v>14850361736551</v>
      </c>
      <c r="F1119" s="141" t="s">
        <v>13</v>
      </c>
      <c r="G1119" s="141" t="e">
        <f>VLOOKUP(E1119,'Tableau Sites'!$A$7:$C$107,3,FALSE)</f>
        <v>#N/A</v>
      </c>
      <c r="H1119" s="142">
        <v>56100</v>
      </c>
      <c r="I1119">
        <v>6</v>
      </c>
      <c r="J1119" s="1">
        <v>43190</v>
      </c>
      <c r="K1119" s="1">
        <v>43190</v>
      </c>
      <c r="L1119" s="142">
        <v>278</v>
      </c>
      <c r="M1119" s="142">
        <v>278</v>
      </c>
      <c r="N1119" s="143">
        <v>46</v>
      </c>
      <c r="O1119" s="15">
        <v>102976584</v>
      </c>
      <c r="P1119" t="s">
        <v>611</v>
      </c>
      <c r="Q1119">
        <v>102977700</v>
      </c>
      <c r="R1119" s="104" t="s">
        <v>130</v>
      </c>
      <c r="S1119">
        <v>11003620275</v>
      </c>
      <c r="T1119" t="s">
        <v>612</v>
      </c>
      <c r="U1119" s="114">
        <v>21560121200016</v>
      </c>
      <c r="V1119" s="13"/>
      <c r="W1119" s="1">
        <v>17089</v>
      </c>
      <c r="X1119" s="7">
        <v>106002176390</v>
      </c>
      <c r="Y1119" s="10">
        <v>43191</v>
      </c>
      <c r="Z1119">
        <v>43231</v>
      </c>
      <c r="AA1119">
        <v>19</v>
      </c>
      <c r="AB1119" t="s">
        <v>613</v>
      </c>
      <c r="AD1119">
        <v>6005920451</v>
      </c>
      <c r="AE1119" t="s">
        <v>13</v>
      </c>
      <c r="AH1119">
        <v>14850361736551</v>
      </c>
      <c r="AI1119" t="s">
        <v>657</v>
      </c>
      <c r="AJ1119">
        <v>56100</v>
      </c>
      <c r="AK1119" t="s">
        <v>264</v>
      </c>
      <c r="AL1119" t="s">
        <v>634</v>
      </c>
      <c r="AM1119">
        <v>166</v>
      </c>
      <c r="AN1119" t="s">
        <v>101</v>
      </c>
      <c r="AO1119" t="s">
        <v>617</v>
      </c>
      <c r="AP1119" t="s">
        <v>618</v>
      </c>
      <c r="AQ1119" t="s">
        <v>619</v>
      </c>
      <c r="AR1119">
        <v>6</v>
      </c>
      <c r="AU1119">
        <v>0</v>
      </c>
      <c r="AV1119">
        <v>43160</v>
      </c>
      <c r="AW1119">
        <v>43190</v>
      </c>
      <c r="AX1119">
        <v>13.98</v>
      </c>
      <c r="AY1119">
        <v>0</v>
      </c>
      <c r="AZ1119">
        <v>0</v>
      </c>
      <c r="BA1119">
        <v>0</v>
      </c>
      <c r="BB1119">
        <v>0</v>
      </c>
      <c r="BC1119">
        <v>0.53</v>
      </c>
      <c r="BD1119">
        <v>0</v>
      </c>
      <c r="BE1119">
        <v>0</v>
      </c>
      <c r="BF1119">
        <v>43191</v>
      </c>
      <c r="BG1119">
        <v>43220</v>
      </c>
      <c r="BH1119">
        <v>4.74</v>
      </c>
      <c r="BI1119">
        <v>10.199999999999999</v>
      </c>
      <c r="BJ1119">
        <v>28.92</v>
      </c>
      <c r="BK1119">
        <v>6.26</v>
      </c>
      <c r="BL1119">
        <v>1.28</v>
      </c>
      <c r="BM1119">
        <v>1.77</v>
      </c>
      <c r="BN1119">
        <v>0.83</v>
      </c>
      <c r="BO1119">
        <v>2.6</v>
      </c>
      <c r="BP1119">
        <v>39.06</v>
      </c>
      <c r="BQ1119">
        <v>6.02</v>
      </c>
      <c r="BR1119">
        <v>0.33</v>
      </c>
      <c r="BS1119">
        <v>33.04</v>
      </c>
      <c r="BT1119">
        <v>6.61</v>
      </c>
      <c r="BU1119">
        <v>46</v>
      </c>
      <c r="BV1119">
        <v>278</v>
      </c>
      <c r="BW1119">
        <v>278</v>
      </c>
      <c r="BX1119">
        <v>0</v>
      </c>
      <c r="CC1119">
        <v>43269</v>
      </c>
      <c r="CD1119">
        <v>10614</v>
      </c>
      <c r="CE1119">
        <v>0</v>
      </c>
      <c r="CF1119">
        <v>10892</v>
      </c>
      <c r="CG1119">
        <v>0</v>
      </c>
    </row>
    <row r="1120" spans="1:85" hidden="1" x14ac:dyDescent="0.45">
      <c r="A1120" s="104">
        <v>106002176390</v>
      </c>
      <c r="B1120" s="1">
        <v>43191</v>
      </c>
      <c r="C1120" s="141" t="s">
        <v>101</v>
      </c>
      <c r="D1120">
        <v>2018</v>
      </c>
      <c r="E1120" s="98">
        <v>14849348754024</v>
      </c>
      <c r="F1120" s="141" t="s">
        <v>87</v>
      </c>
      <c r="G1120" s="141" t="e">
        <f>VLOOKUP(E1120,'Tableau Sites'!$A$7:$C$107,3,FALSE)</f>
        <v>#N/A</v>
      </c>
      <c r="H1120" s="142">
        <v>56100</v>
      </c>
      <c r="I1120">
        <v>9</v>
      </c>
      <c r="J1120" s="1">
        <v>43190</v>
      </c>
      <c r="K1120" s="1">
        <v>43190</v>
      </c>
      <c r="L1120" s="142">
        <v>417</v>
      </c>
      <c r="M1120" s="142">
        <v>417</v>
      </c>
      <c r="N1120" s="143">
        <v>67.260000000000005</v>
      </c>
      <c r="O1120" s="15">
        <v>102976584</v>
      </c>
      <c r="P1120" t="s">
        <v>611</v>
      </c>
      <c r="Q1120">
        <v>102977700</v>
      </c>
      <c r="R1120" s="104" t="s">
        <v>130</v>
      </c>
      <c r="S1120">
        <v>11003620275</v>
      </c>
      <c r="T1120" t="s">
        <v>612</v>
      </c>
      <c r="U1120" s="114">
        <v>21560121200016</v>
      </c>
      <c r="V1120" s="13"/>
      <c r="W1120" s="1">
        <v>17089</v>
      </c>
      <c r="X1120" s="7">
        <v>106002176390</v>
      </c>
      <c r="Y1120" s="10">
        <v>43191</v>
      </c>
      <c r="Z1120">
        <v>43231</v>
      </c>
      <c r="AA1120">
        <v>20</v>
      </c>
      <c r="AB1120" t="s">
        <v>613</v>
      </c>
      <c r="AD1120">
        <v>6005836615</v>
      </c>
      <c r="AE1120" t="s">
        <v>87</v>
      </c>
      <c r="AH1120">
        <v>14849348754024</v>
      </c>
      <c r="AI1120" t="s">
        <v>658</v>
      </c>
      <c r="AJ1120">
        <v>56100</v>
      </c>
      <c r="AK1120" t="s">
        <v>264</v>
      </c>
      <c r="AL1120" t="s">
        <v>396</v>
      </c>
      <c r="AM1120">
        <v>975</v>
      </c>
      <c r="AN1120" t="s">
        <v>101</v>
      </c>
      <c r="AO1120" t="s">
        <v>617</v>
      </c>
      <c r="AP1120" t="s">
        <v>618</v>
      </c>
      <c r="AQ1120" t="s">
        <v>619</v>
      </c>
      <c r="AR1120">
        <v>9</v>
      </c>
      <c r="AU1120">
        <v>0</v>
      </c>
      <c r="AV1120">
        <v>43160</v>
      </c>
      <c r="AW1120">
        <v>43190</v>
      </c>
      <c r="AX1120">
        <v>20.97</v>
      </c>
      <c r="AY1120">
        <v>0</v>
      </c>
      <c r="AZ1120">
        <v>0</v>
      </c>
      <c r="BA1120">
        <v>0</v>
      </c>
      <c r="BB1120">
        <v>0</v>
      </c>
      <c r="BC1120">
        <v>0.8</v>
      </c>
      <c r="BD1120">
        <v>0</v>
      </c>
      <c r="BE1120">
        <v>0</v>
      </c>
      <c r="BF1120">
        <v>43191</v>
      </c>
      <c r="BG1120">
        <v>43220</v>
      </c>
      <c r="BH1120">
        <v>5.81</v>
      </c>
      <c r="BI1120">
        <v>15.3</v>
      </c>
      <c r="BJ1120">
        <v>42.08</v>
      </c>
      <c r="BK1120">
        <v>9.3800000000000008</v>
      </c>
      <c r="BL1120">
        <v>1.57</v>
      </c>
      <c r="BM1120">
        <v>2.66</v>
      </c>
      <c r="BN1120">
        <v>1.25</v>
      </c>
      <c r="BO1120">
        <v>3.91</v>
      </c>
      <c r="BP1120">
        <v>56.94</v>
      </c>
      <c r="BQ1120">
        <v>7.38</v>
      </c>
      <c r="BR1120">
        <v>0.41</v>
      </c>
      <c r="BS1120">
        <v>49.56</v>
      </c>
      <c r="BT1120">
        <v>9.91</v>
      </c>
      <c r="BU1120">
        <v>67.260000000000005</v>
      </c>
      <c r="BV1120">
        <v>417</v>
      </c>
      <c r="BW1120">
        <v>417</v>
      </c>
      <c r="BX1120">
        <v>0</v>
      </c>
      <c r="BY1120">
        <v>43033</v>
      </c>
      <c r="BZ1120" t="s">
        <v>624</v>
      </c>
      <c r="CA1120">
        <v>46287</v>
      </c>
      <c r="CB1120">
        <v>0</v>
      </c>
      <c r="CC1120">
        <v>43214</v>
      </c>
      <c r="CD1120">
        <v>48048</v>
      </c>
      <c r="CE1120">
        <v>0</v>
      </c>
      <c r="CF1120">
        <v>48465</v>
      </c>
      <c r="CG1120">
        <v>0</v>
      </c>
    </row>
    <row r="1121" spans="1:85" hidden="1" x14ac:dyDescent="0.45">
      <c r="A1121" s="104">
        <v>106002176390</v>
      </c>
      <c r="B1121" s="1">
        <v>43191</v>
      </c>
      <c r="C1121" s="141" t="s">
        <v>101</v>
      </c>
      <c r="D1121">
        <v>2018</v>
      </c>
      <c r="E1121" s="98">
        <v>14848046293827</v>
      </c>
      <c r="F1121" s="141" t="s">
        <v>659</v>
      </c>
      <c r="G1121" s="141" t="str">
        <f>VLOOKUP(E1121,'Tableau Sites'!$A$7:$C$107,3,FALSE)</f>
        <v>81 BOULEVARD COSMAO DUMANOIR</v>
      </c>
      <c r="H1121" s="142">
        <v>56100</v>
      </c>
      <c r="I1121">
        <v>12</v>
      </c>
      <c r="J1121" s="1">
        <v>43190</v>
      </c>
      <c r="K1121" s="1">
        <v>43190</v>
      </c>
      <c r="L1121" s="142">
        <v>668</v>
      </c>
      <c r="M1121" s="142">
        <v>668</v>
      </c>
      <c r="N1121" s="143">
        <v>104.49</v>
      </c>
      <c r="O1121" s="15">
        <v>102976584</v>
      </c>
      <c r="P1121" t="s">
        <v>611</v>
      </c>
      <c r="Q1121">
        <v>102977700</v>
      </c>
      <c r="R1121" s="104" t="s">
        <v>130</v>
      </c>
      <c r="S1121">
        <v>11003620275</v>
      </c>
      <c r="T1121" t="s">
        <v>612</v>
      </c>
      <c r="U1121" s="114">
        <v>21560121200016</v>
      </c>
      <c r="V1121" s="13"/>
      <c r="W1121" s="1">
        <v>17089</v>
      </c>
      <c r="X1121" s="7">
        <v>106002176390</v>
      </c>
      <c r="Y1121" s="10">
        <v>43191</v>
      </c>
      <c r="Z1121">
        <v>43231</v>
      </c>
      <c r="AA1121">
        <v>21</v>
      </c>
      <c r="AB1121" t="s">
        <v>613</v>
      </c>
      <c r="AD1121">
        <v>6005863636</v>
      </c>
      <c r="AE1121" t="s">
        <v>659</v>
      </c>
      <c r="AH1121">
        <v>14848046293827</v>
      </c>
      <c r="AI1121" t="s">
        <v>660</v>
      </c>
      <c r="AJ1121">
        <v>56100</v>
      </c>
      <c r="AK1121" t="s">
        <v>264</v>
      </c>
      <c r="AL1121" t="s">
        <v>634</v>
      </c>
      <c r="AM1121">
        <v>740</v>
      </c>
      <c r="AN1121" t="s">
        <v>101</v>
      </c>
      <c r="AO1121" t="s">
        <v>617</v>
      </c>
      <c r="AP1121" t="s">
        <v>618</v>
      </c>
      <c r="AQ1121" t="s">
        <v>619</v>
      </c>
      <c r="AR1121">
        <v>12</v>
      </c>
      <c r="AU1121">
        <v>0</v>
      </c>
      <c r="AV1121">
        <v>43160</v>
      </c>
      <c r="AW1121">
        <v>43190</v>
      </c>
      <c r="AX1121">
        <v>33.590000000000003</v>
      </c>
      <c r="AY1121">
        <v>0</v>
      </c>
      <c r="AZ1121">
        <v>0</v>
      </c>
      <c r="BA1121">
        <v>0</v>
      </c>
      <c r="BB1121">
        <v>0</v>
      </c>
      <c r="BC1121">
        <v>1.28</v>
      </c>
      <c r="BD1121">
        <v>0</v>
      </c>
      <c r="BE1121">
        <v>0</v>
      </c>
      <c r="BF1121">
        <v>43191</v>
      </c>
      <c r="BG1121">
        <v>43220</v>
      </c>
      <c r="BH1121">
        <v>6.87</v>
      </c>
      <c r="BI1121">
        <v>24.52</v>
      </c>
      <c r="BJ1121">
        <v>64.98</v>
      </c>
      <c r="BK1121">
        <v>15.03</v>
      </c>
      <c r="BL1121">
        <v>1.86</v>
      </c>
      <c r="BM1121">
        <v>4.26</v>
      </c>
      <c r="BN1121">
        <v>2</v>
      </c>
      <c r="BO1121">
        <v>6.26</v>
      </c>
      <c r="BP1121">
        <v>88.13</v>
      </c>
      <c r="BQ1121">
        <v>8.73</v>
      </c>
      <c r="BR1121">
        <v>0.48</v>
      </c>
      <c r="BS1121">
        <v>79.400000000000006</v>
      </c>
      <c r="BT1121">
        <v>15.88</v>
      </c>
      <c r="BU1121">
        <v>104.49</v>
      </c>
      <c r="BV1121">
        <v>668</v>
      </c>
      <c r="BW1121">
        <v>668</v>
      </c>
      <c r="BX1121">
        <v>0</v>
      </c>
      <c r="BY1121">
        <v>43033</v>
      </c>
      <c r="BZ1121" t="s">
        <v>624</v>
      </c>
      <c r="CA1121">
        <v>85280</v>
      </c>
      <c r="CB1121">
        <v>0</v>
      </c>
      <c r="CC1121">
        <v>43214</v>
      </c>
      <c r="CD1121">
        <v>88097</v>
      </c>
      <c r="CE1121">
        <v>0</v>
      </c>
      <c r="CF1121">
        <v>88765</v>
      </c>
      <c r="CG1121">
        <v>0</v>
      </c>
    </row>
    <row r="1122" spans="1:85" hidden="1" x14ac:dyDescent="0.45">
      <c r="A1122" s="104">
        <v>106002176390</v>
      </c>
      <c r="B1122" s="1">
        <v>43191</v>
      </c>
      <c r="C1122" s="141" t="s">
        <v>101</v>
      </c>
      <c r="D1122">
        <v>2018</v>
      </c>
      <c r="E1122" s="98">
        <v>14826628017348</v>
      </c>
      <c r="F1122" s="141" t="s">
        <v>30</v>
      </c>
      <c r="G1122" s="141" t="str">
        <f>VLOOKUP(E1122,'Tableau Sites'!$A$7:$C$107,3,FALSE)</f>
        <v>N1 RUE VICTOR SCHOELCHER</v>
      </c>
      <c r="H1122" s="142">
        <v>56100</v>
      </c>
      <c r="I1122">
        <v>36</v>
      </c>
      <c r="J1122" s="1">
        <v>43190</v>
      </c>
      <c r="K1122" s="1">
        <v>43190</v>
      </c>
      <c r="L1122" s="142">
        <v>607</v>
      </c>
      <c r="M1122" s="142">
        <v>607</v>
      </c>
      <c r="N1122" s="143">
        <v>107.22</v>
      </c>
      <c r="O1122" s="15">
        <v>102976584</v>
      </c>
      <c r="P1122" t="s">
        <v>611</v>
      </c>
      <c r="Q1122">
        <v>102977700</v>
      </c>
      <c r="R1122" s="104" t="s">
        <v>130</v>
      </c>
      <c r="S1122">
        <v>11003620275</v>
      </c>
      <c r="T1122" t="s">
        <v>612</v>
      </c>
      <c r="U1122" s="114">
        <v>21560121200016</v>
      </c>
      <c r="V1122" s="13"/>
      <c r="W1122" s="1">
        <v>17089</v>
      </c>
      <c r="X1122" s="7">
        <v>106002176390</v>
      </c>
      <c r="Y1122" s="10">
        <v>43191</v>
      </c>
      <c r="Z1122">
        <v>43231</v>
      </c>
      <c r="AA1122">
        <v>22</v>
      </c>
      <c r="AB1122" t="s">
        <v>613</v>
      </c>
      <c r="AD1122">
        <v>6005830266</v>
      </c>
      <c r="AE1122" t="s">
        <v>30</v>
      </c>
      <c r="AH1122">
        <v>14826628017348</v>
      </c>
      <c r="AI1122" t="s">
        <v>661</v>
      </c>
      <c r="AJ1122">
        <v>56100</v>
      </c>
      <c r="AK1122" t="s">
        <v>264</v>
      </c>
      <c r="AL1122" t="s">
        <v>616</v>
      </c>
      <c r="AM1122">
        <v>3156310486601</v>
      </c>
      <c r="AN1122" t="s">
        <v>101</v>
      </c>
      <c r="AO1122" t="s">
        <v>617</v>
      </c>
      <c r="AP1122" t="s">
        <v>618</v>
      </c>
      <c r="AQ1122" t="s">
        <v>619</v>
      </c>
      <c r="AR1122">
        <v>36</v>
      </c>
      <c r="AU1122">
        <v>0</v>
      </c>
      <c r="AV1122">
        <v>43160</v>
      </c>
      <c r="AW1122">
        <v>43190</v>
      </c>
      <c r="AX1122">
        <v>30.53</v>
      </c>
      <c r="AY1122">
        <v>0</v>
      </c>
      <c r="AZ1122">
        <v>0</v>
      </c>
      <c r="BA1122">
        <v>0</v>
      </c>
      <c r="BB1122">
        <v>0</v>
      </c>
      <c r="BC1122">
        <v>1.17</v>
      </c>
      <c r="BD1122">
        <v>0</v>
      </c>
      <c r="BE1122">
        <v>0</v>
      </c>
      <c r="BF1122">
        <v>43191</v>
      </c>
      <c r="BG1122">
        <v>43220</v>
      </c>
      <c r="BH1122">
        <v>15.39</v>
      </c>
      <c r="BI1122">
        <v>22.28</v>
      </c>
      <c r="BJ1122">
        <v>68.2</v>
      </c>
      <c r="BK1122">
        <v>13.66</v>
      </c>
      <c r="BL1122">
        <v>4.16</v>
      </c>
      <c r="BM1122">
        <v>3.87</v>
      </c>
      <c r="BN1122">
        <v>1.82</v>
      </c>
      <c r="BO1122">
        <v>5.69</v>
      </c>
      <c r="BP1122">
        <v>91.71</v>
      </c>
      <c r="BQ1122">
        <v>19.55</v>
      </c>
      <c r="BR1122">
        <v>1.08</v>
      </c>
      <c r="BS1122">
        <v>72.16</v>
      </c>
      <c r="BT1122">
        <v>14.43</v>
      </c>
      <c r="BU1122">
        <v>107.22</v>
      </c>
      <c r="BV1122">
        <v>607</v>
      </c>
      <c r="BW1122">
        <v>607</v>
      </c>
      <c r="BX1122">
        <v>0</v>
      </c>
      <c r="BY1122">
        <v>43177</v>
      </c>
      <c r="BZ1122" t="s">
        <v>624</v>
      </c>
      <c r="CA1122">
        <v>20414</v>
      </c>
      <c r="CB1122">
        <v>0</v>
      </c>
      <c r="CC1122">
        <v>43208</v>
      </c>
      <c r="CD1122">
        <v>19605</v>
      </c>
      <c r="CE1122">
        <v>0</v>
      </c>
      <c r="CF1122">
        <v>20212</v>
      </c>
      <c r="CG1122">
        <v>0</v>
      </c>
    </row>
    <row r="1123" spans="1:85" hidden="1" x14ac:dyDescent="0.45">
      <c r="A1123" s="104">
        <v>106002176390</v>
      </c>
      <c r="B1123" s="1">
        <v>43191</v>
      </c>
      <c r="C1123" s="141" t="s">
        <v>101</v>
      </c>
      <c r="D1123">
        <v>2018</v>
      </c>
      <c r="E1123" s="98">
        <v>14832706164973</v>
      </c>
      <c r="F1123" s="193" t="s">
        <v>662</v>
      </c>
      <c r="G1123" s="141" t="str">
        <f>VLOOKUP(E1123,'Tableau Sites'!$A$7:$C$107,3,FALSE)</f>
        <v>81 BOULEVARD COSMAO DUMANOIR</v>
      </c>
      <c r="H1123" s="142">
        <v>56100</v>
      </c>
      <c r="I1123">
        <v>3</v>
      </c>
      <c r="J1123" s="1">
        <v>43190</v>
      </c>
      <c r="K1123" s="1">
        <v>43190</v>
      </c>
      <c r="L1123" s="142">
        <v>139</v>
      </c>
      <c r="M1123" s="142">
        <v>139</v>
      </c>
      <c r="N1123" s="143">
        <v>24.78</v>
      </c>
      <c r="O1123" s="15">
        <v>102976584</v>
      </c>
      <c r="P1123" t="s">
        <v>611</v>
      </c>
      <c r="Q1123">
        <v>102977700</v>
      </c>
      <c r="R1123" s="104" t="s">
        <v>130</v>
      </c>
      <c r="S1123">
        <v>11003620275</v>
      </c>
      <c r="T1123" t="s">
        <v>612</v>
      </c>
      <c r="U1123" s="114">
        <v>21560121200016</v>
      </c>
      <c r="V1123" s="13"/>
      <c r="W1123" s="1">
        <v>17089</v>
      </c>
      <c r="X1123" s="7">
        <v>106002176390</v>
      </c>
      <c r="Y1123" s="10">
        <v>43191</v>
      </c>
      <c r="Z1123">
        <v>43231</v>
      </c>
      <c r="AA1123">
        <v>23</v>
      </c>
      <c r="AB1123" t="s">
        <v>613</v>
      </c>
      <c r="AD1123">
        <v>6005863690</v>
      </c>
      <c r="AE1123" t="s">
        <v>662</v>
      </c>
      <c r="AH1123">
        <v>14832706164973</v>
      </c>
      <c r="AI1123" t="s">
        <v>663</v>
      </c>
      <c r="AJ1123">
        <v>56100</v>
      </c>
      <c r="AK1123" t="s">
        <v>264</v>
      </c>
      <c r="AL1123" t="s">
        <v>634</v>
      </c>
      <c r="AM1123">
        <v>384</v>
      </c>
      <c r="AN1123" t="s">
        <v>101</v>
      </c>
      <c r="AO1123" t="s">
        <v>617</v>
      </c>
      <c r="AP1123" t="s">
        <v>618</v>
      </c>
      <c r="AQ1123" t="s">
        <v>619</v>
      </c>
      <c r="AR1123">
        <v>3</v>
      </c>
      <c r="AU1123">
        <v>0</v>
      </c>
      <c r="AV1123">
        <v>43160</v>
      </c>
      <c r="AW1123">
        <v>43190</v>
      </c>
      <c r="AX1123">
        <v>6.99</v>
      </c>
      <c r="AY1123">
        <v>0</v>
      </c>
      <c r="AZ1123">
        <v>0</v>
      </c>
      <c r="BA1123">
        <v>0</v>
      </c>
      <c r="BB1123">
        <v>0</v>
      </c>
      <c r="BC1123">
        <v>0.27</v>
      </c>
      <c r="BD1123">
        <v>0</v>
      </c>
      <c r="BE1123">
        <v>0</v>
      </c>
      <c r="BF1123">
        <v>43191</v>
      </c>
      <c r="BG1123">
        <v>43220</v>
      </c>
      <c r="BH1123">
        <v>3.68</v>
      </c>
      <c r="BI1123">
        <v>5.0999999999999996</v>
      </c>
      <c r="BJ1123">
        <v>15.77</v>
      </c>
      <c r="BK1123">
        <v>3.13</v>
      </c>
      <c r="BL1123">
        <v>1</v>
      </c>
      <c r="BM1123">
        <v>0.89</v>
      </c>
      <c r="BN1123">
        <v>0.42</v>
      </c>
      <c r="BO1123">
        <v>1.31</v>
      </c>
      <c r="BP1123">
        <v>21.21</v>
      </c>
      <c r="BQ1123">
        <v>4.68</v>
      </c>
      <c r="BR1123">
        <v>0.26</v>
      </c>
      <c r="BS1123">
        <v>16.53</v>
      </c>
      <c r="BT1123">
        <v>3.31</v>
      </c>
      <c r="BU1123">
        <v>24.78</v>
      </c>
      <c r="BV1123">
        <v>139</v>
      </c>
      <c r="BW1123">
        <v>139</v>
      </c>
      <c r="BX1123">
        <v>0</v>
      </c>
      <c r="BY1123">
        <v>43096</v>
      </c>
      <c r="BZ1123" t="s">
        <v>624</v>
      </c>
      <c r="CA1123">
        <v>35851</v>
      </c>
      <c r="CB1123">
        <v>0</v>
      </c>
      <c r="CC1123">
        <v>43269</v>
      </c>
      <c r="CD1123">
        <v>36158</v>
      </c>
      <c r="CE1123">
        <v>0</v>
      </c>
      <c r="CF1123">
        <v>36297</v>
      </c>
      <c r="CG1123">
        <v>0</v>
      </c>
    </row>
    <row r="1124" spans="1:85" hidden="1" x14ac:dyDescent="0.45">
      <c r="A1124" s="104">
        <v>106002176390</v>
      </c>
      <c r="B1124" s="1">
        <v>43191</v>
      </c>
      <c r="C1124" s="141" t="s">
        <v>101</v>
      </c>
      <c r="D1124">
        <v>2018</v>
      </c>
      <c r="E1124" s="98">
        <v>14819247409505</v>
      </c>
      <c r="F1124" s="141" t="s">
        <v>664</v>
      </c>
      <c r="G1124" s="141" t="str">
        <f>VLOOKUP(E1124,'Tableau Sites'!$A$7:$C$107,3,FALSE)</f>
        <v>205 RUE DE BELGIQUE</v>
      </c>
      <c r="H1124" s="142">
        <v>56100</v>
      </c>
      <c r="I1124">
        <v>18</v>
      </c>
      <c r="J1124" s="1">
        <v>43190</v>
      </c>
      <c r="K1124" s="1">
        <v>43190</v>
      </c>
      <c r="L1124" s="142">
        <v>1001</v>
      </c>
      <c r="M1124" s="142">
        <v>1001</v>
      </c>
      <c r="N1124" s="143">
        <v>157.03</v>
      </c>
      <c r="O1124" s="15">
        <v>102976584</v>
      </c>
      <c r="P1124" t="s">
        <v>611</v>
      </c>
      <c r="Q1124">
        <v>102977700</v>
      </c>
      <c r="R1124" s="104" t="s">
        <v>130</v>
      </c>
      <c r="S1124">
        <v>11003620275</v>
      </c>
      <c r="T1124" t="s">
        <v>612</v>
      </c>
      <c r="U1124" s="114">
        <v>21560121200016</v>
      </c>
      <c r="V1124" s="13"/>
      <c r="W1124" s="1">
        <v>17089</v>
      </c>
      <c r="X1124" s="7">
        <v>106002176390</v>
      </c>
      <c r="Y1124" s="10">
        <v>43191</v>
      </c>
      <c r="Z1124">
        <v>43231</v>
      </c>
      <c r="AA1124">
        <v>24</v>
      </c>
      <c r="AB1124" t="s">
        <v>613</v>
      </c>
      <c r="AD1124">
        <v>6005921874</v>
      </c>
      <c r="AE1124" t="s">
        <v>664</v>
      </c>
      <c r="AH1124">
        <v>14819247409505</v>
      </c>
      <c r="AI1124" t="s">
        <v>665</v>
      </c>
      <c r="AJ1124">
        <v>56100</v>
      </c>
      <c r="AK1124" t="s">
        <v>264</v>
      </c>
      <c r="AL1124" t="s">
        <v>396</v>
      </c>
      <c r="AM1124">
        <v>591</v>
      </c>
      <c r="AN1124" t="s">
        <v>101</v>
      </c>
      <c r="AO1124" t="s">
        <v>617</v>
      </c>
      <c r="AP1124" t="s">
        <v>627</v>
      </c>
      <c r="AQ1124" t="s">
        <v>619</v>
      </c>
      <c r="AR1124">
        <v>18</v>
      </c>
      <c r="AU1124">
        <v>0</v>
      </c>
      <c r="AV1124">
        <v>43160</v>
      </c>
      <c r="AW1124">
        <v>43190</v>
      </c>
      <c r="AX1124">
        <v>50.34</v>
      </c>
      <c r="AY1124">
        <v>0</v>
      </c>
      <c r="AZ1124">
        <v>0</v>
      </c>
      <c r="BA1124">
        <v>0</v>
      </c>
      <c r="BB1124">
        <v>0</v>
      </c>
      <c r="BC1124">
        <v>1.92</v>
      </c>
      <c r="BD1124">
        <v>0</v>
      </c>
      <c r="BE1124">
        <v>0</v>
      </c>
      <c r="BF1124">
        <v>43191</v>
      </c>
      <c r="BG1124">
        <v>43220</v>
      </c>
      <c r="BH1124">
        <v>12.73</v>
      </c>
      <c r="BI1124">
        <v>34.39</v>
      </c>
      <c r="BJ1124">
        <v>97.46</v>
      </c>
      <c r="BK1124">
        <v>22.52</v>
      </c>
      <c r="BL1124">
        <v>3.44</v>
      </c>
      <c r="BM1124">
        <v>6.39</v>
      </c>
      <c r="BN1124">
        <v>3</v>
      </c>
      <c r="BO1124">
        <v>9.39</v>
      </c>
      <c r="BP1124">
        <v>132.81</v>
      </c>
      <c r="BQ1124">
        <v>16.170000000000002</v>
      </c>
      <c r="BR1124">
        <v>0.89</v>
      </c>
      <c r="BS1124">
        <v>116.64</v>
      </c>
      <c r="BT1124">
        <v>23.33</v>
      </c>
      <c r="BU1124">
        <v>157.03</v>
      </c>
      <c r="BV1124">
        <v>1001</v>
      </c>
      <c r="BW1124">
        <v>700</v>
      </c>
      <c r="BX1124">
        <v>301</v>
      </c>
      <c r="BY1124">
        <v>43199</v>
      </c>
      <c r="BZ1124" t="s">
        <v>624</v>
      </c>
      <c r="CA1124">
        <v>85299</v>
      </c>
      <c r="CB1124">
        <v>41653</v>
      </c>
      <c r="CC1124">
        <v>43376</v>
      </c>
      <c r="CD1124">
        <v>78973</v>
      </c>
      <c r="CE1124">
        <v>40710</v>
      </c>
      <c r="CF1124">
        <v>79673</v>
      </c>
      <c r="CG1124">
        <v>41011</v>
      </c>
    </row>
    <row r="1125" spans="1:85" hidden="1" x14ac:dyDescent="0.45">
      <c r="A1125" s="104">
        <v>106002176390</v>
      </c>
      <c r="B1125" s="1">
        <v>43191</v>
      </c>
      <c r="C1125" s="141" t="s">
        <v>101</v>
      </c>
      <c r="D1125">
        <v>2018</v>
      </c>
      <c r="E1125" s="98">
        <v>14809551292790</v>
      </c>
      <c r="F1125" s="182" t="s">
        <v>666</v>
      </c>
      <c r="G1125" s="141" t="str">
        <f>VLOOKUP(E1125,'Tableau Sites'!$A$7:$C$107,3,FALSE)</f>
        <v>5 PLACE LOUIS BONNEAUD</v>
      </c>
      <c r="H1125" s="142">
        <v>56100</v>
      </c>
      <c r="I1125">
        <v>24</v>
      </c>
      <c r="J1125" s="1">
        <v>43190</v>
      </c>
      <c r="K1125" s="1">
        <v>43190</v>
      </c>
      <c r="L1125" s="142">
        <v>1779</v>
      </c>
      <c r="M1125" s="142">
        <v>1779</v>
      </c>
      <c r="N1125" s="143">
        <v>268.7</v>
      </c>
      <c r="O1125" s="15">
        <v>102976584</v>
      </c>
      <c r="P1125" t="s">
        <v>611</v>
      </c>
      <c r="Q1125">
        <v>102977700</v>
      </c>
      <c r="R1125" s="104" t="s">
        <v>130</v>
      </c>
      <c r="S1125">
        <v>11003620275</v>
      </c>
      <c r="T1125" t="s">
        <v>612</v>
      </c>
      <c r="U1125" s="114">
        <v>21560121200016</v>
      </c>
      <c r="V1125" s="13"/>
      <c r="W1125" s="1">
        <v>17089</v>
      </c>
      <c r="X1125" s="7">
        <v>106002176390</v>
      </c>
      <c r="Y1125" s="10">
        <v>43191</v>
      </c>
      <c r="Z1125">
        <v>43231</v>
      </c>
      <c r="AA1125">
        <v>25</v>
      </c>
      <c r="AB1125" t="s">
        <v>613</v>
      </c>
      <c r="AD1125">
        <v>6005863655</v>
      </c>
      <c r="AE1125" t="s">
        <v>666</v>
      </c>
      <c r="AH1125">
        <v>14809551292790</v>
      </c>
      <c r="AI1125" t="s">
        <v>667</v>
      </c>
      <c r="AJ1125">
        <v>56100</v>
      </c>
      <c r="AK1125" t="s">
        <v>264</v>
      </c>
      <c r="AL1125" t="s">
        <v>396</v>
      </c>
      <c r="AM1125">
        <v>481</v>
      </c>
      <c r="AN1125" t="s">
        <v>101</v>
      </c>
      <c r="AO1125" t="s">
        <v>617</v>
      </c>
      <c r="AP1125" t="s">
        <v>618</v>
      </c>
      <c r="AQ1125" t="s">
        <v>619</v>
      </c>
      <c r="AR1125">
        <v>24</v>
      </c>
      <c r="AU1125">
        <v>0</v>
      </c>
      <c r="AV1125">
        <v>43160</v>
      </c>
      <c r="AW1125">
        <v>43190</v>
      </c>
      <c r="AX1125">
        <v>89.47</v>
      </c>
      <c r="AY1125">
        <v>0</v>
      </c>
      <c r="AZ1125">
        <v>0</v>
      </c>
      <c r="BA1125">
        <v>0</v>
      </c>
      <c r="BB1125">
        <v>0</v>
      </c>
      <c r="BC1125">
        <v>3.42</v>
      </c>
      <c r="BD1125">
        <v>0</v>
      </c>
      <c r="BE1125">
        <v>0</v>
      </c>
      <c r="BF1125">
        <v>43191</v>
      </c>
      <c r="BG1125">
        <v>43220</v>
      </c>
      <c r="BH1125">
        <v>11.13</v>
      </c>
      <c r="BI1125">
        <v>65.290000000000006</v>
      </c>
      <c r="BJ1125">
        <v>165.89</v>
      </c>
      <c r="BK1125">
        <v>40.03</v>
      </c>
      <c r="BL1125">
        <v>3.01</v>
      </c>
      <c r="BM1125">
        <v>11.35</v>
      </c>
      <c r="BN1125">
        <v>5.34</v>
      </c>
      <c r="BO1125">
        <v>16.690000000000001</v>
      </c>
      <c r="BP1125">
        <v>225.62</v>
      </c>
      <c r="BQ1125">
        <v>14.14</v>
      </c>
      <c r="BR1125">
        <v>0.78</v>
      </c>
      <c r="BS1125">
        <v>211.48</v>
      </c>
      <c r="BT1125">
        <v>42.3</v>
      </c>
      <c r="BU1125">
        <v>268.7</v>
      </c>
      <c r="BV1125">
        <v>1779</v>
      </c>
      <c r="BW1125">
        <v>1779</v>
      </c>
      <c r="BX1125">
        <v>0</v>
      </c>
      <c r="BY1125">
        <v>43090</v>
      </c>
      <c r="BZ1125" t="s">
        <v>624</v>
      </c>
      <c r="CA1125">
        <v>69916</v>
      </c>
      <c r="CB1125">
        <v>0</v>
      </c>
      <c r="CC1125">
        <v>43269</v>
      </c>
      <c r="CD1125">
        <v>74192</v>
      </c>
      <c r="CE1125">
        <v>0</v>
      </c>
      <c r="CF1125">
        <v>75971</v>
      </c>
      <c r="CG1125">
        <v>0</v>
      </c>
    </row>
    <row r="1126" spans="1:85" hidden="1" x14ac:dyDescent="0.45">
      <c r="A1126" s="104">
        <v>106002176390</v>
      </c>
      <c r="B1126" s="1">
        <v>43191</v>
      </c>
      <c r="C1126" s="141" t="s">
        <v>101</v>
      </c>
      <c r="D1126">
        <v>2018</v>
      </c>
      <c r="E1126" s="98">
        <v>14823588943559</v>
      </c>
      <c r="F1126" s="141" t="s">
        <v>95</v>
      </c>
      <c r="G1126" s="141" t="str">
        <f>VLOOKUP(E1126,'Tableau Sites'!$A$7:$C$107,3,FALSE)</f>
        <v>2 RUE MAURICE THOREZ</v>
      </c>
      <c r="H1126" s="142">
        <v>56100</v>
      </c>
      <c r="I1126">
        <v>30</v>
      </c>
      <c r="J1126" s="1">
        <v>43190</v>
      </c>
      <c r="K1126" s="1">
        <v>43190</v>
      </c>
      <c r="L1126" s="142">
        <v>3069</v>
      </c>
      <c r="M1126" s="142">
        <v>3069</v>
      </c>
      <c r="N1126" s="143">
        <v>457.02</v>
      </c>
      <c r="O1126" s="15">
        <v>102976584</v>
      </c>
      <c r="P1126" t="s">
        <v>611</v>
      </c>
      <c r="Q1126">
        <v>102977700</v>
      </c>
      <c r="R1126" s="104" t="s">
        <v>130</v>
      </c>
      <c r="S1126">
        <v>11003620275</v>
      </c>
      <c r="T1126" t="s">
        <v>612</v>
      </c>
      <c r="U1126" s="114">
        <v>21560121200016</v>
      </c>
      <c r="V1126" s="13"/>
      <c r="W1126" s="1">
        <v>17089</v>
      </c>
      <c r="X1126" s="7">
        <v>106002176390</v>
      </c>
      <c r="Y1126" s="10">
        <v>43191</v>
      </c>
      <c r="Z1126">
        <v>43231</v>
      </c>
      <c r="AA1126">
        <v>26</v>
      </c>
      <c r="AB1126" t="s">
        <v>613</v>
      </c>
      <c r="AD1126">
        <v>6005830332</v>
      </c>
      <c r="AE1126" t="s">
        <v>95</v>
      </c>
      <c r="AH1126">
        <v>14823588943559</v>
      </c>
      <c r="AI1126" t="s">
        <v>668</v>
      </c>
      <c r="AJ1126">
        <v>56100</v>
      </c>
      <c r="AK1126" t="s">
        <v>264</v>
      </c>
      <c r="AL1126" t="s">
        <v>616</v>
      </c>
      <c r="AM1126">
        <v>3156310237097</v>
      </c>
      <c r="AN1126" t="s">
        <v>101</v>
      </c>
      <c r="AO1126" t="s">
        <v>617</v>
      </c>
      <c r="AP1126" t="s">
        <v>631</v>
      </c>
      <c r="AQ1126" t="s">
        <v>619</v>
      </c>
      <c r="AR1126">
        <v>30</v>
      </c>
      <c r="AU1126">
        <v>0</v>
      </c>
      <c r="AV1126">
        <v>43160</v>
      </c>
      <c r="AW1126">
        <v>43190</v>
      </c>
      <c r="AX1126">
        <v>154.34</v>
      </c>
      <c r="AY1126">
        <v>0</v>
      </c>
      <c r="AZ1126">
        <v>0</v>
      </c>
      <c r="BA1126">
        <v>0</v>
      </c>
      <c r="BB1126">
        <v>0</v>
      </c>
      <c r="BC1126">
        <v>5.9</v>
      </c>
      <c r="BD1126">
        <v>0</v>
      </c>
      <c r="BE1126">
        <v>0</v>
      </c>
      <c r="BF1126">
        <v>43191</v>
      </c>
      <c r="BG1126">
        <v>43220</v>
      </c>
      <c r="BH1126">
        <v>19.48</v>
      </c>
      <c r="BI1126">
        <v>106.91</v>
      </c>
      <c r="BJ1126">
        <v>280.73</v>
      </c>
      <c r="BK1126">
        <v>69.05</v>
      </c>
      <c r="BL1126">
        <v>5.27</v>
      </c>
      <c r="BM1126">
        <v>19.579999999999998</v>
      </c>
      <c r="BN1126">
        <v>9.2100000000000009</v>
      </c>
      <c r="BO1126">
        <v>28.79</v>
      </c>
      <c r="BP1126">
        <v>383.84</v>
      </c>
      <c r="BQ1126">
        <v>24.75</v>
      </c>
      <c r="BR1126">
        <v>1.36</v>
      </c>
      <c r="BS1126">
        <v>359.09</v>
      </c>
      <c r="BT1126">
        <v>71.819999999999993</v>
      </c>
      <c r="BU1126">
        <v>457.02</v>
      </c>
      <c r="BV1126">
        <v>3069</v>
      </c>
      <c r="BW1126">
        <v>2243</v>
      </c>
      <c r="BX1126">
        <v>826</v>
      </c>
      <c r="BY1126">
        <v>43177</v>
      </c>
      <c r="BZ1126" t="s">
        <v>624</v>
      </c>
      <c r="CA1126">
        <v>71446</v>
      </c>
      <c r="CB1126">
        <v>27824</v>
      </c>
      <c r="CC1126">
        <v>43208</v>
      </c>
      <c r="CD1126">
        <v>68482</v>
      </c>
      <c r="CE1126">
        <v>28358</v>
      </c>
      <c r="CF1126">
        <v>70725</v>
      </c>
      <c r="CG1126">
        <v>29184</v>
      </c>
    </row>
    <row r="1127" spans="1:85" hidden="1" x14ac:dyDescent="0.45">
      <c r="A1127" s="104">
        <v>106002176390</v>
      </c>
      <c r="B1127" s="1">
        <v>43191</v>
      </c>
      <c r="C1127" s="141" t="s">
        <v>101</v>
      </c>
      <c r="D1127">
        <v>2018</v>
      </c>
      <c r="E1127" s="98">
        <v>14808393522019</v>
      </c>
      <c r="F1127" s="141" t="s">
        <v>92</v>
      </c>
      <c r="G1127" s="141" t="str">
        <f>VLOOKUP(E1127,'Tableau Sites'!$A$7:$C$107,3,FALSE)</f>
        <v>RUE AUGUSTE RODIN</v>
      </c>
      <c r="H1127" s="142">
        <v>56100</v>
      </c>
      <c r="I1127">
        <v>3</v>
      </c>
      <c r="J1127" s="1">
        <v>43190</v>
      </c>
      <c r="K1127" s="1">
        <v>43190</v>
      </c>
      <c r="L1127" s="142">
        <v>139</v>
      </c>
      <c r="M1127" s="142">
        <v>139</v>
      </c>
      <c r="N1127" s="143">
        <v>24.78</v>
      </c>
      <c r="O1127" s="15">
        <v>102976584</v>
      </c>
      <c r="P1127" t="s">
        <v>611</v>
      </c>
      <c r="Q1127">
        <v>102977700</v>
      </c>
      <c r="R1127" s="104" t="s">
        <v>130</v>
      </c>
      <c r="S1127">
        <v>11003620275</v>
      </c>
      <c r="T1127" t="s">
        <v>612</v>
      </c>
      <c r="U1127" s="114">
        <v>21560121200016</v>
      </c>
      <c r="V1127" s="13"/>
      <c r="W1127" s="1">
        <v>17089</v>
      </c>
      <c r="X1127" s="7">
        <v>106002176390</v>
      </c>
      <c r="Y1127" s="10">
        <v>43191</v>
      </c>
      <c r="Z1127">
        <v>43231</v>
      </c>
      <c r="AA1127">
        <v>27</v>
      </c>
      <c r="AB1127" t="s">
        <v>613</v>
      </c>
      <c r="AD1127">
        <v>6005877846</v>
      </c>
      <c r="AE1127" t="s">
        <v>92</v>
      </c>
      <c r="AH1127">
        <v>14808393522019</v>
      </c>
      <c r="AI1127" t="s">
        <v>669</v>
      </c>
      <c r="AJ1127">
        <v>56100</v>
      </c>
      <c r="AK1127" t="s">
        <v>264</v>
      </c>
      <c r="AL1127" t="s">
        <v>396</v>
      </c>
      <c r="AM1127">
        <v>91</v>
      </c>
      <c r="AN1127" t="s">
        <v>101</v>
      </c>
      <c r="AO1127" t="s">
        <v>617</v>
      </c>
      <c r="AP1127" t="s">
        <v>618</v>
      </c>
      <c r="AQ1127" t="s">
        <v>619</v>
      </c>
      <c r="AR1127">
        <v>3</v>
      </c>
      <c r="AU1127">
        <v>0</v>
      </c>
      <c r="AV1127">
        <v>43160</v>
      </c>
      <c r="AW1127">
        <v>43190</v>
      </c>
      <c r="AX1127">
        <v>6.99</v>
      </c>
      <c r="AY1127">
        <v>0</v>
      </c>
      <c r="AZ1127">
        <v>0</v>
      </c>
      <c r="BA1127">
        <v>0</v>
      </c>
      <c r="BB1127">
        <v>0</v>
      </c>
      <c r="BC1127">
        <v>0.27</v>
      </c>
      <c r="BD1127">
        <v>0</v>
      </c>
      <c r="BE1127">
        <v>0</v>
      </c>
      <c r="BF1127">
        <v>43191</v>
      </c>
      <c r="BG1127">
        <v>43220</v>
      </c>
      <c r="BH1127">
        <v>3.68</v>
      </c>
      <c r="BI1127">
        <v>5.0999999999999996</v>
      </c>
      <c r="BJ1127">
        <v>15.77</v>
      </c>
      <c r="BK1127">
        <v>3.13</v>
      </c>
      <c r="BL1127">
        <v>1</v>
      </c>
      <c r="BM1127">
        <v>0.89</v>
      </c>
      <c r="BN1127">
        <v>0.42</v>
      </c>
      <c r="BO1127">
        <v>1.31</v>
      </c>
      <c r="BP1127">
        <v>21.21</v>
      </c>
      <c r="BQ1127">
        <v>4.68</v>
      </c>
      <c r="BR1127">
        <v>0.26</v>
      </c>
      <c r="BS1127">
        <v>16.53</v>
      </c>
      <c r="BT1127">
        <v>3.31</v>
      </c>
      <c r="BU1127">
        <v>24.78</v>
      </c>
      <c r="BV1127">
        <v>139</v>
      </c>
      <c r="BW1127">
        <v>139</v>
      </c>
      <c r="BX1127">
        <v>0</v>
      </c>
      <c r="BY1127">
        <v>43200</v>
      </c>
      <c r="BZ1127" t="s">
        <v>644</v>
      </c>
      <c r="CA1127">
        <v>0</v>
      </c>
      <c r="CB1127">
        <v>0</v>
      </c>
      <c r="CC1127">
        <v>43211</v>
      </c>
      <c r="CD1127">
        <v>6003</v>
      </c>
      <c r="CE1127">
        <v>0</v>
      </c>
      <c r="CF1127">
        <v>6142</v>
      </c>
      <c r="CG1127">
        <v>0</v>
      </c>
    </row>
    <row r="1128" spans="1:85" hidden="1" x14ac:dyDescent="0.45">
      <c r="A1128" s="104">
        <v>106002176390</v>
      </c>
      <c r="B1128" s="1">
        <v>43191</v>
      </c>
      <c r="C1128" s="141" t="s">
        <v>101</v>
      </c>
      <c r="D1128">
        <v>2018</v>
      </c>
      <c r="E1128" s="98">
        <v>14883936261510</v>
      </c>
      <c r="F1128" s="141" t="s">
        <v>670</v>
      </c>
      <c r="G1128" s="141" t="s">
        <v>1049</v>
      </c>
      <c r="H1128" s="142">
        <v>56100</v>
      </c>
      <c r="I1128">
        <v>3</v>
      </c>
      <c r="J1128" s="1">
        <v>43190</v>
      </c>
      <c r="K1128" s="1">
        <v>43190</v>
      </c>
      <c r="L1128" s="142">
        <v>112</v>
      </c>
      <c r="M1128" s="142">
        <v>112</v>
      </c>
      <c r="N1128" s="143">
        <v>20.92</v>
      </c>
      <c r="O1128" s="15">
        <v>102976584</v>
      </c>
      <c r="P1128" t="s">
        <v>611</v>
      </c>
      <c r="Q1128">
        <v>102977700</v>
      </c>
      <c r="R1128" s="104" t="s">
        <v>130</v>
      </c>
      <c r="S1128">
        <v>11003620275</v>
      </c>
      <c r="T1128" t="s">
        <v>612</v>
      </c>
      <c r="U1128" s="114">
        <v>21560121200016</v>
      </c>
      <c r="V1128" s="13"/>
      <c r="W1128" s="1">
        <v>17089</v>
      </c>
      <c r="X1128" s="7">
        <v>106002176390</v>
      </c>
      <c r="Y1128" s="10">
        <v>43191</v>
      </c>
      <c r="Z1128">
        <v>43231</v>
      </c>
      <c r="AA1128">
        <v>28</v>
      </c>
      <c r="AB1128" t="s">
        <v>613</v>
      </c>
      <c r="AD1128">
        <v>6005863531</v>
      </c>
      <c r="AE1128" t="s">
        <v>670</v>
      </c>
      <c r="AH1128">
        <v>14883936261510</v>
      </c>
      <c r="AI1128" t="s">
        <v>671</v>
      </c>
      <c r="AJ1128">
        <v>56100</v>
      </c>
      <c r="AK1128" t="s">
        <v>264</v>
      </c>
      <c r="AL1128" t="s">
        <v>616</v>
      </c>
      <c r="AM1128">
        <v>845</v>
      </c>
      <c r="AN1128" t="s">
        <v>101</v>
      </c>
      <c r="AO1128" t="s">
        <v>617</v>
      </c>
      <c r="AP1128" t="s">
        <v>618</v>
      </c>
      <c r="AQ1128" t="s">
        <v>619</v>
      </c>
      <c r="AR1128">
        <v>3</v>
      </c>
      <c r="AU1128">
        <v>0</v>
      </c>
      <c r="AV1128">
        <v>43160</v>
      </c>
      <c r="AW1128">
        <v>43190</v>
      </c>
      <c r="AX1128">
        <v>5.64</v>
      </c>
      <c r="AY1128">
        <v>0</v>
      </c>
      <c r="AZ1128">
        <v>0</v>
      </c>
      <c r="BA1128">
        <v>0</v>
      </c>
      <c r="BB1128">
        <v>0</v>
      </c>
      <c r="BC1128">
        <v>0.22</v>
      </c>
      <c r="BD1128">
        <v>0</v>
      </c>
      <c r="BE1128">
        <v>0</v>
      </c>
      <c r="BF1128">
        <v>43191</v>
      </c>
      <c r="BG1128">
        <v>43220</v>
      </c>
      <c r="BH1128">
        <v>3.68</v>
      </c>
      <c r="BI1128">
        <v>4.1100000000000003</v>
      </c>
      <c r="BJ1128">
        <v>13.43</v>
      </c>
      <c r="BK1128">
        <v>2.52</v>
      </c>
      <c r="BL1128">
        <v>1</v>
      </c>
      <c r="BM1128">
        <v>0.71</v>
      </c>
      <c r="BN1128">
        <v>0.34</v>
      </c>
      <c r="BO1128">
        <v>1.05</v>
      </c>
      <c r="BP1128">
        <v>18</v>
      </c>
      <c r="BQ1128">
        <v>4.68</v>
      </c>
      <c r="BR1128">
        <v>0.26</v>
      </c>
      <c r="BS1128">
        <v>13.32</v>
      </c>
      <c r="BT1128">
        <v>2.66</v>
      </c>
      <c r="BU1128">
        <v>20.92</v>
      </c>
      <c r="BV1128">
        <v>112</v>
      </c>
      <c r="BW1128">
        <v>112</v>
      </c>
      <c r="BX1128">
        <v>0</v>
      </c>
      <c r="BY1128">
        <v>43193</v>
      </c>
      <c r="BZ1128" t="s">
        <v>624</v>
      </c>
      <c r="CA1128">
        <v>97</v>
      </c>
      <c r="CB1128">
        <v>0</v>
      </c>
      <c r="CC1128">
        <v>43223</v>
      </c>
      <c r="CD1128">
        <v>65809</v>
      </c>
      <c r="CE1128">
        <v>0</v>
      </c>
      <c r="CF1128">
        <v>112</v>
      </c>
      <c r="CG1128">
        <v>0</v>
      </c>
    </row>
    <row r="1129" spans="1:85" hidden="1" x14ac:dyDescent="0.45">
      <c r="A1129" s="104">
        <v>106002176390</v>
      </c>
      <c r="B1129" s="1">
        <v>43191</v>
      </c>
      <c r="C1129" s="141" t="s">
        <v>101</v>
      </c>
      <c r="D1129">
        <v>2018</v>
      </c>
      <c r="E1129" s="98">
        <v>14822286483376</v>
      </c>
      <c r="F1129" s="141" t="s">
        <v>672</v>
      </c>
      <c r="G1129" s="141" t="str">
        <f>VLOOKUP(E1129,'Tableau Sites'!$A$7:$C$107,3,FALSE)</f>
        <v>RUE MAURICE THOREZ</v>
      </c>
      <c r="H1129" s="142">
        <v>56100</v>
      </c>
      <c r="I1129">
        <v>6</v>
      </c>
      <c r="J1129" s="1">
        <v>43190</v>
      </c>
      <c r="K1129" s="1">
        <v>43190</v>
      </c>
      <c r="L1129" s="142">
        <v>361</v>
      </c>
      <c r="M1129" s="142">
        <v>361</v>
      </c>
      <c r="N1129" s="143">
        <v>57.83</v>
      </c>
      <c r="O1129" s="15">
        <v>102976584</v>
      </c>
      <c r="P1129" t="s">
        <v>611</v>
      </c>
      <c r="Q1129">
        <v>102977700</v>
      </c>
      <c r="R1129" s="104" t="s">
        <v>130</v>
      </c>
      <c r="S1129">
        <v>11003620275</v>
      </c>
      <c r="T1129" t="s">
        <v>612</v>
      </c>
      <c r="U1129" s="114">
        <v>21560121200016</v>
      </c>
      <c r="V1129" s="13"/>
      <c r="W1129" s="1">
        <v>17089</v>
      </c>
      <c r="X1129" s="7">
        <v>106002176390</v>
      </c>
      <c r="Y1129" s="10">
        <v>43191</v>
      </c>
      <c r="Z1129">
        <v>43231</v>
      </c>
      <c r="AA1129">
        <v>29</v>
      </c>
      <c r="AB1129" t="s">
        <v>613</v>
      </c>
      <c r="AD1129">
        <v>6005830331</v>
      </c>
      <c r="AE1129" t="s">
        <v>672</v>
      </c>
      <c r="AH1129">
        <v>14822286483376</v>
      </c>
      <c r="AI1129" t="s">
        <v>673</v>
      </c>
      <c r="AJ1129">
        <v>56100</v>
      </c>
      <c r="AK1129" t="s">
        <v>264</v>
      </c>
      <c r="AL1129" t="s">
        <v>616</v>
      </c>
      <c r="AM1129">
        <v>3156214507122</v>
      </c>
      <c r="AN1129" t="s">
        <v>101</v>
      </c>
      <c r="AO1129" t="s">
        <v>617</v>
      </c>
      <c r="AP1129" t="s">
        <v>618</v>
      </c>
      <c r="AQ1129" t="s">
        <v>619</v>
      </c>
      <c r="AR1129">
        <v>6</v>
      </c>
      <c r="AU1129">
        <v>0</v>
      </c>
      <c r="AV1129">
        <v>43160</v>
      </c>
      <c r="AW1129">
        <v>43190</v>
      </c>
      <c r="AX1129">
        <v>18.149999999999999</v>
      </c>
      <c r="AY1129">
        <v>0</v>
      </c>
      <c r="AZ1129">
        <v>0</v>
      </c>
      <c r="BA1129">
        <v>0</v>
      </c>
      <c r="BB1129">
        <v>0</v>
      </c>
      <c r="BC1129">
        <v>0.69</v>
      </c>
      <c r="BD1129">
        <v>0</v>
      </c>
      <c r="BE1129">
        <v>0</v>
      </c>
      <c r="BF1129">
        <v>43191</v>
      </c>
      <c r="BG1129">
        <v>43220</v>
      </c>
      <c r="BH1129">
        <v>4.74</v>
      </c>
      <c r="BI1129">
        <v>13.25</v>
      </c>
      <c r="BJ1129">
        <v>36.14</v>
      </c>
      <c r="BK1129">
        <v>8.1199999999999992</v>
      </c>
      <c r="BL1129">
        <v>1.28</v>
      </c>
      <c r="BM1129">
        <v>2.2999999999999998</v>
      </c>
      <c r="BN1129">
        <v>1.08</v>
      </c>
      <c r="BO1129">
        <v>3.38</v>
      </c>
      <c r="BP1129">
        <v>48.92</v>
      </c>
      <c r="BQ1129">
        <v>6.02</v>
      </c>
      <c r="BR1129">
        <v>0.33</v>
      </c>
      <c r="BS1129">
        <v>42.9</v>
      </c>
      <c r="BT1129">
        <v>8.58</v>
      </c>
      <c r="BU1129">
        <v>57.83</v>
      </c>
      <c r="BV1129">
        <v>361</v>
      </c>
      <c r="BW1129">
        <v>361</v>
      </c>
      <c r="BX1129">
        <v>0</v>
      </c>
      <c r="BY1129">
        <v>43175</v>
      </c>
      <c r="BZ1129" t="s">
        <v>624</v>
      </c>
      <c r="CA1129">
        <v>10225</v>
      </c>
      <c r="CB1129">
        <v>0</v>
      </c>
      <c r="CC1129">
        <v>43206</v>
      </c>
      <c r="CD1129">
        <v>7691</v>
      </c>
      <c r="CE1129">
        <v>0</v>
      </c>
      <c r="CF1129">
        <v>8052</v>
      </c>
      <c r="CG1129">
        <v>0</v>
      </c>
    </row>
    <row r="1130" spans="1:85" hidden="1" x14ac:dyDescent="0.45">
      <c r="A1130" s="104">
        <v>106002176390</v>
      </c>
      <c r="B1130" s="1">
        <v>43191</v>
      </c>
      <c r="C1130" s="141" t="s">
        <v>101</v>
      </c>
      <c r="D1130">
        <v>2018</v>
      </c>
      <c r="E1130" s="98">
        <v>14874240113686</v>
      </c>
      <c r="F1130" s="141" t="s">
        <v>674</v>
      </c>
      <c r="G1130" s="141" t="s">
        <v>1050</v>
      </c>
      <c r="H1130" s="142">
        <v>56100</v>
      </c>
      <c r="I1130">
        <v>9</v>
      </c>
      <c r="J1130" s="1">
        <v>43190</v>
      </c>
      <c r="K1130" s="1">
        <v>43190</v>
      </c>
      <c r="L1130" s="142">
        <v>852</v>
      </c>
      <c r="M1130" s="142">
        <v>852</v>
      </c>
      <c r="N1130" s="143">
        <v>129.34</v>
      </c>
      <c r="O1130" s="15">
        <v>102976584</v>
      </c>
      <c r="P1130" t="s">
        <v>611</v>
      </c>
      <c r="Q1130">
        <v>102977700</v>
      </c>
      <c r="R1130" s="104" t="s">
        <v>130</v>
      </c>
      <c r="S1130">
        <v>11003620275</v>
      </c>
      <c r="T1130" t="s">
        <v>612</v>
      </c>
      <c r="U1130" s="114">
        <v>21560121200016</v>
      </c>
      <c r="V1130" s="13"/>
      <c r="W1130" s="1">
        <v>17089</v>
      </c>
      <c r="X1130" s="7">
        <v>106002176390</v>
      </c>
      <c r="Y1130" s="10">
        <v>43191</v>
      </c>
      <c r="Z1130">
        <v>43231</v>
      </c>
      <c r="AA1130">
        <v>30</v>
      </c>
      <c r="AB1130" t="s">
        <v>613</v>
      </c>
      <c r="AD1130">
        <v>6005863556</v>
      </c>
      <c r="AE1130" t="s">
        <v>674</v>
      </c>
      <c r="AH1130">
        <v>14874240113686</v>
      </c>
      <c r="AI1130" t="s">
        <v>675</v>
      </c>
      <c r="AJ1130">
        <v>56100</v>
      </c>
      <c r="AK1130" t="s">
        <v>264</v>
      </c>
      <c r="AL1130" t="s">
        <v>616</v>
      </c>
      <c r="AM1130">
        <v>641</v>
      </c>
      <c r="AN1130" t="s">
        <v>101</v>
      </c>
      <c r="AO1130" t="s">
        <v>617</v>
      </c>
      <c r="AP1130" t="s">
        <v>618</v>
      </c>
      <c r="AQ1130" t="s">
        <v>619</v>
      </c>
      <c r="AR1130">
        <v>9</v>
      </c>
      <c r="AU1130">
        <v>0</v>
      </c>
      <c r="AV1130">
        <v>43160</v>
      </c>
      <c r="AW1130">
        <v>43190</v>
      </c>
      <c r="AX1130">
        <v>42.85</v>
      </c>
      <c r="AY1130">
        <v>0</v>
      </c>
      <c r="AZ1130">
        <v>0</v>
      </c>
      <c r="BA1130">
        <v>0</v>
      </c>
      <c r="BB1130">
        <v>0</v>
      </c>
      <c r="BC1130">
        <v>1.64</v>
      </c>
      <c r="BD1130">
        <v>0</v>
      </c>
      <c r="BE1130">
        <v>0</v>
      </c>
      <c r="BF1130">
        <v>43191</v>
      </c>
      <c r="BG1130">
        <v>43220</v>
      </c>
      <c r="BH1130">
        <v>5.81</v>
      </c>
      <c r="BI1130">
        <v>31.27</v>
      </c>
      <c r="BJ1130">
        <v>79.930000000000007</v>
      </c>
      <c r="BK1130">
        <v>19.170000000000002</v>
      </c>
      <c r="BL1130">
        <v>1.57</v>
      </c>
      <c r="BM1130">
        <v>5.44</v>
      </c>
      <c r="BN1130">
        <v>2.56</v>
      </c>
      <c r="BO1130">
        <v>8</v>
      </c>
      <c r="BP1130">
        <v>108.67</v>
      </c>
      <c r="BQ1130">
        <v>7.38</v>
      </c>
      <c r="BR1130">
        <v>0.41</v>
      </c>
      <c r="BS1130">
        <v>101.29</v>
      </c>
      <c r="BT1130">
        <v>20.260000000000002</v>
      </c>
      <c r="BU1130">
        <v>129.34</v>
      </c>
      <c r="BV1130">
        <v>852</v>
      </c>
      <c r="BW1130">
        <v>852</v>
      </c>
      <c r="BX1130">
        <v>0</v>
      </c>
      <c r="BY1130">
        <v>43181</v>
      </c>
      <c r="BZ1130" t="s">
        <v>624</v>
      </c>
      <c r="CA1130">
        <v>4008</v>
      </c>
      <c r="CB1130">
        <v>0</v>
      </c>
      <c r="CC1130">
        <v>43212</v>
      </c>
      <c r="CD1130">
        <v>3436</v>
      </c>
      <c r="CE1130">
        <v>0</v>
      </c>
      <c r="CF1130">
        <v>4288</v>
      </c>
      <c r="CG1130">
        <v>0</v>
      </c>
    </row>
    <row r="1131" spans="1:85" hidden="1" x14ac:dyDescent="0.45">
      <c r="A1131" s="104">
        <v>106002176390</v>
      </c>
      <c r="B1131" s="1">
        <v>43191</v>
      </c>
      <c r="C1131" s="141" t="s">
        <v>101</v>
      </c>
      <c r="D1131">
        <v>2018</v>
      </c>
      <c r="E1131" s="98">
        <v>14812735108510</v>
      </c>
      <c r="F1131" s="141" t="s">
        <v>676</v>
      </c>
      <c r="G1131" s="141" t="str">
        <f>VLOOKUP(E1131,'Tableau Sites'!$A$7:$C$107,3,FALSE)</f>
        <v>RUE FERDINAND BUISSON</v>
      </c>
      <c r="H1131" s="142">
        <v>56100</v>
      </c>
      <c r="I1131">
        <v>30</v>
      </c>
      <c r="J1131" s="1">
        <v>43190</v>
      </c>
      <c r="K1131" s="1">
        <v>43190</v>
      </c>
      <c r="L1131" s="142">
        <v>2221</v>
      </c>
      <c r="M1131" s="142">
        <v>2221</v>
      </c>
      <c r="N1131" s="143">
        <v>334.58</v>
      </c>
      <c r="O1131" s="15">
        <v>102976584</v>
      </c>
      <c r="P1131" t="s">
        <v>611</v>
      </c>
      <c r="Q1131">
        <v>102977700</v>
      </c>
      <c r="R1131" s="104" t="s">
        <v>130</v>
      </c>
      <c r="S1131">
        <v>11003620275</v>
      </c>
      <c r="T1131" t="s">
        <v>612</v>
      </c>
      <c r="U1131" s="114">
        <v>21560121200016</v>
      </c>
      <c r="V1131" s="13"/>
      <c r="W1131" s="1">
        <v>17089</v>
      </c>
      <c r="X1131" s="7">
        <v>106002176390</v>
      </c>
      <c r="Y1131" s="10">
        <v>43191</v>
      </c>
      <c r="Z1131">
        <v>43231</v>
      </c>
      <c r="AA1131">
        <v>31</v>
      </c>
      <c r="AB1131" t="s">
        <v>613</v>
      </c>
      <c r="AD1131">
        <v>6005863726</v>
      </c>
      <c r="AE1131" t="s">
        <v>676</v>
      </c>
      <c r="AH1131">
        <v>14812735108510</v>
      </c>
      <c r="AI1131" t="s">
        <v>677</v>
      </c>
      <c r="AJ1131">
        <v>56100</v>
      </c>
      <c r="AK1131" t="s">
        <v>264</v>
      </c>
      <c r="AL1131" t="s">
        <v>634</v>
      </c>
      <c r="AM1131">
        <v>465</v>
      </c>
      <c r="AN1131" t="s">
        <v>101</v>
      </c>
      <c r="AO1131" t="s">
        <v>617</v>
      </c>
      <c r="AP1131" t="s">
        <v>618</v>
      </c>
      <c r="AQ1131" t="s">
        <v>619</v>
      </c>
      <c r="AR1131">
        <v>30</v>
      </c>
      <c r="AU1131">
        <v>0</v>
      </c>
      <c r="AV1131">
        <v>43160</v>
      </c>
      <c r="AW1131">
        <v>43190</v>
      </c>
      <c r="AX1131">
        <v>111.69</v>
      </c>
      <c r="AY1131">
        <v>0</v>
      </c>
      <c r="AZ1131">
        <v>0</v>
      </c>
      <c r="BA1131">
        <v>0</v>
      </c>
      <c r="BB1131">
        <v>0</v>
      </c>
      <c r="BC1131">
        <v>4.26</v>
      </c>
      <c r="BD1131">
        <v>0</v>
      </c>
      <c r="BE1131">
        <v>0</v>
      </c>
      <c r="BF1131">
        <v>43191</v>
      </c>
      <c r="BG1131">
        <v>43220</v>
      </c>
      <c r="BH1131">
        <v>13.26</v>
      </c>
      <c r="BI1131">
        <v>81.510000000000005</v>
      </c>
      <c r="BJ1131">
        <v>206.46</v>
      </c>
      <c r="BK1131">
        <v>49.97</v>
      </c>
      <c r="BL1131">
        <v>3.59</v>
      </c>
      <c r="BM1131">
        <v>14.17</v>
      </c>
      <c r="BN1131">
        <v>6.66</v>
      </c>
      <c r="BO1131">
        <v>20.83</v>
      </c>
      <c r="BP1131">
        <v>280.85000000000002</v>
      </c>
      <c r="BQ1131">
        <v>16.850000000000001</v>
      </c>
      <c r="BR1131">
        <v>0.93</v>
      </c>
      <c r="BS1131">
        <v>264</v>
      </c>
      <c r="BT1131">
        <v>52.8</v>
      </c>
      <c r="BU1131">
        <v>334.58</v>
      </c>
      <c r="BV1131">
        <v>2221</v>
      </c>
      <c r="BW1131">
        <v>2221</v>
      </c>
      <c r="BX1131">
        <v>0</v>
      </c>
      <c r="BY1131">
        <v>43091</v>
      </c>
      <c r="BZ1131" t="s">
        <v>624</v>
      </c>
      <c r="CA1131">
        <v>1007</v>
      </c>
      <c r="CB1131">
        <v>0</v>
      </c>
      <c r="CC1131">
        <v>43269</v>
      </c>
      <c r="CD1131">
        <v>6279</v>
      </c>
      <c r="CE1131">
        <v>0</v>
      </c>
      <c r="CF1131">
        <v>8500</v>
      </c>
      <c r="CG1131">
        <v>0</v>
      </c>
    </row>
    <row r="1132" spans="1:85" hidden="1" x14ac:dyDescent="0.45">
      <c r="A1132" s="104">
        <v>106002176390</v>
      </c>
      <c r="B1132" s="1">
        <v>43191</v>
      </c>
      <c r="C1132" s="141" t="s">
        <v>101</v>
      </c>
      <c r="D1132">
        <v>2018</v>
      </c>
      <c r="E1132" s="98">
        <v>14895513628967</v>
      </c>
      <c r="F1132" s="141" t="s">
        <v>678</v>
      </c>
      <c r="G1132" s="141" t="s">
        <v>841</v>
      </c>
      <c r="H1132" s="142">
        <v>56100</v>
      </c>
      <c r="I1132">
        <v>36</v>
      </c>
      <c r="J1132" s="1">
        <v>43190</v>
      </c>
      <c r="K1132" s="1">
        <v>43190</v>
      </c>
      <c r="L1132" s="142">
        <v>1643</v>
      </c>
      <c r="M1132" s="142">
        <v>1643</v>
      </c>
      <c r="N1132" s="143">
        <v>263.66000000000003</v>
      </c>
      <c r="O1132" s="15">
        <v>102976584</v>
      </c>
      <c r="P1132" t="s">
        <v>611</v>
      </c>
      <c r="Q1132">
        <v>102977700</v>
      </c>
      <c r="R1132" s="104" t="s">
        <v>130</v>
      </c>
      <c r="S1132">
        <v>11003620275</v>
      </c>
      <c r="T1132" t="s">
        <v>612</v>
      </c>
      <c r="U1132" s="114">
        <v>21560121200016</v>
      </c>
      <c r="V1132" s="13"/>
      <c r="W1132" s="1">
        <v>17089</v>
      </c>
      <c r="X1132" s="7">
        <v>106002176390</v>
      </c>
      <c r="Y1132" s="10">
        <v>43191</v>
      </c>
      <c r="Z1132">
        <v>43231</v>
      </c>
      <c r="AA1132">
        <v>32</v>
      </c>
      <c r="AB1132" t="s">
        <v>613</v>
      </c>
      <c r="AD1132">
        <v>6005863488</v>
      </c>
      <c r="AE1132" t="s">
        <v>678</v>
      </c>
      <c r="AH1132">
        <v>14895513628967</v>
      </c>
      <c r="AI1132" t="s">
        <v>679</v>
      </c>
      <c r="AJ1132">
        <v>56100</v>
      </c>
      <c r="AK1132" t="s">
        <v>264</v>
      </c>
      <c r="AL1132" t="s">
        <v>616</v>
      </c>
      <c r="AM1132">
        <v>564</v>
      </c>
      <c r="AN1132" t="s">
        <v>101</v>
      </c>
      <c r="AO1132" t="s">
        <v>617</v>
      </c>
      <c r="AP1132" t="s">
        <v>627</v>
      </c>
      <c r="AQ1132" t="s">
        <v>619</v>
      </c>
      <c r="AR1132">
        <v>36</v>
      </c>
      <c r="AU1132">
        <v>0</v>
      </c>
      <c r="AV1132">
        <v>43160</v>
      </c>
      <c r="AW1132">
        <v>43190</v>
      </c>
      <c r="AX1132">
        <v>82.62</v>
      </c>
      <c r="AY1132">
        <v>0</v>
      </c>
      <c r="AZ1132">
        <v>0</v>
      </c>
      <c r="BA1132">
        <v>0</v>
      </c>
      <c r="BB1132">
        <v>0</v>
      </c>
      <c r="BC1132">
        <v>3.15</v>
      </c>
      <c r="BD1132">
        <v>0</v>
      </c>
      <c r="BE1132">
        <v>0</v>
      </c>
      <c r="BF1132">
        <v>43191</v>
      </c>
      <c r="BG1132">
        <v>43220</v>
      </c>
      <c r="BH1132">
        <v>22.85</v>
      </c>
      <c r="BI1132">
        <v>59.19</v>
      </c>
      <c r="BJ1132">
        <v>164.66</v>
      </c>
      <c r="BK1132">
        <v>36.97</v>
      </c>
      <c r="BL1132">
        <v>6.18</v>
      </c>
      <c r="BM1132">
        <v>10.48</v>
      </c>
      <c r="BN1132">
        <v>4.93</v>
      </c>
      <c r="BO1132">
        <v>15.41</v>
      </c>
      <c r="BP1132">
        <v>223.22</v>
      </c>
      <c r="BQ1132">
        <v>29.03</v>
      </c>
      <c r="BR1132">
        <v>1.6</v>
      </c>
      <c r="BS1132">
        <v>194.19</v>
      </c>
      <c r="BT1132">
        <v>38.840000000000003</v>
      </c>
      <c r="BU1132">
        <v>263.66000000000003</v>
      </c>
      <c r="BV1132">
        <v>1643</v>
      </c>
      <c r="BW1132">
        <v>1330</v>
      </c>
      <c r="BX1132">
        <v>313</v>
      </c>
      <c r="BY1132">
        <v>43198</v>
      </c>
      <c r="BZ1132" t="s">
        <v>624</v>
      </c>
      <c r="CA1132">
        <v>4688</v>
      </c>
      <c r="CB1132">
        <v>1188</v>
      </c>
      <c r="CC1132">
        <v>43228</v>
      </c>
      <c r="CD1132">
        <v>2448</v>
      </c>
      <c r="CE1132">
        <v>597</v>
      </c>
      <c r="CF1132">
        <v>3778</v>
      </c>
      <c r="CG1132">
        <v>910</v>
      </c>
    </row>
    <row r="1133" spans="1:85" hidden="1" x14ac:dyDescent="0.45">
      <c r="A1133" s="104">
        <v>106002176390</v>
      </c>
      <c r="B1133" s="1">
        <v>43191</v>
      </c>
      <c r="C1133" s="141" t="s">
        <v>101</v>
      </c>
      <c r="D1133">
        <v>2018</v>
      </c>
      <c r="E1133" s="98">
        <v>14845296633070</v>
      </c>
      <c r="F1133" s="141" t="s">
        <v>680</v>
      </c>
      <c r="G1133" s="141" t="str">
        <f>VLOOKUP(E1133,'Tableau Sites'!$A$7:$C$107,3,FALSE)</f>
        <v>6 RUE DE L ECOLE</v>
      </c>
      <c r="H1133" s="142">
        <v>56100</v>
      </c>
      <c r="I1133">
        <v>3</v>
      </c>
      <c r="J1133" s="1">
        <v>43190</v>
      </c>
      <c r="K1133" s="1">
        <v>43190</v>
      </c>
      <c r="L1133" s="142">
        <v>139</v>
      </c>
      <c r="M1133" s="142">
        <v>139</v>
      </c>
      <c r="N1133" s="143">
        <v>24.78</v>
      </c>
      <c r="O1133" s="15">
        <v>102976584</v>
      </c>
      <c r="P1133" t="s">
        <v>611</v>
      </c>
      <c r="Q1133">
        <v>102977700</v>
      </c>
      <c r="R1133" s="104" t="s">
        <v>130</v>
      </c>
      <c r="S1133">
        <v>11003620275</v>
      </c>
      <c r="T1133" t="s">
        <v>612</v>
      </c>
      <c r="U1133" s="114">
        <v>21560121200016</v>
      </c>
      <c r="V1133" s="13"/>
      <c r="W1133" s="1">
        <v>17089</v>
      </c>
      <c r="X1133" s="7">
        <v>106002176390</v>
      </c>
      <c r="Y1133" s="10">
        <v>43191</v>
      </c>
      <c r="Z1133">
        <v>43231</v>
      </c>
      <c r="AA1133">
        <v>33</v>
      </c>
      <c r="AB1133" t="s">
        <v>613</v>
      </c>
      <c r="AD1133">
        <v>6005877386</v>
      </c>
      <c r="AE1133" t="s">
        <v>680</v>
      </c>
      <c r="AH1133">
        <v>14845296633070</v>
      </c>
      <c r="AI1133" t="s">
        <v>681</v>
      </c>
      <c r="AJ1133">
        <v>56100</v>
      </c>
      <c r="AK1133" t="s">
        <v>264</v>
      </c>
      <c r="AL1133" t="s">
        <v>634</v>
      </c>
      <c r="AM1133">
        <v>460</v>
      </c>
      <c r="AN1133" t="s">
        <v>101</v>
      </c>
      <c r="AO1133" t="s">
        <v>617</v>
      </c>
      <c r="AP1133" t="s">
        <v>618</v>
      </c>
      <c r="AQ1133" t="s">
        <v>619</v>
      </c>
      <c r="AR1133">
        <v>3</v>
      </c>
      <c r="AU1133">
        <v>0</v>
      </c>
      <c r="AV1133">
        <v>43160</v>
      </c>
      <c r="AW1133">
        <v>43190</v>
      </c>
      <c r="AX1133">
        <v>6.99</v>
      </c>
      <c r="AY1133">
        <v>0</v>
      </c>
      <c r="AZ1133">
        <v>0</v>
      </c>
      <c r="BA1133">
        <v>0</v>
      </c>
      <c r="BB1133">
        <v>0</v>
      </c>
      <c r="BC1133">
        <v>0.27</v>
      </c>
      <c r="BD1133">
        <v>0</v>
      </c>
      <c r="BE1133">
        <v>0</v>
      </c>
      <c r="BF1133">
        <v>43191</v>
      </c>
      <c r="BG1133">
        <v>43220</v>
      </c>
      <c r="BH1133">
        <v>3.68</v>
      </c>
      <c r="BI1133">
        <v>5.0999999999999996</v>
      </c>
      <c r="BJ1133">
        <v>15.77</v>
      </c>
      <c r="BK1133">
        <v>3.13</v>
      </c>
      <c r="BL1133">
        <v>1</v>
      </c>
      <c r="BM1133">
        <v>0.89</v>
      </c>
      <c r="BN1133">
        <v>0.42</v>
      </c>
      <c r="BO1133">
        <v>1.31</v>
      </c>
      <c r="BP1133">
        <v>21.21</v>
      </c>
      <c r="BQ1133">
        <v>4.68</v>
      </c>
      <c r="BR1133">
        <v>0.26</v>
      </c>
      <c r="BS1133">
        <v>16.53</v>
      </c>
      <c r="BT1133">
        <v>3.31</v>
      </c>
      <c r="BU1133">
        <v>24.78</v>
      </c>
      <c r="BV1133">
        <v>139</v>
      </c>
      <c r="BW1133">
        <v>139</v>
      </c>
      <c r="BX1133">
        <v>0</v>
      </c>
      <c r="BY1133">
        <v>43095</v>
      </c>
      <c r="BZ1133" t="s">
        <v>624</v>
      </c>
      <c r="CA1133">
        <v>24446</v>
      </c>
      <c r="CB1133">
        <v>0</v>
      </c>
      <c r="CC1133">
        <v>43269</v>
      </c>
      <c r="CD1133">
        <v>24757</v>
      </c>
      <c r="CE1133">
        <v>0</v>
      </c>
      <c r="CF1133">
        <v>24896</v>
      </c>
      <c r="CG1133">
        <v>0</v>
      </c>
    </row>
    <row r="1134" spans="1:85" hidden="1" x14ac:dyDescent="0.45">
      <c r="A1134" s="104">
        <v>106002176390</v>
      </c>
      <c r="B1134" s="1">
        <v>43191</v>
      </c>
      <c r="C1134" s="141" t="s">
        <v>101</v>
      </c>
      <c r="D1134">
        <v>2018</v>
      </c>
      <c r="E1134" s="98">
        <v>14808104138930</v>
      </c>
      <c r="F1134" s="141" t="s">
        <v>9</v>
      </c>
      <c r="G1134" s="141" t="str">
        <f>VLOOKUP(E1134,'Tableau Sites'!$A$7:$C$107,3,FALSE)</f>
        <v>33 RUE DU BOIS DU CHATEAU</v>
      </c>
      <c r="H1134" s="142">
        <v>56100</v>
      </c>
      <c r="I1134">
        <v>15</v>
      </c>
      <c r="J1134" s="1">
        <v>43190</v>
      </c>
      <c r="K1134" s="1">
        <v>43190</v>
      </c>
      <c r="L1134" s="142">
        <v>832</v>
      </c>
      <c r="M1134" s="142">
        <v>832</v>
      </c>
      <c r="N1134" s="143">
        <v>131.18</v>
      </c>
      <c r="O1134" s="15">
        <v>102976584</v>
      </c>
      <c r="P1134" t="s">
        <v>611</v>
      </c>
      <c r="Q1134">
        <v>102977700</v>
      </c>
      <c r="R1134" s="104" t="s">
        <v>130</v>
      </c>
      <c r="S1134">
        <v>11003620275</v>
      </c>
      <c r="T1134" t="s">
        <v>612</v>
      </c>
      <c r="U1134" s="114">
        <v>21560121200016</v>
      </c>
      <c r="V1134" s="13"/>
      <c r="W1134" s="1">
        <v>17089</v>
      </c>
      <c r="X1134" s="7">
        <v>106002176390</v>
      </c>
      <c r="Y1134" s="10">
        <v>43191</v>
      </c>
      <c r="Z1134">
        <v>43231</v>
      </c>
      <c r="AA1134">
        <v>34</v>
      </c>
      <c r="AB1134" t="s">
        <v>613</v>
      </c>
      <c r="AD1134">
        <v>6005836658</v>
      </c>
      <c r="AE1134" t="s">
        <v>9</v>
      </c>
      <c r="AH1134">
        <v>14808104138930</v>
      </c>
      <c r="AI1134" t="s">
        <v>682</v>
      </c>
      <c r="AJ1134">
        <v>56100</v>
      </c>
      <c r="AK1134" t="s">
        <v>264</v>
      </c>
      <c r="AL1134" t="s">
        <v>634</v>
      </c>
      <c r="AM1134">
        <v>605</v>
      </c>
      <c r="AN1134" t="s">
        <v>101</v>
      </c>
      <c r="AO1134" t="s">
        <v>617</v>
      </c>
      <c r="AP1134" t="s">
        <v>627</v>
      </c>
      <c r="AQ1134" t="s">
        <v>619</v>
      </c>
      <c r="AR1134">
        <v>15</v>
      </c>
      <c r="AU1134">
        <v>0</v>
      </c>
      <c r="AV1134">
        <v>43160</v>
      </c>
      <c r="AW1134">
        <v>43190</v>
      </c>
      <c r="AX1134">
        <v>41.84</v>
      </c>
      <c r="AY1134">
        <v>0</v>
      </c>
      <c r="AZ1134">
        <v>0</v>
      </c>
      <c r="BA1134">
        <v>0</v>
      </c>
      <c r="BB1134">
        <v>0</v>
      </c>
      <c r="BC1134">
        <v>1.6</v>
      </c>
      <c r="BD1134">
        <v>0</v>
      </c>
      <c r="BE1134">
        <v>0</v>
      </c>
      <c r="BF1134">
        <v>43191</v>
      </c>
      <c r="BG1134">
        <v>43220</v>
      </c>
      <c r="BH1134">
        <v>11.04</v>
      </c>
      <c r="BI1134">
        <v>28.61</v>
      </c>
      <c r="BJ1134">
        <v>81.489999999999995</v>
      </c>
      <c r="BK1134">
        <v>18.72</v>
      </c>
      <c r="BL1134">
        <v>2.99</v>
      </c>
      <c r="BM1134">
        <v>5.31</v>
      </c>
      <c r="BN1134">
        <v>2.5</v>
      </c>
      <c r="BO1134">
        <v>7.81</v>
      </c>
      <c r="BP1134">
        <v>111.01</v>
      </c>
      <c r="BQ1134">
        <v>14.03</v>
      </c>
      <c r="BR1134">
        <v>0.77</v>
      </c>
      <c r="BS1134">
        <v>96.98</v>
      </c>
      <c r="BT1134">
        <v>19.399999999999999</v>
      </c>
      <c r="BU1134">
        <v>131.18</v>
      </c>
      <c r="BV1134">
        <v>832</v>
      </c>
      <c r="BW1134">
        <v>583</v>
      </c>
      <c r="BX1134">
        <v>249</v>
      </c>
      <c r="BY1134">
        <v>43091</v>
      </c>
      <c r="BZ1134" t="s">
        <v>624</v>
      </c>
      <c r="CA1134">
        <v>15028</v>
      </c>
      <c r="CB1134">
        <v>98347</v>
      </c>
      <c r="CC1134">
        <v>43269</v>
      </c>
      <c r="CD1134">
        <v>16412</v>
      </c>
      <c r="CE1134">
        <v>98941</v>
      </c>
      <c r="CF1134">
        <v>16995</v>
      </c>
      <c r="CG1134">
        <v>99190</v>
      </c>
    </row>
    <row r="1135" spans="1:85" hidden="1" x14ac:dyDescent="0.45">
      <c r="A1135" s="104">
        <v>106002176390</v>
      </c>
      <c r="B1135" s="1">
        <v>43191</v>
      </c>
      <c r="C1135" s="141" t="s">
        <v>101</v>
      </c>
      <c r="D1135">
        <v>2018</v>
      </c>
      <c r="E1135" s="98">
        <v>14822286428032</v>
      </c>
      <c r="F1135" s="141" t="s">
        <v>683</v>
      </c>
      <c r="G1135" s="1" t="s">
        <v>844</v>
      </c>
      <c r="H1135" s="142">
        <v>56100</v>
      </c>
      <c r="I1135">
        <v>18</v>
      </c>
      <c r="J1135" s="1">
        <v>43190</v>
      </c>
      <c r="K1135" s="1">
        <v>43190</v>
      </c>
      <c r="L1135" s="142">
        <v>1001</v>
      </c>
      <c r="M1135" s="142">
        <v>1001</v>
      </c>
      <c r="N1135" s="143">
        <v>154.85</v>
      </c>
      <c r="O1135" s="15">
        <v>102976584</v>
      </c>
      <c r="P1135" t="s">
        <v>611</v>
      </c>
      <c r="Q1135">
        <v>102977700</v>
      </c>
      <c r="R1135" s="104" t="s">
        <v>130</v>
      </c>
      <c r="S1135">
        <v>11003620275</v>
      </c>
      <c r="T1135" t="s">
        <v>612</v>
      </c>
      <c r="U1135" s="114">
        <v>21560121200016</v>
      </c>
      <c r="V1135" s="13"/>
      <c r="W1135" s="1">
        <v>17089</v>
      </c>
      <c r="X1135" s="7">
        <v>106002176390</v>
      </c>
      <c r="Y1135" s="10">
        <v>43191</v>
      </c>
      <c r="Z1135">
        <v>43231</v>
      </c>
      <c r="AA1135">
        <v>35</v>
      </c>
      <c r="AB1135" t="s">
        <v>613</v>
      </c>
      <c r="AD1135">
        <v>6005836720</v>
      </c>
      <c r="AE1135" t="s">
        <v>683</v>
      </c>
      <c r="AH1135">
        <v>14822286428032</v>
      </c>
      <c r="AI1135" t="s">
        <v>684</v>
      </c>
      <c r="AJ1135">
        <v>56100</v>
      </c>
      <c r="AK1135" t="s">
        <v>264</v>
      </c>
      <c r="AL1135" t="s">
        <v>396</v>
      </c>
      <c r="AM1135">
        <v>31</v>
      </c>
      <c r="AN1135" t="s">
        <v>101</v>
      </c>
      <c r="AO1135" t="s">
        <v>617</v>
      </c>
      <c r="AP1135" t="s">
        <v>618</v>
      </c>
      <c r="AQ1135" t="s">
        <v>619</v>
      </c>
      <c r="AR1135">
        <v>18</v>
      </c>
      <c r="AU1135">
        <v>0</v>
      </c>
      <c r="AV1135">
        <v>43160</v>
      </c>
      <c r="AW1135">
        <v>43190</v>
      </c>
      <c r="AX1135">
        <v>50.34</v>
      </c>
      <c r="AY1135">
        <v>0</v>
      </c>
      <c r="AZ1135">
        <v>0</v>
      </c>
      <c r="BA1135">
        <v>0</v>
      </c>
      <c r="BB1135">
        <v>0</v>
      </c>
      <c r="BC1135">
        <v>1.92</v>
      </c>
      <c r="BD1135">
        <v>0</v>
      </c>
      <c r="BE1135">
        <v>0</v>
      </c>
      <c r="BF1135">
        <v>43191</v>
      </c>
      <c r="BG1135">
        <v>43220</v>
      </c>
      <c r="BH1135">
        <v>9</v>
      </c>
      <c r="BI1135">
        <v>36.74</v>
      </c>
      <c r="BJ1135">
        <v>96.08</v>
      </c>
      <c r="BK1135">
        <v>22.52</v>
      </c>
      <c r="BL1135">
        <v>2.4300000000000002</v>
      </c>
      <c r="BM1135">
        <v>6.39</v>
      </c>
      <c r="BN1135">
        <v>3</v>
      </c>
      <c r="BO1135">
        <v>9.39</v>
      </c>
      <c r="BP1135">
        <v>130.41999999999999</v>
      </c>
      <c r="BQ1135">
        <v>11.43</v>
      </c>
      <c r="BR1135">
        <v>0.63</v>
      </c>
      <c r="BS1135">
        <v>118.99</v>
      </c>
      <c r="BT1135">
        <v>23.8</v>
      </c>
      <c r="BU1135">
        <v>154.85</v>
      </c>
      <c r="BV1135">
        <v>1001</v>
      </c>
      <c r="BW1135">
        <v>1001</v>
      </c>
      <c r="BX1135">
        <v>0</v>
      </c>
      <c r="BY1135">
        <v>43038</v>
      </c>
      <c r="BZ1135" t="s">
        <v>624</v>
      </c>
      <c r="CA1135">
        <v>87387</v>
      </c>
      <c r="CB1135">
        <v>0</v>
      </c>
      <c r="CC1135">
        <v>43217</v>
      </c>
      <c r="CD1135">
        <v>91469</v>
      </c>
      <c r="CE1135">
        <v>0</v>
      </c>
      <c r="CF1135">
        <v>92470</v>
      </c>
      <c r="CG1135">
        <v>0</v>
      </c>
    </row>
    <row r="1136" spans="1:85" hidden="1" x14ac:dyDescent="0.45">
      <c r="A1136" s="104">
        <v>106002176390</v>
      </c>
      <c r="B1136" s="1">
        <v>43191</v>
      </c>
      <c r="C1136" s="141" t="s">
        <v>101</v>
      </c>
      <c r="D1136">
        <v>2018</v>
      </c>
      <c r="E1136" s="98">
        <v>14851230043318</v>
      </c>
      <c r="F1136" s="141" t="s">
        <v>1043</v>
      </c>
      <c r="G1136" s="141" t="str">
        <f>VLOOKUP(E1136,'Tableau Sites'!$A$7:$C$107,3,FALSE)</f>
        <v>RUE DE PONT CARRE</v>
      </c>
      <c r="H1136" s="142">
        <v>56100</v>
      </c>
      <c r="I1136">
        <v>18</v>
      </c>
      <c r="J1136" s="1">
        <v>43190</v>
      </c>
      <c r="K1136" s="1">
        <v>43190</v>
      </c>
      <c r="L1136" s="142">
        <v>1002</v>
      </c>
      <c r="M1136" s="142">
        <v>1002</v>
      </c>
      <c r="N1136" s="143">
        <v>154.99</v>
      </c>
      <c r="O1136" s="15">
        <v>102976584</v>
      </c>
      <c r="P1136" t="s">
        <v>611</v>
      </c>
      <c r="Q1136">
        <v>102977700</v>
      </c>
      <c r="R1136" s="104" t="s">
        <v>130</v>
      </c>
      <c r="S1136">
        <v>11003620275</v>
      </c>
      <c r="T1136" t="s">
        <v>612</v>
      </c>
      <c r="U1136" s="114">
        <v>21560121200016</v>
      </c>
      <c r="V1136" s="13"/>
      <c r="W1136" s="1">
        <v>17089</v>
      </c>
      <c r="X1136" s="7">
        <v>106002176390</v>
      </c>
      <c r="Y1136" s="10">
        <v>43191</v>
      </c>
      <c r="Z1136">
        <v>43231</v>
      </c>
      <c r="AA1136">
        <v>36</v>
      </c>
      <c r="AB1136" t="s">
        <v>613</v>
      </c>
      <c r="AD1136">
        <v>6005920492</v>
      </c>
      <c r="AE1136" t="s">
        <v>685</v>
      </c>
      <c r="AH1136">
        <v>14851230043318</v>
      </c>
      <c r="AI1136" t="s">
        <v>686</v>
      </c>
      <c r="AJ1136">
        <v>56100</v>
      </c>
      <c r="AK1136" t="s">
        <v>264</v>
      </c>
      <c r="AL1136" t="s">
        <v>616</v>
      </c>
      <c r="AM1136">
        <v>9</v>
      </c>
      <c r="AN1136" t="s">
        <v>101</v>
      </c>
      <c r="AO1136" t="s">
        <v>617</v>
      </c>
      <c r="AP1136" t="s">
        <v>618</v>
      </c>
      <c r="AQ1136" t="s">
        <v>619</v>
      </c>
      <c r="AR1136">
        <v>18</v>
      </c>
      <c r="AU1136">
        <v>0</v>
      </c>
      <c r="AV1136">
        <v>43160</v>
      </c>
      <c r="AW1136">
        <v>43190</v>
      </c>
      <c r="AX1136">
        <v>50.39</v>
      </c>
      <c r="AY1136">
        <v>0</v>
      </c>
      <c r="AZ1136">
        <v>0</v>
      </c>
      <c r="BA1136">
        <v>0</v>
      </c>
      <c r="BB1136">
        <v>0</v>
      </c>
      <c r="BC1136">
        <v>1.92</v>
      </c>
      <c r="BD1136">
        <v>0</v>
      </c>
      <c r="BE1136">
        <v>0</v>
      </c>
      <c r="BF1136">
        <v>43191</v>
      </c>
      <c r="BG1136">
        <v>43220</v>
      </c>
      <c r="BH1136">
        <v>9</v>
      </c>
      <c r="BI1136">
        <v>36.770000000000003</v>
      </c>
      <c r="BJ1136">
        <v>96.16</v>
      </c>
      <c r="BK1136">
        <v>22.55</v>
      </c>
      <c r="BL1136">
        <v>2.4300000000000002</v>
      </c>
      <c r="BM1136">
        <v>6.39</v>
      </c>
      <c r="BN1136">
        <v>3.01</v>
      </c>
      <c r="BO1136">
        <v>9.4</v>
      </c>
      <c r="BP1136">
        <v>130.54</v>
      </c>
      <c r="BQ1136">
        <v>11.43</v>
      </c>
      <c r="BR1136">
        <v>0.63</v>
      </c>
      <c r="BS1136">
        <v>119.11</v>
      </c>
      <c r="BT1136">
        <v>23.82</v>
      </c>
      <c r="BU1136">
        <v>154.99</v>
      </c>
      <c r="BV1136">
        <v>1002</v>
      </c>
      <c r="BW1136">
        <v>1002</v>
      </c>
      <c r="BX1136">
        <v>0</v>
      </c>
      <c r="BY1136">
        <v>43146</v>
      </c>
      <c r="BZ1136" t="s">
        <v>687</v>
      </c>
      <c r="CA1136">
        <v>4</v>
      </c>
      <c r="CB1136">
        <v>0</v>
      </c>
      <c r="CC1136">
        <v>43269</v>
      </c>
      <c r="CD1136">
        <v>458</v>
      </c>
      <c r="CE1136">
        <v>0</v>
      </c>
      <c r="CF1136">
        <v>1460</v>
      </c>
      <c r="CG1136">
        <v>0</v>
      </c>
    </row>
    <row r="1137" spans="1:85" hidden="1" x14ac:dyDescent="0.45">
      <c r="A1137" s="104">
        <v>106002176390</v>
      </c>
      <c r="B1137" s="1">
        <v>43191</v>
      </c>
      <c r="C1137" s="141" t="s">
        <v>101</v>
      </c>
      <c r="D1137">
        <v>2018</v>
      </c>
      <c r="E1137" s="98">
        <v>14848335687353</v>
      </c>
      <c r="F1137" s="141" t="s">
        <v>17</v>
      </c>
      <c r="G1137" s="141" t="e">
        <f>VLOOKUP(E1137,'Tableau Sites'!$A$7:$C$107,3,FALSE)</f>
        <v>#N/A</v>
      </c>
      <c r="H1137" s="142">
        <v>56100</v>
      </c>
      <c r="I1137">
        <v>18</v>
      </c>
      <c r="J1137" s="1">
        <v>43190</v>
      </c>
      <c r="K1137" s="1">
        <v>43190</v>
      </c>
      <c r="L1137" s="142">
        <v>30</v>
      </c>
      <c r="M1137" s="142">
        <v>30</v>
      </c>
      <c r="N1137" s="143">
        <v>16.34</v>
      </c>
      <c r="O1137" s="15">
        <v>102976584</v>
      </c>
      <c r="P1137" t="s">
        <v>611</v>
      </c>
      <c r="Q1137">
        <v>102977700</v>
      </c>
      <c r="R1137" s="104" t="s">
        <v>130</v>
      </c>
      <c r="S1137">
        <v>11003620275</v>
      </c>
      <c r="T1137" t="s">
        <v>612</v>
      </c>
      <c r="U1137" s="114">
        <v>21560121200016</v>
      </c>
      <c r="V1137" s="13"/>
      <c r="W1137" s="1">
        <v>17089</v>
      </c>
      <c r="X1137" s="7">
        <v>106002176390</v>
      </c>
      <c r="Y1137" s="10">
        <v>43191</v>
      </c>
      <c r="Z1137">
        <v>43231</v>
      </c>
      <c r="AA1137">
        <v>37</v>
      </c>
      <c r="AB1137" t="s">
        <v>613</v>
      </c>
      <c r="AD1137">
        <v>6005870717</v>
      </c>
      <c r="AE1137" t="s">
        <v>17</v>
      </c>
      <c r="AH1137">
        <v>14848335687353</v>
      </c>
      <c r="AI1137" t="s">
        <v>688</v>
      </c>
      <c r="AJ1137">
        <v>56100</v>
      </c>
      <c r="AK1137" t="s">
        <v>264</v>
      </c>
      <c r="AL1137" t="s">
        <v>616</v>
      </c>
      <c r="AM1137">
        <v>839</v>
      </c>
      <c r="AN1137" t="s">
        <v>101</v>
      </c>
      <c r="AO1137" t="s">
        <v>617</v>
      </c>
      <c r="AP1137" t="s">
        <v>618</v>
      </c>
      <c r="AQ1137" t="s">
        <v>619</v>
      </c>
      <c r="AR1137">
        <v>18</v>
      </c>
      <c r="AU1137">
        <v>0</v>
      </c>
      <c r="AV1137">
        <v>43160</v>
      </c>
      <c r="AW1137">
        <v>43190</v>
      </c>
      <c r="AX1137">
        <v>1.51</v>
      </c>
      <c r="AY1137">
        <v>0</v>
      </c>
      <c r="AZ1137">
        <v>0</v>
      </c>
      <c r="BA1137">
        <v>0</v>
      </c>
      <c r="BB1137">
        <v>0</v>
      </c>
      <c r="BC1137">
        <v>0.06</v>
      </c>
      <c r="BD1137">
        <v>0</v>
      </c>
      <c r="BE1137">
        <v>0</v>
      </c>
      <c r="BF1137">
        <v>43191</v>
      </c>
      <c r="BG1137">
        <v>43220</v>
      </c>
      <c r="BH1137">
        <v>9</v>
      </c>
      <c r="BI1137">
        <v>1.1000000000000001</v>
      </c>
      <c r="BJ1137">
        <v>11.61</v>
      </c>
      <c r="BK1137">
        <v>0.68</v>
      </c>
      <c r="BL1137">
        <v>2.4300000000000002</v>
      </c>
      <c r="BM1137">
        <v>0.19</v>
      </c>
      <c r="BN1137">
        <v>0.09</v>
      </c>
      <c r="BO1137">
        <v>0.28000000000000003</v>
      </c>
      <c r="BP1137">
        <v>15</v>
      </c>
      <c r="BQ1137">
        <v>11.43</v>
      </c>
      <c r="BR1137">
        <v>0.63</v>
      </c>
      <c r="BS1137">
        <v>3.57</v>
      </c>
      <c r="BT1137">
        <v>0.71</v>
      </c>
      <c r="BU1137">
        <v>16.34</v>
      </c>
      <c r="BV1137">
        <v>30</v>
      </c>
      <c r="BW1137">
        <v>30</v>
      </c>
      <c r="BX1137">
        <v>0</v>
      </c>
      <c r="BY1137">
        <v>43175</v>
      </c>
      <c r="BZ1137" t="s">
        <v>624</v>
      </c>
      <c r="CA1137">
        <v>409</v>
      </c>
      <c r="CB1137">
        <v>0</v>
      </c>
      <c r="CC1137">
        <v>43206</v>
      </c>
      <c r="CD1137">
        <v>863</v>
      </c>
      <c r="CE1137">
        <v>0</v>
      </c>
      <c r="CF1137">
        <v>893</v>
      </c>
      <c r="CG1137">
        <v>0</v>
      </c>
    </row>
    <row r="1138" spans="1:85" hidden="1" x14ac:dyDescent="0.45">
      <c r="A1138" s="104">
        <v>106002176390</v>
      </c>
      <c r="B1138" s="1">
        <v>43191</v>
      </c>
      <c r="C1138" s="141" t="s">
        <v>101</v>
      </c>
      <c r="D1138">
        <v>2018</v>
      </c>
      <c r="E1138" s="98">
        <v>14860636700389</v>
      </c>
      <c r="F1138" s="141" t="s">
        <v>689</v>
      </c>
      <c r="G1138" s="141" t="str">
        <f>VLOOKUP(E1138,'Tableau Sites'!$A$7:$C$107,3,FALSE)</f>
        <v>6 RUE DE L ECOLE</v>
      </c>
      <c r="H1138" s="142">
        <v>56100</v>
      </c>
      <c r="I1138">
        <v>18</v>
      </c>
      <c r="J1138" s="1">
        <v>43190</v>
      </c>
      <c r="K1138" s="1">
        <v>43190</v>
      </c>
      <c r="L1138" s="142">
        <v>1002</v>
      </c>
      <c r="M1138" s="142">
        <v>1002</v>
      </c>
      <c r="N1138" s="143">
        <v>154.99</v>
      </c>
      <c r="O1138" s="15">
        <v>102976584</v>
      </c>
      <c r="P1138" t="s">
        <v>611</v>
      </c>
      <c r="Q1138">
        <v>102977700</v>
      </c>
      <c r="R1138" s="104" t="s">
        <v>130</v>
      </c>
      <c r="S1138">
        <v>11003620275</v>
      </c>
      <c r="T1138" t="s">
        <v>612</v>
      </c>
      <c r="U1138" s="114">
        <v>21560121200016</v>
      </c>
      <c r="V1138" s="13"/>
      <c r="W1138" s="1">
        <v>17089</v>
      </c>
      <c r="X1138" s="7">
        <v>106002176390</v>
      </c>
      <c r="Y1138" s="10">
        <v>43191</v>
      </c>
      <c r="Z1138">
        <v>43231</v>
      </c>
      <c r="AA1138">
        <v>38</v>
      </c>
      <c r="AB1138" t="s">
        <v>613</v>
      </c>
      <c r="AD1138">
        <v>6005863676</v>
      </c>
      <c r="AE1138" t="s">
        <v>689</v>
      </c>
      <c r="AH1138">
        <v>14860636700389</v>
      </c>
      <c r="AI1138" t="s">
        <v>681</v>
      </c>
      <c r="AJ1138">
        <v>56100</v>
      </c>
      <c r="AK1138" t="s">
        <v>264</v>
      </c>
      <c r="AL1138" t="s">
        <v>634</v>
      </c>
      <c r="AM1138">
        <v>296</v>
      </c>
      <c r="AN1138" t="s">
        <v>101</v>
      </c>
      <c r="AO1138" t="s">
        <v>617</v>
      </c>
      <c r="AP1138" t="s">
        <v>618</v>
      </c>
      <c r="AQ1138" t="s">
        <v>619</v>
      </c>
      <c r="AR1138">
        <v>18</v>
      </c>
      <c r="AU1138">
        <v>0</v>
      </c>
      <c r="AV1138">
        <v>43160</v>
      </c>
      <c r="AW1138">
        <v>43190</v>
      </c>
      <c r="AX1138">
        <v>50.39</v>
      </c>
      <c r="AY1138">
        <v>0</v>
      </c>
      <c r="AZ1138">
        <v>0</v>
      </c>
      <c r="BA1138">
        <v>0</v>
      </c>
      <c r="BB1138">
        <v>0</v>
      </c>
      <c r="BC1138">
        <v>1.92</v>
      </c>
      <c r="BD1138">
        <v>0</v>
      </c>
      <c r="BE1138">
        <v>0</v>
      </c>
      <c r="BF1138">
        <v>43191</v>
      </c>
      <c r="BG1138">
        <v>43220</v>
      </c>
      <c r="BH1138">
        <v>9</v>
      </c>
      <c r="BI1138">
        <v>36.770000000000003</v>
      </c>
      <c r="BJ1138">
        <v>96.16</v>
      </c>
      <c r="BK1138">
        <v>22.55</v>
      </c>
      <c r="BL1138">
        <v>2.4300000000000002</v>
      </c>
      <c r="BM1138">
        <v>6.39</v>
      </c>
      <c r="BN1138">
        <v>3.01</v>
      </c>
      <c r="BO1138">
        <v>9.4</v>
      </c>
      <c r="BP1138">
        <v>130.54</v>
      </c>
      <c r="BQ1138">
        <v>11.43</v>
      </c>
      <c r="BR1138">
        <v>0.63</v>
      </c>
      <c r="BS1138">
        <v>119.11</v>
      </c>
      <c r="BT1138">
        <v>23.82</v>
      </c>
      <c r="BU1138">
        <v>154.99</v>
      </c>
      <c r="BV1138">
        <v>1002</v>
      </c>
      <c r="BW1138">
        <v>1002</v>
      </c>
      <c r="BX1138">
        <v>0</v>
      </c>
      <c r="BY1138">
        <v>43095</v>
      </c>
      <c r="BZ1138" t="s">
        <v>624</v>
      </c>
      <c r="CA1138">
        <v>3260</v>
      </c>
      <c r="CB1138">
        <v>0</v>
      </c>
      <c r="CC1138">
        <v>43269</v>
      </c>
      <c r="CD1138">
        <v>5497</v>
      </c>
      <c r="CE1138">
        <v>0</v>
      </c>
      <c r="CF1138">
        <v>6499</v>
      </c>
      <c r="CG1138">
        <v>0</v>
      </c>
    </row>
    <row r="1139" spans="1:85" hidden="1" x14ac:dyDescent="0.45">
      <c r="A1139" s="104">
        <v>106002176390</v>
      </c>
      <c r="B1139" s="1">
        <v>43191</v>
      </c>
      <c r="C1139" s="141" t="s">
        <v>101</v>
      </c>
      <c r="D1139">
        <v>2018</v>
      </c>
      <c r="E1139" s="98">
        <v>14860347264787</v>
      </c>
      <c r="F1139" s="141" t="s">
        <v>690</v>
      </c>
      <c r="G1139" s="141" t="str">
        <f>VLOOKUP(E1139,'Tableau Sites'!$A$7:$C$107,3,FALSE)</f>
        <v>11 PLACE DE L YSER</v>
      </c>
      <c r="H1139" s="142">
        <v>56100</v>
      </c>
      <c r="I1139">
        <v>36</v>
      </c>
      <c r="J1139" s="1">
        <v>43190</v>
      </c>
      <c r="K1139" s="1">
        <v>43190</v>
      </c>
      <c r="L1139" s="142">
        <v>2672</v>
      </c>
      <c r="M1139" s="142">
        <v>2672</v>
      </c>
      <c r="N1139" s="143">
        <v>401.77</v>
      </c>
      <c r="O1139" s="15">
        <v>102976584</v>
      </c>
      <c r="P1139" t="s">
        <v>611</v>
      </c>
      <c r="Q1139">
        <v>102977700</v>
      </c>
      <c r="R1139" s="104" t="s">
        <v>130</v>
      </c>
      <c r="S1139">
        <v>11003620275</v>
      </c>
      <c r="T1139" t="s">
        <v>612</v>
      </c>
      <c r="U1139" s="114">
        <v>21560121200016</v>
      </c>
      <c r="V1139" s="13"/>
      <c r="W1139" s="1">
        <v>17089</v>
      </c>
      <c r="X1139" s="7">
        <v>106002176390</v>
      </c>
      <c r="Y1139" s="10">
        <v>43191</v>
      </c>
      <c r="Z1139">
        <v>43231</v>
      </c>
      <c r="AA1139">
        <v>39</v>
      </c>
      <c r="AB1139" t="s">
        <v>613</v>
      </c>
      <c r="AD1139">
        <v>6005836745</v>
      </c>
      <c r="AE1139" t="s">
        <v>690</v>
      </c>
      <c r="AH1139">
        <v>14860347264787</v>
      </c>
      <c r="AI1139" t="s">
        <v>691</v>
      </c>
      <c r="AJ1139">
        <v>56100</v>
      </c>
      <c r="AK1139" t="s">
        <v>264</v>
      </c>
      <c r="AL1139" t="s">
        <v>634</v>
      </c>
      <c r="AM1139">
        <v>739</v>
      </c>
      <c r="AN1139" t="s">
        <v>101</v>
      </c>
      <c r="AO1139" t="s">
        <v>617</v>
      </c>
      <c r="AP1139" t="s">
        <v>618</v>
      </c>
      <c r="AQ1139" t="s">
        <v>619</v>
      </c>
      <c r="AR1139">
        <v>36</v>
      </c>
      <c r="AU1139">
        <v>0</v>
      </c>
      <c r="AV1139">
        <v>43160</v>
      </c>
      <c r="AW1139">
        <v>43190</v>
      </c>
      <c r="AX1139">
        <v>134.37</v>
      </c>
      <c r="AY1139">
        <v>0</v>
      </c>
      <c r="AZ1139">
        <v>0</v>
      </c>
      <c r="BA1139">
        <v>0</v>
      </c>
      <c r="BB1139">
        <v>0</v>
      </c>
      <c r="BC1139">
        <v>5.13</v>
      </c>
      <c r="BD1139">
        <v>0</v>
      </c>
      <c r="BE1139">
        <v>0</v>
      </c>
      <c r="BF1139">
        <v>43191</v>
      </c>
      <c r="BG1139">
        <v>43220</v>
      </c>
      <c r="BH1139">
        <v>15.39</v>
      </c>
      <c r="BI1139">
        <v>98.06</v>
      </c>
      <c r="BJ1139">
        <v>247.82</v>
      </c>
      <c r="BK1139">
        <v>60.12</v>
      </c>
      <c r="BL1139">
        <v>4.16</v>
      </c>
      <c r="BM1139">
        <v>17.05</v>
      </c>
      <c r="BN1139">
        <v>8.02</v>
      </c>
      <c r="BO1139">
        <v>25.07</v>
      </c>
      <c r="BP1139">
        <v>337.17</v>
      </c>
      <c r="BQ1139">
        <v>19.55</v>
      </c>
      <c r="BR1139">
        <v>1.08</v>
      </c>
      <c r="BS1139">
        <v>317.62</v>
      </c>
      <c r="BT1139">
        <v>63.52</v>
      </c>
      <c r="BU1139">
        <v>401.77</v>
      </c>
      <c r="BV1139">
        <v>2672</v>
      </c>
      <c r="BW1139">
        <v>2672</v>
      </c>
      <c r="BX1139">
        <v>0</v>
      </c>
      <c r="BY1139">
        <v>43095</v>
      </c>
      <c r="BZ1139" t="s">
        <v>624</v>
      </c>
      <c r="CA1139">
        <v>37775</v>
      </c>
      <c r="CB1139">
        <v>0</v>
      </c>
      <c r="CC1139">
        <v>43269</v>
      </c>
      <c r="CD1139">
        <v>43739</v>
      </c>
      <c r="CE1139">
        <v>0</v>
      </c>
      <c r="CF1139">
        <v>46411</v>
      </c>
      <c r="CG1139">
        <v>0</v>
      </c>
    </row>
    <row r="1140" spans="1:85" hidden="1" x14ac:dyDescent="0.45">
      <c r="A1140" s="104">
        <v>106002176390</v>
      </c>
      <c r="B1140" s="1">
        <v>43191</v>
      </c>
      <c r="C1140" s="141" t="s">
        <v>101</v>
      </c>
      <c r="D1140">
        <v>2018</v>
      </c>
      <c r="E1140" s="98">
        <v>14861215571523</v>
      </c>
      <c r="F1140" s="141" t="s">
        <v>692</v>
      </c>
      <c r="G1140" s="141" t="str">
        <f>VLOOKUP(E1140,'Tableau Sites'!$A$7:$C$107,3,FALSE)</f>
        <v>29 RUE JULES SIMON</v>
      </c>
      <c r="H1140" s="142">
        <v>56100</v>
      </c>
      <c r="I1140">
        <v>9</v>
      </c>
      <c r="J1140" s="1">
        <v>43190</v>
      </c>
      <c r="K1140" s="1">
        <v>43190</v>
      </c>
      <c r="L1140" s="142">
        <v>418</v>
      </c>
      <c r="M1140" s="142">
        <v>418</v>
      </c>
      <c r="N1140" s="143">
        <v>67.42</v>
      </c>
      <c r="O1140" s="15">
        <v>102976584</v>
      </c>
      <c r="P1140" t="s">
        <v>611</v>
      </c>
      <c r="Q1140">
        <v>102977700</v>
      </c>
      <c r="R1140" s="104" t="s">
        <v>130</v>
      </c>
      <c r="S1140">
        <v>11003620275</v>
      </c>
      <c r="T1140" t="s">
        <v>612</v>
      </c>
      <c r="U1140" s="114">
        <v>21560121200016</v>
      </c>
      <c r="V1140" s="13"/>
      <c r="W1140" s="1">
        <v>17089</v>
      </c>
      <c r="X1140" s="7">
        <v>106002176390</v>
      </c>
      <c r="Y1140" s="10">
        <v>43191</v>
      </c>
      <c r="Z1140">
        <v>43231</v>
      </c>
      <c r="AA1140">
        <v>40</v>
      </c>
      <c r="AB1140" t="s">
        <v>613</v>
      </c>
      <c r="AD1140">
        <v>6005876564</v>
      </c>
      <c r="AE1140" t="s">
        <v>692</v>
      </c>
      <c r="AH1140">
        <v>14861215571523</v>
      </c>
      <c r="AI1140" t="s">
        <v>693</v>
      </c>
      <c r="AJ1140">
        <v>56100</v>
      </c>
      <c r="AK1140" t="s">
        <v>264</v>
      </c>
      <c r="AL1140" t="s">
        <v>634</v>
      </c>
      <c r="AM1140">
        <v>952</v>
      </c>
      <c r="AN1140" t="s">
        <v>101</v>
      </c>
      <c r="AO1140" t="s">
        <v>617</v>
      </c>
      <c r="AP1140" t="s">
        <v>618</v>
      </c>
      <c r="AQ1140" t="s">
        <v>619</v>
      </c>
      <c r="AR1140">
        <v>9</v>
      </c>
      <c r="AU1140">
        <v>0</v>
      </c>
      <c r="AV1140">
        <v>43160</v>
      </c>
      <c r="AW1140">
        <v>43190</v>
      </c>
      <c r="AX1140">
        <v>21.02</v>
      </c>
      <c r="AY1140">
        <v>0</v>
      </c>
      <c r="AZ1140">
        <v>0</v>
      </c>
      <c r="BA1140">
        <v>0</v>
      </c>
      <c r="BB1140">
        <v>0</v>
      </c>
      <c r="BC1140">
        <v>0.8</v>
      </c>
      <c r="BD1140">
        <v>0</v>
      </c>
      <c r="BE1140">
        <v>0</v>
      </c>
      <c r="BF1140">
        <v>43191</v>
      </c>
      <c r="BG1140">
        <v>43220</v>
      </c>
      <c r="BH1140">
        <v>5.81</v>
      </c>
      <c r="BI1140">
        <v>15.34</v>
      </c>
      <c r="BJ1140">
        <v>42.17</v>
      </c>
      <c r="BK1140">
        <v>9.41</v>
      </c>
      <c r="BL1140">
        <v>1.57</v>
      </c>
      <c r="BM1140">
        <v>2.67</v>
      </c>
      <c r="BN1140">
        <v>1.25</v>
      </c>
      <c r="BO1140">
        <v>3.92</v>
      </c>
      <c r="BP1140">
        <v>57.07</v>
      </c>
      <c r="BQ1140">
        <v>7.38</v>
      </c>
      <c r="BR1140">
        <v>0.41</v>
      </c>
      <c r="BS1140">
        <v>49.69</v>
      </c>
      <c r="BT1140">
        <v>9.94</v>
      </c>
      <c r="BU1140">
        <v>67.42</v>
      </c>
      <c r="BV1140">
        <v>418</v>
      </c>
      <c r="BW1140">
        <v>418</v>
      </c>
      <c r="BX1140">
        <v>0</v>
      </c>
      <c r="BY1140">
        <v>43095</v>
      </c>
      <c r="BZ1140" t="s">
        <v>624</v>
      </c>
      <c r="CA1140">
        <v>87747</v>
      </c>
      <c r="CB1140">
        <v>0</v>
      </c>
      <c r="CC1140">
        <v>43269</v>
      </c>
      <c r="CD1140">
        <v>88679</v>
      </c>
      <c r="CE1140">
        <v>0</v>
      </c>
      <c r="CF1140">
        <v>89097</v>
      </c>
      <c r="CG1140">
        <v>0</v>
      </c>
    </row>
    <row r="1141" spans="1:85" hidden="1" x14ac:dyDescent="0.45">
      <c r="A1141" s="104">
        <v>106002176390</v>
      </c>
      <c r="B1141" s="1">
        <v>43191</v>
      </c>
      <c r="C1141" s="141" t="s">
        <v>101</v>
      </c>
      <c r="D1141">
        <v>2018</v>
      </c>
      <c r="E1141" s="98">
        <v>14827062170710</v>
      </c>
      <c r="F1141" s="141" t="s">
        <v>61</v>
      </c>
      <c r="G1141" s="141" t="str">
        <f>VLOOKUP(E1141,'Tableau Sites'!$A$7:$C$107,3,FALSE)</f>
        <v>38 RUE MONISTROL</v>
      </c>
      <c r="H1141" s="142">
        <v>56100</v>
      </c>
      <c r="I1141">
        <v>18</v>
      </c>
      <c r="J1141" s="1">
        <v>43190</v>
      </c>
      <c r="K1141" s="1">
        <v>43190</v>
      </c>
      <c r="L1141" s="142">
        <v>1774</v>
      </c>
      <c r="M1141" s="142">
        <v>1774</v>
      </c>
      <c r="N1141" s="143">
        <v>265.13</v>
      </c>
      <c r="O1141" s="15">
        <v>102976584</v>
      </c>
      <c r="P1141" t="s">
        <v>611</v>
      </c>
      <c r="Q1141">
        <v>102977700</v>
      </c>
      <c r="R1141" s="104" t="s">
        <v>130</v>
      </c>
      <c r="S1141">
        <v>11003620275</v>
      </c>
      <c r="T1141" t="s">
        <v>612</v>
      </c>
      <c r="U1141" s="114">
        <v>21560121200016</v>
      </c>
      <c r="V1141" s="13"/>
      <c r="W1141" s="1">
        <v>17089</v>
      </c>
      <c r="X1141" s="7">
        <v>106002176390</v>
      </c>
      <c r="Y1141" s="10">
        <v>43191</v>
      </c>
      <c r="Z1141">
        <v>43231</v>
      </c>
      <c r="AA1141">
        <v>41</v>
      </c>
      <c r="AB1141" t="s">
        <v>613</v>
      </c>
      <c r="AD1141">
        <v>6005836722</v>
      </c>
      <c r="AE1141" t="s">
        <v>61</v>
      </c>
      <c r="AH1141">
        <v>14827062170710</v>
      </c>
      <c r="AI1141" t="s">
        <v>694</v>
      </c>
      <c r="AJ1141">
        <v>56100</v>
      </c>
      <c r="AK1141" t="s">
        <v>264</v>
      </c>
      <c r="AL1141" t="s">
        <v>616</v>
      </c>
      <c r="AM1141">
        <v>260</v>
      </c>
      <c r="AN1141" t="s">
        <v>101</v>
      </c>
      <c r="AO1141" t="s">
        <v>617</v>
      </c>
      <c r="AP1141" t="s">
        <v>618</v>
      </c>
      <c r="AQ1141" t="s">
        <v>619</v>
      </c>
      <c r="AR1141">
        <v>18</v>
      </c>
      <c r="AU1141">
        <v>0</v>
      </c>
      <c r="AV1141">
        <v>43160</v>
      </c>
      <c r="AW1141">
        <v>43190</v>
      </c>
      <c r="AX1141">
        <v>89.22</v>
      </c>
      <c r="AY1141">
        <v>0</v>
      </c>
      <c r="AZ1141">
        <v>0</v>
      </c>
      <c r="BA1141">
        <v>0</v>
      </c>
      <c r="BB1141">
        <v>0</v>
      </c>
      <c r="BC1141">
        <v>3.41</v>
      </c>
      <c r="BD1141">
        <v>0</v>
      </c>
      <c r="BE1141">
        <v>0</v>
      </c>
      <c r="BF1141">
        <v>43191</v>
      </c>
      <c r="BG1141">
        <v>43220</v>
      </c>
      <c r="BH1141">
        <v>9</v>
      </c>
      <c r="BI1141">
        <v>65.11</v>
      </c>
      <c r="BJ1141">
        <v>163.33000000000001</v>
      </c>
      <c r="BK1141">
        <v>39.92</v>
      </c>
      <c r="BL1141">
        <v>2.4300000000000002</v>
      </c>
      <c r="BM1141">
        <v>11.32</v>
      </c>
      <c r="BN1141">
        <v>5.32</v>
      </c>
      <c r="BO1141">
        <v>16.64</v>
      </c>
      <c r="BP1141">
        <v>222.32</v>
      </c>
      <c r="BQ1141">
        <v>11.43</v>
      </c>
      <c r="BR1141">
        <v>0.63</v>
      </c>
      <c r="BS1141">
        <v>210.89</v>
      </c>
      <c r="BT1141">
        <v>42.18</v>
      </c>
      <c r="BU1141">
        <v>265.13</v>
      </c>
      <c r="BV1141">
        <v>1774</v>
      </c>
      <c r="BW1141">
        <v>1774</v>
      </c>
      <c r="BX1141">
        <v>0</v>
      </c>
      <c r="BY1141">
        <v>43152</v>
      </c>
      <c r="BZ1141" t="s">
        <v>687</v>
      </c>
      <c r="CA1141">
        <v>9663</v>
      </c>
      <c r="CB1141">
        <v>0</v>
      </c>
      <c r="CC1141">
        <v>43269</v>
      </c>
      <c r="CD1141">
        <v>10096</v>
      </c>
      <c r="CE1141">
        <v>0</v>
      </c>
      <c r="CF1141">
        <v>11870</v>
      </c>
      <c r="CG1141">
        <v>0</v>
      </c>
    </row>
    <row r="1142" spans="1:85" hidden="1" x14ac:dyDescent="0.45">
      <c r="A1142" s="104">
        <v>106002176390</v>
      </c>
      <c r="B1142" s="1">
        <v>43191</v>
      </c>
      <c r="C1142" s="141" t="s">
        <v>101</v>
      </c>
      <c r="D1142">
        <v>2018</v>
      </c>
      <c r="E1142" s="98">
        <v>14838784312598</v>
      </c>
      <c r="F1142" s="141" t="s">
        <v>97</v>
      </c>
      <c r="G1142" s="141" t="str">
        <f>VLOOKUP(E1142,'Tableau Sites'!$A$7:$C$107,3,FALSE)</f>
        <v>HALLES CHANZY</v>
      </c>
      <c r="H1142" s="142">
        <v>56100</v>
      </c>
      <c r="I1142">
        <v>36</v>
      </c>
      <c r="J1142" s="1">
        <v>43190</v>
      </c>
      <c r="K1142" s="1">
        <v>43190</v>
      </c>
      <c r="L1142" s="142">
        <v>2671</v>
      </c>
      <c r="M1142" s="142">
        <v>2671</v>
      </c>
      <c r="N1142" s="143">
        <v>404.15</v>
      </c>
      <c r="O1142" s="15">
        <v>102976584</v>
      </c>
      <c r="P1142" t="s">
        <v>611</v>
      </c>
      <c r="Q1142">
        <v>102977700</v>
      </c>
      <c r="R1142" s="104" t="s">
        <v>130</v>
      </c>
      <c r="S1142">
        <v>11003620275</v>
      </c>
      <c r="T1142" t="s">
        <v>612</v>
      </c>
      <c r="U1142" s="114">
        <v>21560121200016</v>
      </c>
      <c r="V1142" s="13"/>
      <c r="W1142" s="1">
        <v>17089</v>
      </c>
      <c r="X1142" s="7">
        <v>106002176390</v>
      </c>
      <c r="Y1142" s="10">
        <v>43191</v>
      </c>
      <c r="Z1142">
        <v>43231</v>
      </c>
      <c r="AA1142">
        <v>42</v>
      </c>
      <c r="AB1142" t="s">
        <v>613</v>
      </c>
      <c r="AD1142">
        <v>6005863643</v>
      </c>
      <c r="AE1142" t="s">
        <v>97</v>
      </c>
      <c r="AH1142">
        <v>14838784312598</v>
      </c>
      <c r="AI1142" t="s">
        <v>695</v>
      </c>
      <c r="AJ1142">
        <v>56100</v>
      </c>
      <c r="AK1142" t="s">
        <v>264</v>
      </c>
      <c r="AL1142" t="s">
        <v>616</v>
      </c>
      <c r="AM1142">
        <v>516</v>
      </c>
      <c r="AN1142" t="s">
        <v>101</v>
      </c>
      <c r="AO1142" t="s">
        <v>617</v>
      </c>
      <c r="AP1142" t="s">
        <v>627</v>
      </c>
      <c r="AQ1142" t="s">
        <v>619</v>
      </c>
      <c r="AR1142">
        <v>36</v>
      </c>
      <c r="AU1142">
        <v>0</v>
      </c>
      <c r="AV1142">
        <v>43160</v>
      </c>
      <c r="AW1142">
        <v>43190</v>
      </c>
      <c r="AX1142">
        <v>134.32</v>
      </c>
      <c r="AY1142">
        <v>0</v>
      </c>
      <c r="AZ1142">
        <v>0</v>
      </c>
      <c r="BA1142">
        <v>0</v>
      </c>
      <c r="BB1142">
        <v>0</v>
      </c>
      <c r="BC1142">
        <v>5.13</v>
      </c>
      <c r="BD1142">
        <v>0</v>
      </c>
      <c r="BE1142">
        <v>0</v>
      </c>
      <c r="BF1142">
        <v>43191</v>
      </c>
      <c r="BG1142">
        <v>43220</v>
      </c>
      <c r="BH1142">
        <v>22.85</v>
      </c>
      <c r="BI1142">
        <v>91.8</v>
      </c>
      <c r="BJ1142">
        <v>248.97</v>
      </c>
      <c r="BK1142">
        <v>60.1</v>
      </c>
      <c r="BL1142">
        <v>6.18</v>
      </c>
      <c r="BM1142">
        <v>17.04</v>
      </c>
      <c r="BN1142">
        <v>8.01</v>
      </c>
      <c r="BO1142">
        <v>25.05</v>
      </c>
      <c r="BP1142">
        <v>340.3</v>
      </c>
      <c r="BQ1142">
        <v>29.03</v>
      </c>
      <c r="BR1142">
        <v>1.6</v>
      </c>
      <c r="BS1142">
        <v>311.27</v>
      </c>
      <c r="BT1142">
        <v>62.25</v>
      </c>
      <c r="BU1142">
        <v>404.15</v>
      </c>
      <c r="BV1142">
        <v>2671</v>
      </c>
      <c r="BW1142">
        <v>1870</v>
      </c>
      <c r="BX1142">
        <v>801</v>
      </c>
      <c r="BY1142">
        <v>43146</v>
      </c>
      <c r="BZ1142" t="s">
        <v>687</v>
      </c>
      <c r="CA1142">
        <v>15771</v>
      </c>
      <c r="CB1142">
        <v>5897</v>
      </c>
      <c r="CC1142">
        <v>43269</v>
      </c>
      <c r="CD1142">
        <v>16619</v>
      </c>
      <c r="CE1142">
        <v>6261</v>
      </c>
      <c r="CF1142">
        <v>18489</v>
      </c>
      <c r="CG1142">
        <v>7062</v>
      </c>
    </row>
    <row r="1143" spans="1:85" hidden="1" x14ac:dyDescent="0.45">
      <c r="A1143" s="104">
        <v>106002176390</v>
      </c>
      <c r="B1143" s="1">
        <v>43191</v>
      </c>
      <c r="C1143" s="141" t="s">
        <v>101</v>
      </c>
      <c r="D1143">
        <v>2018</v>
      </c>
      <c r="E1143" s="98">
        <v>14851664196736</v>
      </c>
      <c r="F1143" s="141" t="s">
        <v>696</v>
      </c>
      <c r="G1143" s="141" t="e">
        <f>VLOOKUP(E1143,'Tableau Sites'!$A$7:$C$107,3,FALSE)</f>
        <v>#N/A</v>
      </c>
      <c r="H1143" s="142">
        <v>56100</v>
      </c>
      <c r="I1143">
        <v>24</v>
      </c>
      <c r="J1143" s="1">
        <v>43190</v>
      </c>
      <c r="K1143" s="1">
        <v>43190</v>
      </c>
      <c r="L1143" s="142">
        <v>5472</v>
      </c>
      <c r="M1143" s="142">
        <v>5472</v>
      </c>
      <c r="N1143" s="143">
        <v>795.47</v>
      </c>
      <c r="O1143" s="15">
        <v>102976584</v>
      </c>
      <c r="P1143" t="s">
        <v>611</v>
      </c>
      <c r="Q1143">
        <v>102977700</v>
      </c>
      <c r="R1143" s="104" t="s">
        <v>130</v>
      </c>
      <c r="S1143">
        <v>11003620275</v>
      </c>
      <c r="T1143" t="s">
        <v>612</v>
      </c>
      <c r="U1143" s="114">
        <v>21560121200016</v>
      </c>
      <c r="V1143" s="13"/>
      <c r="W1143" s="1">
        <v>17089</v>
      </c>
      <c r="X1143" s="7">
        <v>106002176390</v>
      </c>
      <c r="Y1143" s="10">
        <v>43191</v>
      </c>
      <c r="Z1143">
        <v>43231</v>
      </c>
      <c r="AA1143">
        <v>43</v>
      </c>
      <c r="AB1143" t="s">
        <v>613</v>
      </c>
      <c r="AD1143">
        <v>6005836616</v>
      </c>
      <c r="AE1143" t="s">
        <v>696</v>
      </c>
      <c r="AH1143">
        <v>14851664196736</v>
      </c>
      <c r="AI1143" t="s">
        <v>697</v>
      </c>
      <c r="AJ1143">
        <v>56100</v>
      </c>
      <c r="AK1143" t="s">
        <v>264</v>
      </c>
      <c r="AL1143" t="s">
        <v>616</v>
      </c>
      <c r="AM1143">
        <v>326</v>
      </c>
      <c r="AN1143" t="s">
        <v>101</v>
      </c>
      <c r="AO1143" t="s">
        <v>617</v>
      </c>
      <c r="AP1143" t="s">
        <v>618</v>
      </c>
      <c r="AQ1143" t="s">
        <v>619</v>
      </c>
      <c r="AR1143">
        <v>24</v>
      </c>
      <c r="AU1143">
        <v>0</v>
      </c>
      <c r="AV1143">
        <v>43160</v>
      </c>
      <c r="AW1143">
        <v>43190</v>
      </c>
      <c r="AX1143">
        <v>275.19</v>
      </c>
      <c r="AY1143">
        <v>0</v>
      </c>
      <c r="AZ1143">
        <v>0</v>
      </c>
      <c r="BA1143">
        <v>0</v>
      </c>
      <c r="BB1143">
        <v>0</v>
      </c>
      <c r="BC1143">
        <v>10.51</v>
      </c>
      <c r="BD1143">
        <v>0</v>
      </c>
      <c r="BE1143">
        <v>0</v>
      </c>
      <c r="BF1143">
        <v>43191</v>
      </c>
      <c r="BG1143">
        <v>43220</v>
      </c>
      <c r="BH1143">
        <v>11.13</v>
      </c>
      <c r="BI1143">
        <v>200.82</v>
      </c>
      <c r="BJ1143">
        <v>487.14</v>
      </c>
      <c r="BK1143">
        <v>123.12</v>
      </c>
      <c r="BL1143">
        <v>3.01</v>
      </c>
      <c r="BM1143">
        <v>34.909999999999997</v>
      </c>
      <c r="BN1143">
        <v>16.420000000000002</v>
      </c>
      <c r="BO1143">
        <v>51.33</v>
      </c>
      <c r="BP1143">
        <v>664.6</v>
      </c>
      <c r="BQ1143">
        <v>14.14</v>
      </c>
      <c r="BR1143">
        <v>0.78</v>
      </c>
      <c r="BS1143">
        <v>650.46</v>
      </c>
      <c r="BT1143">
        <v>130.09</v>
      </c>
      <c r="BU1143">
        <v>795.47</v>
      </c>
      <c r="BV1143">
        <v>5472</v>
      </c>
      <c r="BW1143">
        <v>5472</v>
      </c>
      <c r="BX1143">
        <v>0</v>
      </c>
      <c r="BY1143">
        <v>43146</v>
      </c>
      <c r="BZ1143" t="s">
        <v>687</v>
      </c>
      <c r="CA1143">
        <v>136</v>
      </c>
      <c r="CB1143">
        <v>0</v>
      </c>
      <c r="CC1143">
        <v>43269</v>
      </c>
      <c r="CD1143">
        <v>2616</v>
      </c>
      <c r="CE1143">
        <v>0</v>
      </c>
      <c r="CF1143">
        <v>8088</v>
      </c>
      <c r="CG1143">
        <v>0</v>
      </c>
    </row>
    <row r="1144" spans="1:85" hidden="1" x14ac:dyDescent="0.45">
      <c r="A1144" s="104">
        <v>106002176390</v>
      </c>
      <c r="B1144" s="1">
        <v>43191</v>
      </c>
      <c r="C1144" s="141" t="s">
        <v>101</v>
      </c>
      <c r="D1144">
        <v>2018</v>
      </c>
      <c r="E1144" s="98">
        <v>14849204036299</v>
      </c>
      <c r="F1144" s="141" t="s">
        <v>82</v>
      </c>
      <c r="G1144" s="141" t="e">
        <f>VLOOKUP(E1144,'Tableau Sites'!$A$7:$C$107,3,FALSE)</f>
        <v>#N/A</v>
      </c>
      <c r="H1144" s="142">
        <v>56100</v>
      </c>
      <c r="I1144">
        <v>6</v>
      </c>
      <c r="J1144" s="1">
        <v>43190</v>
      </c>
      <c r="K1144" s="1">
        <v>43190</v>
      </c>
      <c r="L1144" s="142">
        <v>278</v>
      </c>
      <c r="M1144" s="142">
        <v>278</v>
      </c>
      <c r="N1144" s="143">
        <v>46</v>
      </c>
      <c r="O1144" s="15">
        <v>102976584</v>
      </c>
      <c r="P1144" t="s">
        <v>611</v>
      </c>
      <c r="Q1144">
        <v>102977700</v>
      </c>
      <c r="R1144" s="104" t="s">
        <v>130</v>
      </c>
      <c r="S1144">
        <v>11003620275</v>
      </c>
      <c r="T1144" t="s">
        <v>612</v>
      </c>
      <c r="U1144" s="114">
        <v>21560121200016</v>
      </c>
      <c r="V1144" s="13"/>
      <c r="W1144" s="1">
        <v>17089</v>
      </c>
      <c r="X1144" s="7">
        <v>106002176390</v>
      </c>
      <c r="Y1144" s="10">
        <v>43191</v>
      </c>
      <c r="Z1144">
        <v>43231</v>
      </c>
      <c r="AA1144">
        <v>44</v>
      </c>
      <c r="AB1144" t="s">
        <v>613</v>
      </c>
      <c r="AD1144">
        <v>6005877471</v>
      </c>
      <c r="AE1144" t="s">
        <v>82</v>
      </c>
      <c r="AH1144">
        <v>14849204036299</v>
      </c>
      <c r="AI1144" t="s">
        <v>698</v>
      </c>
      <c r="AJ1144">
        <v>56100</v>
      </c>
      <c r="AK1144" t="s">
        <v>264</v>
      </c>
      <c r="AL1144" t="s">
        <v>396</v>
      </c>
      <c r="AM1144">
        <v>789</v>
      </c>
      <c r="AN1144" t="s">
        <v>101</v>
      </c>
      <c r="AO1144" t="s">
        <v>617</v>
      </c>
      <c r="AP1144" t="s">
        <v>618</v>
      </c>
      <c r="AQ1144" t="s">
        <v>619</v>
      </c>
      <c r="AR1144">
        <v>6</v>
      </c>
      <c r="AU1144">
        <v>0</v>
      </c>
      <c r="AV1144">
        <v>43160</v>
      </c>
      <c r="AW1144">
        <v>43190</v>
      </c>
      <c r="AX1144">
        <v>13.98</v>
      </c>
      <c r="AY1144">
        <v>0</v>
      </c>
      <c r="AZ1144">
        <v>0</v>
      </c>
      <c r="BA1144">
        <v>0</v>
      </c>
      <c r="BB1144">
        <v>0</v>
      </c>
      <c r="BC1144">
        <v>0.53</v>
      </c>
      <c r="BD1144">
        <v>0</v>
      </c>
      <c r="BE1144">
        <v>0</v>
      </c>
      <c r="BF1144">
        <v>43191</v>
      </c>
      <c r="BG1144">
        <v>43220</v>
      </c>
      <c r="BH1144">
        <v>4.74</v>
      </c>
      <c r="BI1144">
        <v>10.199999999999999</v>
      </c>
      <c r="BJ1144">
        <v>28.92</v>
      </c>
      <c r="BK1144">
        <v>6.26</v>
      </c>
      <c r="BL1144">
        <v>1.28</v>
      </c>
      <c r="BM1144">
        <v>1.77</v>
      </c>
      <c r="BN1144">
        <v>0.83</v>
      </c>
      <c r="BO1144">
        <v>2.6</v>
      </c>
      <c r="BP1144">
        <v>39.06</v>
      </c>
      <c r="BQ1144">
        <v>6.02</v>
      </c>
      <c r="BR1144">
        <v>0.33</v>
      </c>
      <c r="BS1144">
        <v>33.04</v>
      </c>
      <c r="BT1144">
        <v>6.61</v>
      </c>
      <c r="BU1144">
        <v>46</v>
      </c>
      <c r="BV1144">
        <v>278</v>
      </c>
      <c r="BW1144">
        <v>278</v>
      </c>
      <c r="BX1144">
        <v>0</v>
      </c>
      <c r="BY1144">
        <v>43095</v>
      </c>
      <c r="BZ1144" t="s">
        <v>624</v>
      </c>
      <c r="CA1144">
        <v>435</v>
      </c>
      <c r="CB1144">
        <v>0</v>
      </c>
      <c r="CC1144">
        <v>43269</v>
      </c>
      <c r="CD1144">
        <v>1057</v>
      </c>
      <c r="CE1144">
        <v>0</v>
      </c>
      <c r="CF1144">
        <v>1335</v>
      </c>
      <c r="CG1144">
        <v>0</v>
      </c>
    </row>
    <row r="1145" spans="1:85" hidden="1" x14ac:dyDescent="0.45">
      <c r="A1145" s="104">
        <v>106002176390</v>
      </c>
      <c r="B1145" s="1">
        <v>43191</v>
      </c>
      <c r="C1145" s="141" t="s">
        <v>101</v>
      </c>
      <c r="D1145">
        <v>2018</v>
      </c>
      <c r="E1145" s="98">
        <v>14849927625240</v>
      </c>
      <c r="F1145" s="141" t="s">
        <v>90</v>
      </c>
      <c r="G1145" s="141" t="str">
        <f>VLOOKUP(E1145,'Tableau Sites'!$A$7:$C$107,3,FALSE)</f>
        <v>79 BOULEVARD COSMAO DUMANOIR</v>
      </c>
      <c r="H1145" s="142">
        <v>56100</v>
      </c>
      <c r="I1145">
        <v>6</v>
      </c>
      <c r="J1145" s="1">
        <v>43190</v>
      </c>
      <c r="K1145" s="1">
        <v>43190</v>
      </c>
      <c r="L1145" s="142">
        <v>278</v>
      </c>
      <c r="M1145" s="142">
        <v>278</v>
      </c>
      <c r="N1145" s="143">
        <v>46</v>
      </c>
      <c r="O1145" s="15">
        <v>102976584</v>
      </c>
      <c r="P1145" t="s">
        <v>611</v>
      </c>
      <c r="Q1145">
        <v>102977700</v>
      </c>
      <c r="R1145" s="104" t="s">
        <v>130</v>
      </c>
      <c r="S1145">
        <v>11003620275</v>
      </c>
      <c r="T1145" t="s">
        <v>612</v>
      </c>
      <c r="U1145" s="114">
        <v>21560121200016</v>
      </c>
      <c r="V1145" s="13"/>
      <c r="W1145" s="1">
        <v>17089</v>
      </c>
      <c r="X1145" s="7">
        <v>106002176390</v>
      </c>
      <c r="Y1145" s="10">
        <v>43191</v>
      </c>
      <c r="Z1145">
        <v>43231</v>
      </c>
      <c r="AA1145">
        <v>45</v>
      </c>
      <c r="AB1145" t="s">
        <v>613</v>
      </c>
      <c r="AD1145">
        <v>6005863591</v>
      </c>
      <c r="AE1145" t="s">
        <v>90</v>
      </c>
      <c r="AH1145">
        <v>14849927625240</v>
      </c>
      <c r="AI1145" t="s">
        <v>698</v>
      </c>
      <c r="AJ1145">
        <v>56100</v>
      </c>
      <c r="AK1145" t="s">
        <v>264</v>
      </c>
      <c r="AL1145" t="s">
        <v>396</v>
      </c>
      <c r="AM1145">
        <v>465</v>
      </c>
      <c r="AN1145" t="s">
        <v>101</v>
      </c>
      <c r="AO1145" t="s">
        <v>617</v>
      </c>
      <c r="AP1145" t="s">
        <v>618</v>
      </c>
      <c r="AQ1145" t="s">
        <v>619</v>
      </c>
      <c r="AR1145">
        <v>6</v>
      </c>
      <c r="AU1145">
        <v>0</v>
      </c>
      <c r="AV1145">
        <v>43160</v>
      </c>
      <c r="AW1145">
        <v>43190</v>
      </c>
      <c r="AX1145">
        <v>13.98</v>
      </c>
      <c r="AY1145">
        <v>0</v>
      </c>
      <c r="AZ1145">
        <v>0</v>
      </c>
      <c r="BA1145">
        <v>0</v>
      </c>
      <c r="BB1145">
        <v>0</v>
      </c>
      <c r="BC1145">
        <v>0.53</v>
      </c>
      <c r="BD1145">
        <v>0</v>
      </c>
      <c r="BE1145">
        <v>0</v>
      </c>
      <c r="BF1145">
        <v>43191</v>
      </c>
      <c r="BG1145">
        <v>43220</v>
      </c>
      <c r="BH1145">
        <v>4.74</v>
      </c>
      <c r="BI1145">
        <v>10.199999999999999</v>
      </c>
      <c r="BJ1145">
        <v>28.92</v>
      </c>
      <c r="BK1145">
        <v>6.26</v>
      </c>
      <c r="BL1145">
        <v>1.28</v>
      </c>
      <c r="BM1145">
        <v>1.77</v>
      </c>
      <c r="BN1145">
        <v>0.83</v>
      </c>
      <c r="BO1145">
        <v>2.6</v>
      </c>
      <c r="BP1145">
        <v>39.06</v>
      </c>
      <c r="BQ1145">
        <v>6.02</v>
      </c>
      <c r="BR1145">
        <v>0.33</v>
      </c>
      <c r="BS1145">
        <v>33.04</v>
      </c>
      <c r="BT1145">
        <v>6.61</v>
      </c>
      <c r="BU1145">
        <v>46</v>
      </c>
      <c r="BV1145">
        <v>278</v>
      </c>
      <c r="BW1145">
        <v>278</v>
      </c>
      <c r="BX1145">
        <v>0</v>
      </c>
      <c r="BY1145">
        <v>43095</v>
      </c>
      <c r="BZ1145" t="s">
        <v>624</v>
      </c>
      <c r="CA1145">
        <v>44376</v>
      </c>
      <c r="CB1145">
        <v>0</v>
      </c>
      <c r="CC1145">
        <v>43269</v>
      </c>
      <c r="CD1145">
        <v>44998</v>
      </c>
      <c r="CE1145">
        <v>0</v>
      </c>
      <c r="CF1145">
        <v>45276</v>
      </c>
      <c r="CG1145">
        <v>0</v>
      </c>
    </row>
    <row r="1146" spans="1:85" x14ac:dyDescent="0.45">
      <c r="A1146" s="104">
        <v>106002176390</v>
      </c>
      <c r="B1146" s="1">
        <v>43191</v>
      </c>
      <c r="C1146" s="141" t="s">
        <v>101</v>
      </c>
      <c r="D1146">
        <v>2018</v>
      </c>
      <c r="E1146" s="98">
        <v>14890593252047</v>
      </c>
      <c r="F1146" s="141" t="s">
        <v>105</v>
      </c>
      <c r="G1146" s="141" t="str">
        <f>VLOOKUP(E1146,'Tableau Sites'!$A$7:$C$127,3,FALSE)</f>
        <v>RUE RAMPE DE L AMIRAL</v>
      </c>
      <c r="H1146" s="142">
        <v>56100</v>
      </c>
      <c r="I1146">
        <v>12</v>
      </c>
      <c r="J1146" s="1">
        <v>43190</v>
      </c>
      <c r="K1146" s="1">
        <v>43190</v>
      </c>
      <c r="L1146" s="142">
        <v>119</v>
      </c>
      <c r="M1146" s="142">
        <v>119</v>
      </c>
      <c r="N1146" s="143">
        <v>26.2</v>
      </c>
      <c r="O1146" s="15">
        <v>102976584</v>
      </c>
      <c r="P1146" t="s">
        <v>611</v>
      </c>
      <c r="Q1146">
        <v>102977700</v>
      </c>
      <c r="R1146" s="104" t="s">
        <v>130</v>
      </c>
      <c r="S1146">
        <v>11003620275</v>
      </c>
      <c r="T1146" t="s">
        <v>612</v>
      </c>
      <c r="U1146" s="114">
        <v>21560121200016</v>
      </c>
      <c r="V1146" s="13"/>
      <c r="W1146" s="1">
        <v>17089</v>
      </c>
      <c r="X1146" s="7">
        <v>106002176390</v>
      </c>
      <c r="Y1146" s="10">
        <v>43191</v>
      </c>
      <c r="Z1146">
        <v>43231</v>
      </c>
      <c r="AA1146">
        <v>46</v>
      </c>
      <c r="AB1146" t="s">
        <v>613</v>
      </c>
      <c r="AD1146">
        <v>6005863525</v>
      </c>
      <c r="AE1146" t="s">
        <v>105</v>
      </c>
      <c r="AH1146">
        <v>14890593252047</v>
      </c>
      <c r="AI1146" t="s">
        <v>699</v>
      </c>
      <c r="AJ1146">
        <v>56100</v>
      </c>
      <c r="AK1146" t="s">
        <v>264</v>
      </c>
      <c r="AL1146" t="s">
        <v>616</v>
      </c>
      <c r="AM1146">
        <v>985</v>
      </c>
      <c r="AN1146" t="s">
        <v>101</v>
      </c>
      <c r="AO1146" t="s">
        <v>617</v>
      </c>
      <c r="AP1146" t="s">
        <v>618</v>
      </c>
      <c r="AQ1146" t="s">
        <v>619</v>
      </c>
      <c r="AR1146">
        <v>12</v>
      </c>
      <c r="AU1146">
        <v>0</v>
      </c>
      <c r="AV1146">
        <v>43160</v>
      </c>
      <c r="AW1146">
        <v>43190</v>
      </c>
      <c r="AX1146">
        <v>5.99</v>
      </c>
      <c r="AY1146">
        <v>0</v>
      </c>
      <c r="AZ1146">
        <v>0</v>
      </c>
      <c r="BA1146">
        <v>0</v>
      </c>
      <c r="BB1146">
        <v>0</v>
      </c>
      <c r="BC1146">
        <v>0.23</v>
      </c>
      <c r="BD1146">
        <v>0</v>
      </c>
      <c r="BE1146">
        <v>0</v>
      </c>
      <c r="BF1146">
        <v>43191</v>
      </c>
      <c r="BG1146">
        <v>43220</v>
      </c>
      <c r="BH1146">
        <v>6.87</v>
      </c>
      <c r="BI1146">
        <v>4.37</v>
      </c>
      <c r="BJ1146">
        <v>17.23</v>
      </c>
      <c r="BK1146">
        <v>2.68</v>
      </c>
      <c r="BL1146">
        <v>1.86</v>
      </c>
      <c r="BM1146">
        <v>0.76</v>
      </c>
      <c r="BN1146">
        <v>0.36</v>
      </c>
      <c r="BO1146">
        <v>1.1200000000000001</v>
      </c>
      <c r="BP1146">
        <v>22.89</v>
      </c>
      <c r="BQ1146">
        <v>8.73</v>
      </c>
      <c r="BR1146">
        <v>0.48</v>
      </c>
      <c r="BS1146">
        <v>14.16</v>
      </c>
      <c r="BT1146">
        <v>2.83</v>
      </c>
      <c r="BU1146">
        <v>26.2</v>
      </c>
      <c r="BV1146">
        <v>119</v>
      </c>
      <c r="BW1146">
        <v>119</v>
      </c>
      <c r="BX1146">
        <v>0</v>
      </c>
      <c r="BY1146">
        <v>43197</v>
      </c>
      <c r="BZ1146" t="s">
        <v>624</v>
      </c>
      <c r="CA1146">
        <v>214</v>
      </c>
      <c r="CB1146">
        <v>0</v>
      </c>
      <c r="CC1146">
        <v>43382</v>
      </c>
      <c r="CD1146">
        <v>181</v>
      </c>
      <c r="CE1146">
        <v>0</v>
      </c>
      <c r="CF1146">
        <v>300</v>
      </c>
      <c r="CG1146">
        <v>0</v>
      </c>
    </row>
    <row r="1147" spans="1:85" hidden="1" x14ac:dyDescent="0.45">
      <c r="A1147" s="104">
        <v>106002176390</v>
      </c>
      <c r="B1147" s="1">
        <v>43191</v>
      </c>
      <c r="C1147" s="141" t="s">
        <v>101</v>
      </c>
      <c r="D1147">
        <v>2018</v>
      </c>
      <c r="E1147" s="98">
        <v>14813892850933</v>
      </c>
      <c r="F1147" s="141" t="s">
        <v>700</v>
      </c>
      <c r="G1147" s="141" t="str">
        <f>VLOOKUP(E1147,'Tableau Sites'!$A$7:$C$107,3,FALSE)</f>
        <v>4 F RUE ROGER SALENGRO</v>
      </c>
      <c r="H1147" s="142">
        <v>56100</v>
      </c>
      <c r="I1147">
        <v>36</v>
      </c>
      <c r="J1147" s="1">
        <v>43190</v>
      </c>
      <c r="K1147" s="1">
        <v>43190</v>
      </c>
      <c r="L1147" s="142">
        <v>2668</v>
      </c>
      <c r="M1147" s="142">
        <v>2668</v>
      </c>
      <c r="N1147" s="143">
        <v>401.2</v>
      </c>
      <c r="O1147" s="15">
        <v>102976584</v>
      </c>
      <c r="P1147" t="s">
        <v>611</v>
      </c>
      <c r="Q1147">
        <v>102977700</v>
      </c>
      <c r="R1147" s="104" t="s">
        <v>130</v>
      </c>
      <c r="S1147">
        <v>11003620275</v>
      </c>
      <c r="T1147" t="s">
        <v>612</v>
      </c>
      <c r="U1147" s="114">
        <v>21560121200016</v>
      </c>
      <c r="V1147" s="13"/>
      <c r="W1147" s="1">
        <v>17089</v>
      </c>
      <c r="X1147" s="7">
        <v>106002176390</v>
      </c>
      <c r="Y1147" s="10">
        <v>43191</v>
      </c>
      <c r="Z1147">
        <v>43231</v>
      </c>
      <c r="AA1147">
        <v>47</v>
      </c>
      <c r="AB1147" t="s">
        <v>613</v>
      </c>
      <c r="AD1147">
        <v>6005836679</v>
      </c>
      <c r="AE1147" t="s">
        <v>700</v>
      </c>
      <c r="AH1147">
        <v>14813892850933</v>
      </c>
      <c r="AI1147" t="s">
        <v>701</v>
      </c>
      <c r="AJ1147">
        <v>56100</v>
      </c>
      <c r="AK1147" t="s">
        <v>264</v>
      </c>
      <c r="AL1147" t="s">
        <v>396</v>
      </c>
      <c r="AM1147">
        <v>922</v>
      </c>
      <c r="AN1147" t="s">
        <v>101</v>
      </c>
      <c r="AO1147" t="s">
        <v>617</v>
      </c>
      <c r="AP1147" t="s">
        <v>618</v>
      </c>
      <c r="AQ1147" t="s">
        <v>619</v>
      </c>
      <c r="AR1147">
        <v>36</v>
      </c>
      <c r="AU1147">
        <v>0</v>
      </c>
      <c r="AV1147">
        <v>43160</v>
      </c>
      <c r="AW1147">
        <v>43190</v>
      </c>
      <c r="AX1147">
        <v>134.16999999999999</v>
      </c>
      <c r="AY1147">
        <v>0</v>
      </c>
      <c r="AZ1147">
        <v>0</v>
      </c>
      <c r="BA1147">
        <v>0</v>
      </c>
      <c r="BB1147">
        <v>0</v>
      </c>
      <c r="BC1147">
        <v>5.12</v>
      </c>
      <c r="BD1147">
        <v>0</v>
      </c>
      <c r="BE1147">
        <v>0</v>
      </c>
      <c r="BF1147">
        <v>43191</v>
      </c>
      <c r="BG1147">
        <v>43220</v>
      </c>
      <c r="BH1147">
        <v>15.39</v>
      </c>
      <c r="BI1147">
        <v>97.92</v>
      </c>
      <c r="BJ1147">
        <v>247.48</v>
      </c>
      <c r="BK1147">
        <v>60.03</v>
      </c>
      <c r="BL1147">
        <v>4.16</v>
      </c>
      <c r="BM1147">
        <v>17.02</v>
      </c>
      <c r="BN1147">
        <v>8</v>
      </c>
      <c r="BO1147">
        <v>25.02</v>
      </c>
      <c r="BP1147">
        <v>336.69</v>
      </c>
      <c r="BQ1147">
        <v>19.55</v>
      </c>
      <c r="BR1147">
        <v>1.08</v>
      </c>
      <c r="BS1147">
        <v>317.14</v>
      </c>
      <c r="BT1147">
        <v>63.43</v>
      </c>
      <c r="BU1147">
        <v>401.2</v>
      </c>
      <c r="BV1147">
        <v>2668</v>
      </c>
      <c r="BW1147">
        <v>2668</v>
      </c>
      <c r="BX1147">
        <v>0</v>
      </c>
      <c r="BY1147">
        <v>43090</v>
      </c>
      <c r="BZ1147" t="s">
        <v>624</v>
      </c>
      <c r="CA1147">
        <v>83082</v>
      </c>
      <c r="CB1147">
        <v>0</v>
      </c>
      <c r="CC1147">
        <v>43269</v>
      </c>
      <c r="CD1147">
        <v>89496</v>
      </c>
      <c r="CE1147">
        <v>0</v>
      </c>
      <c r="CF1147">
        <v>92164</v>
      </c>
      <c r="CG1147">
        <v>0</v>
      </c>
    </row>
    <row r="1148" spans="1:85" hidden="1" x14ac:dyDescent="0.45">
      <c r="A1148" s="104">
        <v>106002176390</v>
      </c>
      <c r="B1148" s="1">
        <v>43191</v>
      </c>
      <c r="C1148" s="141" t="s">
        <v>101</v>
      </c>
      <c r="D1148">
        <v>2018</v>
      </c>
      <c r="E1148" s="98">
        <v>14842981128703</v>
      </c>
      <c r="F1148" s="141" t="s">
        <v>24</v>
      </c>
      <c r="G1148" s="141" t="str">
        <f>VLOOKUP(E1148,'Tableau Sites'!$A$7:$C$107,3,FALSE)</f>
        <v>8 RUE DE L INDUSTRIE</v>
      </c>
      <c r="H1148" s="142">
        <v>56100</v>
      </c>
      <c r="I1148">
        <v>9</v>
      </c>
      <c r="J1148" s="1">
        <v>43190</v>
      </c>
      <c r="K1148" s="1">
        <v>43190</v>
      </c>
      <c r="L1148" s="142">
        <v>22</v>
      </c>
      <c r="M1148" s="142">
        <v>22</v>
      </c>
      <c r="N1148" s="143">
        <v>10.93</v>
      </c>
      <c r="O1148" s="15">
        <v>102976584</v>
      </c>
      <c r="P1148" t="s">
        <v>611</v>
      </c>
      <c r="Q1148">
        <v>102977700</v>
      </c>
      <c r="R1148" s="104" t="s">
        <v>130</v>
      </c>
      <c r="S1148">
        <v>11003620275</v>
      </c>
      <c r="T1148" t="s">
        <v>612</v>
      </c>
      <c r="U1148" s="114">
        <v>21560121200016</v>
      </c>
      <c r="V1148" s="13"/>
      <c r="W1148" s="1">
        <v>17089</v>
      </c>
      <c r="X1148" s="7">
        <v>106002176390</v>
      </c>
      <c r="Y1148" s="10">
        <v>43191</v>
      </c>
      <c r="Z1148">
        <v>43231</v>
      </c>
      <c r="AA1148">
        <v>48</v>
      </c>
      <c r="AB1148" t="s">
        <v>613</v>
      </c>
      <c r="AD1148">
        <v>6005830210</v>
      </c>
      <c r="AE1148" t="s">
        <v>24</v>
      </c>
      <c r="AH1148">
        <v>14842981128703</v>
      </c>
      <c r="AI1148" t="s">
        <v>702</v>
      </c>
      <c r="AJ1148">
        <v>56100</v>
      </c>
      <c r="AK1148" t="s">
        <v>264</v>
      </c>
      <c r="AL1148" t="s">
        <v>616</v>
      </c>
      <c r="AM1148">
        <v>4176451321671</v>
      </c>
      <c r="AN1148" t="s">
        <v>101</v>
      </c>
      <c r="AO1148" t="s">
        <v>617</v>
      </c>
      <c r="AP1148" t="s">
        <v>618</v>
      </c>
      <c r="AQ1148" t="s">
        <v>619</v>
      </c>
      <c r="AR1148">
        <v>9</v>
      </c>
      <c r="AU1148">
        <v>0</v>
      </c>
      <c r="AV1148">
        <v>43160</v>
      </c>
      <c r="AW1148">
        <v>43190</v>
      </c>
      <c r="AX1148">
        <v>1.1000000000000001</v>
      </c>
      <c r="AY1148">
        <v>0</v>
      </c>
      <c r="AZ1148">
        <v>0</v>
      </c>
      <c r="BA1148">
        <v>0</v>
      </c>
      <c r="BB1148">
        <v>0</v>
      </c>
      <c r="BC1148">
        <v>0.04</v>
      </c>
      <c r="BD1148">
        <v>0</v>
      </c>
      <c r="BE1148">
        <v>0</v>
      </c>
      <c r="BF1148">
        <v>43191</v>
      </c>
      <c r="BG1148">
        <v>43220</v>
      </c>
      <c r="BH1148">
        <v>5.81</v>
      </c>
      <c r="BI1148">
        <v>0.81</v>
      </c>
      <c r="BJ1148">
        <v>7.72</v>
      </c>
      <c r="BK1148">
        <v>0.5</v>
      </c>
      <c r="BL1148">
        <v>1.57</v>
      </c>
      <c r="BM1148">
        <v>0.14000000000000001</v>
      </c>
      <c r="BN1148">
        <v>7.0000000000000007E-2</v>
      </c>
      <c r="BO1148">
        <v>0.21</v>
      </c>
      <c r="BP1148">
        <v>10</v>
      </c>
      <c r="BQ1148">
        <v>7.38</v>
      </c>
      <c r="BR1148">
        <v>0.41</v>
      </c>
      <c r="BS1148">
        <v>2.62</v>
      </c>
      <c r="BT1148">
        <v>0.52</v>
      </c>
      <c r="BU1148">
        <v>10.93</v>
      </c>
      <c r="BV1148">
        <v>22</v>
      </c>
      <c r="BW1148">
        <v>22</v>
      </c>
      <c r="BX1148">
        <v>0</v>
      </c>
      <c r="BY1148">
        <v>43175</v>
      </c>
      <c r="BZ1148" t="s">
        <v>624</v>
      </c>
      <c r="CA1148">
        <v>899</v>
      </c>
      <c r="CB1148">
        <v>0</v>
      </c>
      <c r="CC1148">
        <v>43206</v>
      </c>
      <c r="CD1148">
        <v>251</v>
      </c>
      <c r="CE1148">
        <v>0</v>
      </c>
      <c r="CF1148">
        <v>273</v>
      </c>
      <c r="CG1148">
        <v>0</v>
      </c>
    </row>
    <row r="1149" spans="1:85" hidden="1" x14ac:dyDescent="0.45">
      <c r="A1149" s="104">
        <v>106002176390</v>
      </c>
      <c r="B1149" s="1">
        <v>43191</v>
      </c>
      <c r="C1149" s="141" t="s">
        <v>101</v>
      </c>
      <c r="D1149">
        <v>2018</v>
      </c>
      <c r="E1149" s="98">
        <v>14825325557145</v>
      </c>
      <c r="F1149" s="141" t="s">
        <v>703</v>
      </c>
      <c r="G1149" s="141" t="str">
        <f>VLOOKUP(E1149,'Tableau Sites'!$A$7:$C$107,3,FALSE)</f>
        <v xml:space="preserve"> N1 ccal KERVENANEC</v>
      </c>
      <c r="H1149" s="142">
        <v>56100</v>
      </c>
      <c r="I1149">
        <v>18</v>
      </c>
      <c r="J1149" s="1">
        <v>43190</v>
      </c>
      <c r="K1149" s="1">
        <v>43190</v>
      </c>
      <c r="L1149" s="142">
        <v>469</v>
      </c>
      <c r="M1149" s="142">
        <v>469</v>
      </c>
      <c r="N1149" s="143">
        <v>78.959999999999994</v>
      </c>
      <c r="O1149" s="15">
        <v>102976584</v>
      </c>
      <c r="P1149" t="s">
        <v>611</v>
      </c>
      <c r="Q1149">
        <v>102977700</v>
      </c>
      <c r="R1149" s="104" t="s">
        <v>130</v>
      </c>
      <c r="S1149">
        <v>11003620275</v>
      </c>
      <c r="T1149" t="s">
        <v>612</v>
      </c>
      <c r="U1149" s="114">
        <v>21560121200016</v>
      </c>
      <c r="V1149" s="13"/>
      <c r="W1149" s="1">
        <v>17089</v>
      </c>
      <c r="X1149" s="7">
        <v>106002176390</v>
      </c>
      <c r="Y1149" s="10">
        <v>43191</v>
      </c>
      <c r="Z1149">
        <v>43231</v>
      </c>
      <c r="AA1149">
        <v>49</v>
      </c>
      <c r="AB1149" t="s">
        <v>613</v>
      </c>
      <c r="AD1149">
        <v>6005830265</v>
      </c>
      <c r="AE1149" t="s">
        <v>703</v>
      </c>
      <c r="AH1149">
        <v>14825325557145</v>
      </c>
      <c r="AI1149" t="s">
        <v>704</v>
      </c>
      <c r="AJ1149">
        <v>56100</v>
      </c>
      <c r="AK1149" t="s">
        <v>264</v>
      </c>
      <c r="AL1149" t="s">
        <v>616</v>
      </c>
      <c r="AM1149">
        <v>3156310232815</v>
      </c>
      <c r="AN1149" t="s">
        <v>101</v>
      </c>
      <c r="AO1149" t="s">
        <v>617</v>
      </c>
      <c r="AP1149" t="s">
        <v>618</v>
      </c>
      <c r="AQ1149" t="s">
        <v>619</v>
      </c>
      <c r="AR1149">
        <v>18</v>
      </c>
      <c r="AU1149">
        <v>0</v>
      </c>
      <c r="AV1149">
        <v>43160</v>
      </c>
      <c r="AW1149">
        <v>43190</v>
      </c>
      <c r="AX1149">
        <v>23.59</v>
      </c>
      <c r="AY1149">
        <v>0</v>
      </c>
      <c r="AZ1149">
        <v>0</v>
      </c>
      <c r="BA1149">
        <v>0</v>
      </c>
      <c r="BB1149">
        <v>0</v>
      </c>
      <c r="BC1149">
        <v>0.9</v>
      </c>
      <c r="BD1149">
        <v>0</v>
      </c>
      <c r="BE1149">
        <v>0</v>
      </c>
      <c r="BF1149">
        <v>43191</v>
      </c>
      <c r="BG1149">
        <v>43220</v>
      </c>
      <c r="BH1149">
        <v>9</v>
      </c>
      <c r="BI1149">
        <v>17.21</v>
      </c>
      <c r="BJ1149">
        <v>49.8</v>
      </c>
      <c r="BK1149">
        <v>10.55</v>
      </c>
      <c r="BL1149">
        <v>2.4300000000000002</v>
      </c>
      <c r="BM1149">
        <v>2.99</v>
      </c>
      <c r="BN1149">
        <v>1.41</v>
      </c>
      <c r="BO1149">
        <v>4.4000000000000004</v>
      </c>
      <c r="BP1149">
        <v>67.180000000000007</v>
      </c>
      <c r="BQ1149">
        <v>11.43</v>
      </c>
      <c r="BR1149">
        <v>0.63</v>
      </c>
      <c r="BS1149">
        <v>55.75</v>
      </c>
      <c r="BT1149">
        <v>11.15</v>
      </c>
      <c r="BU1149">
        <v>78.959999999999994</v>
      </c>
      <c r="BV1149">
        <v>469</v>
      </c>
      <c r="BW1149">
        <v>469</v>
      </c>
      <c r="BX1149">
        <v>0</v>
      </c>
      <c r="BY1149">
        <v>43175</v>
      </c>
      <c r="BZ1149" t="s">
        <v>624</v>
      </c>
      <c r="CA1149">
        <v>14271</v>
      </c>
      <c r="CB1149">
        <v>0</v>
      </c>
      <c r="CC1149">
        <v>43206</v>
      </c>
      <c r="CD1149">
        <v>14049</v>
      </c>
      <c r="CE1149">
        <v>0</v>
      </c>
      <c r="CF1149">
        <v>14518</v>
      </c>
      <c r="CG1149">
        <v>0</v>
      </c>
    </row>
    <row r="1150" spans="1:85" hidden="1" x14ac:dyDescent="0.45">
      <c r="A1150" s="104">
        <v>106002176390</v>
      </c>
      <c r="B1150" s="1">
        <v>43191</v>
      </c>
      <c r="C1150" s="141" t="s">
        <v>101</v>
      </c>
      <c r="D1150">
        <v>2018</v>
      </c>
      <c r="E1150" s="98">
        <v>14843270564333</v>
      </c>
      <c r="F1150" s="141" t="s">
        <v>112</v>
      </c>
      <c r="G1150" s="141" t="str">
        <f>VLOOKUP(E1150,'Tableau Sites'!$A$7:$C$107,3,FALSE)</f>
        <v>5 AVENUE DE KERGROISE</v>
      </c>
      <c r="H1150" s="142">
        <v>56100</v>
      </c>
      <c r="I1150">
        <v>9</v>
      </c>
      <c r="J1150" s="1">
        <v>43190</v>
      </c>
      <c r="K1150" s="1">
        <v>43190</v>
      </c>
      <c r="L1150" s="142">
        <v>928</v>
      </c>
      <c r="M1150" s="142">
        <v>928</v>
      </c>
      <c r="N1150" s="143">
        <v>140.16</v>
      </c>
      <c r="O1150" s="15">
        <v>102976584</v>
      </c>
      <c r="P1150" t="s">
        <v>611</v>
      </c>
      <c r="Q1150">
        <v>102977700</v>
      </c>
      <c r="R1150" s="104" t="s">
        <v>130</v>
      </c>
      <c r="S1150">
        <v>11003620275</v>
      </c>
      <c r="T1150" t="s">
        <v>612</v>
      </c>
      <c r="U1150" s="114">
        <v>21560121200016</v>
      </c>
      <c r="V1150" s="13"/>
      <c r="W1150" s="1">
        <v>17089</v>
      </c>
      <c r="X1150" s="7">
        <v>106002176390</v>
      </c>
      <c r="Y1150" s="10">
        <v>43191</v>
      </c>
      <c r="Z1150">
        <v>43231</v>
      </c>
      <c r="AA1150">
        <v>50</v>
      </c>
      <c r="AB1150" t="s">
        <v>613</v>
      </c>
      <c r="AD1150">
        <v>6005863640</v>
      </c>
      <c r="AE1150" t="s">
        <v>112</v>
      </c>
      <c r="AH1150">
        <v>14843270564333</v>
      </c>
      <c r="AI1150" t="s">
        <v>705</v>
      </c>
      <c r="AJ1150">
        <v>56100</v>
      </c>
      <c r="AK1150" t="s">
        <v>264</v>
      </c>
      <c r="AL1150" t="s">
        <v>616</v>
      </c>
      <c r="AM1150">
        <v>101</v>
      </c>
      <c r="AN1150" t="s">
        <v>101</v>
      </c>
      <c r="AO1150" t="s">
        <v>617</v>
      </c>
      <c r="AP1150" t="s">
        <v>618</v>
      </c>
      <c r="AQ1150" t="s">
        <v>619</v>
      </c>
      <c r="AR1150">
        <v>9</v>
      </c>
      <c r="AU1150">
        <v>0</v>
      </c>
      <c r="AV1150">
        <v>43160</v>
      </c>
      <c r="AW1150">
        <v>43190</v>
      </c>
      <c r="AX1150">
        <v>46.67</v>
      </c>
      <c r="AY1150">
        <v>0</v>
      </c>
      <c r="AZ1150">
        <v>0</v>
      </c>
      <c r="BA1150">
        <v>0</v>
      </c>
      <c r="BB1150">
        <v>0</v>
      </c>
      <c r="BC1150">
        <v>1.78</v>
      </c>
      <c r="BD1150">
        <v>0</v>
      </c>
      <c r="BE1150">
        <v>0</v>
      </c>
      <c r="BF1150">
        <v>43191</v>
      </c>
      <c r="BG1150">
        <v>43220</v>
      </c>
      <c r="BH1150">
        <v>5.81</v>
      </c>
      <c r="BI1150">
        <v>34.06</v>
      </c>
      <c r="BJ1150">
        <v>86.54</v>
      </c>
      <c r="BK1150">
        <v>20.88</v>
      </c>
      <c r="BL1150">
        <v>1.57</v>
      </c>
      <c r="BM1150">
        <v>5.92</v>
      </c>
      <c r="BN1150">
        <v>2.78</v>
      </c>
      <c r="BO1150">
        <v>8.6999999999999993</v>
      </c>
      <c r="BP1150">
        <v>117.69</v>
      </c>
      <c r="BQ1150">
        <v>7.38</v>
      </c>
      <c r="BR1150">
        <v>0.41</v>
      </c>
      <c r="BS1150">
        <v>110.31</v>
      </c>
      <c r="BT1150">
        <v>22.06</v>
      </c>
      <c r="BU1150">
        <v>140.16</v>
      </c>
      <c r="BV1150">
        <v>928</v>
      </c>
      <c r="BW1150">
        <v>928</v>
      </c>
      <c r="BX1150">
        <v>0</v>
      </c>
      <c r="BY1150">
        <v>43201</v>
      </c>
      <c r="BZ1150" t="s">
        <v>706</v>
      </c>
      <c r="CA1150">
        <v>1676</v>
      </c>
      <c r="CB1150">
        <v>0</v>
      </c>
      <c r="CC1150">
        <v>43269</v>
      </c>
      <c r="CD1150">
        <v>396</v>
      </c>
      <c r="CE1150">
        <v>0</v>
      </c>
      <c r="CF1150">
        <v>1324</v>
      </c>
      <c r="CG1150">
        <v>0</v>
      </c>
    </row>
    <row r="1151" spans="1:85" hidden="1" x14ac:dyDescent="0.45">
      <c r="A1151" s="104">
        <v>106002176390</v>
      </c>
      <c r="B1151" s="1">
        <v>43191</v>
      </c>
      <c r="C1151" s="141" t="s">
        <v>101</v>
      </c>
      <c r="D1151">
        <v>2018</v>
      </c>
      <c r="E1151" s="98">
        <v>14829667091101</v>
      </c>
      <c r="F1151" s="141" t="s">
        <v>707</v>
      </c>
      <c r="G1151" s="141" t="str">
        <f>VLOOKUP(E1151,'Tableau Sites'!$A$7:$C$107,3,FALSE)</f>
        <v>3 RUE D ANNABA</v>
      </c>
      <c r="H1151" s="142">
        <v>56100</v>
      </c>
      <c r="I1151">
        <v>3</v>
      </c>
      <c r="J1151" s="1">
        <v>43190</v>
      </c>
      <c r="K1151" s="1">
        <v>43190</v>
      </c>
      <c r="L1151" s="142">
        <v>139</v>
      </c>
      <c r="M1151" s="142">
        <v>139</v>
      </c>
      <c r="N1151" s="143">
        <v>24.78</v>
      </c>
      <c r="O1151" s="15">
        <v>102976584</v>
      </c>
      <c r="P1151" t="s">
        <v>611</v>
      </c>
      <c r="Q1151">
        <v>102977700</v>
      </c>
      <c r="R1151" s="104" t="s">
        <v>130</v>
      </c>
      <c r="S1151">
        <v>11003620275</v>
      </c>
      <c r="T1151" t="s">
        <v>612</v>
      </c>
      <c r="U1151" s="114">
        <v>21560121200016</v>
      </c>
      <c r="V1151" s="13"/>
      <c r="W1151" s="1">
        <v>17089</v>
      </c>
      <c r="X1151" s="7">
        <v>106002176390</v>
      </c>
      <c r="Y1151" s="10">
        <v>43191</v>
      </c>
      <c r="Z1151">
        <v>43231</v>
      </c>
      <c r="AA1151">
        <v>51</v>
      </c>
      <c r="AB1151" t="s">
        <v>613</v>
      </c>
      <c r="AD1151">
        <v>6005920487</v>
      </c>
      <c r="AE1151" t="s">
        <v>707</v>
      </c>
      <c r="AH1151">
        <v>14829667091101</v>
      </c>
      <c r="AI1151" t="s">
        <v>708</v>
      </c>
      <c r="AJ1151">
        <v>56100</v>
      </c>
      <c r="AK1151" t="s">
        <v>264</v>
      </c>
      <c r="AL1151" t="s">
        <v>634</v>
      </c>
      <c r="AM1151">
        <v>751</v>
      </c>
      <c r="AN1151" t="s">
        <v>101</v>
      </c>
      <c r="AO1151" t="s">
        <v>617</v>
      </c>
      <c r="AP1151" t="s">
        <v>618</v>
      </c>
      <c r="AQ1151" t="s">
        <v>619</v>
      </c>
      <c r="AR1151">
        <v>3</v>
      </c>
      <c r="AU1151">
        <v>0</v>
      </c>
      <c r="AV1151">
        <v>43160</v>
      </c>
      <c r="AW1151">
        <v>43190</v>
      </c>
      <c r="AX1151">
        <v>6.99</v>
      </c>
      <c r="AY1151">
        <v>0</v>
      </c>
      <c r="AZ1151">
        <v>0</v>
      </c>
      <c r="BA1151">
        <v>0</v>
      </c>
      <c r="BB1151">
        <v>0</v>
      </c>
      <c r="BC1151">
        <v>0.27</v>
      </c>
      <c r="BD1151">
        <v>0</v>
      </c>
      <c r="BE1151">
        <v>0</v>
      </c>
      <c r="BF1151">
        <v>43191</v>
      </c>
      <c r="BG1151">
        <v>43220</v>
      </c>
      <c r="BH1151">
        <v>3.68</v>
      </c>
      <c r="BI1151">
        <v>5.0999999999999996</v>
      </c>
      <c r="BJ1151">
        <v>15.77</v>
      </c>
      <c r="BK1151">
        <v>3.13</v>
      </c>
      <c r="BL1151">
        <v>1</v>
      </c>
      <c r="BM1151">
        <v>0.89</v>
      </c>
      <c r="BN1151">
        <v>0.42</v>
      </c>
      <c r="BO1151">
        <v>1.31</v>
      </c>
      <c r="BP1151">
        <v>21.21</v>
      </c>
      <c r="BQ1151">
        <v>4.68</v>
      </c>
      <c r="BR1151">
        <v>0.26</v>
      </c>
      <c r="BS1151">
        <v>16.53</v>
      </c>
      <c r="BT1151">
        <v>3.31</v>
      </c>
      <c r="BU1151">
        <v>24.78</v>
      </c>
      <c r="BV1151">
        <v>139</v>
      </c>
      <c r="BW1151">
        <v>139</v>
      </c>
      <c r="BX1151">
        <v>0</v>
      </c>
      <c r="BY1151">
        <v>43097</v>
      </c>
      <c r="BZ1151" t="s">
        <v>624</v>
      </c>
      <c r="CA1151">
        <v>78558</v>
      </c>
      <c r="CB1151">
        <v>0</v>
      </c>
      <c r="CC1151">
        <v>43269</v>
      </c>
      <c r="CD1151">
        <v>78860</v>
      </c>
      <c r="CE1151">
        <v>0</v>
      </c>
      <c r="CF1151">
        <v>78999</v>
      </c>
      <c r="CG1151">
        <v>0</v>
      </c>
    </row>
    <row r="1152" spans="1:85" hidden="1" x14ac:dyDescent="0.45">
      <c r="A1152" s="104">
        <v>106002176390</v>
      </c>
      <c r="B1152" s="1">
        <v>43191</v>
      </c>
      <c r="C1152" s="141" t="s">
        <v>101</v>
      </c>
      <c r="D1152">
        <v>2018</v>
      </c>
      <c r="E1152" s="98">
        <v>14847033269250</v>
      </c>
      <c r="F1152" s="141" t="s">
        <v>709</v>
      </c>
      <c r="G1152" s="141" t="str">
        <f>VLOOKUP(E1152,'Tableau Sites'!$A$7:$C$107,3,FALSE)</f>
        <v>83 BOULEVARD COSMAO DUMANOIR</v>
      </c>
      <c r="H1152" s="142">
        <v>56100</v>
      </c>
      <c r="I1152">
        <v>18</v>
      </c>
      <c r="J1152" s="1">
        <v>43190</v>
      </c>
      <c r="K1152" s="1">
        <v>43190</v>
      </c>
      <c r="L1152" s="142">
        <v>1005</v>
      </c>
      <c r="M1152" s="142">
        <v>1005</v>
      </c>
      <c r="N1152" s="143">
        <v>155.41</v>
      </c>
      <c r="O1152" s="15">
        <v>102976584</v>
      </c>
      <c r="P1152" t="s">
        <v>611</v>
      </c>
      <c r="Q1152">
        <v>102977700</v>
      </c>
      <c r="R1152" s="104" t="s">
        <v>130</v>
      </c>
      <c r="S1152">
        <v>11003620275</v>
      </c>
      <c r="T1152" t="s">
        <v>612</v>
      </c>
      <c r="U1152" s="114">
        <v>21560121200016</v>
      </c>
      <c r="V1152" s="13"/>
      <c r="W1152" s="1">
        <v>17089</v>
      </c>
      <c r="X1152" s="7">
        <v>106002176390</v>
      </c>
      <c r="Y1152" s="10">
        <v>43191</v>
      </c>
      <c r="Z1152">
        <v>43231</v>
      </c>
      <c r="AA1152">
        <v>52</v>
      </c>
      <c r="AB1152" t="s">
        <v>613</v>
      </c>
      <c r="AD1152">
        <v>6005836734</v>
      </c>
      <c r="AE1152" t="s">
        <v>709</v>
      </c>
      <c r="AH1152">
        <v>14847033269250</v>
      </c>
      <c r="AI1152" t="s">
        <v>710</v>
      </c>
      <c r="AJ1152">
        <v>56100</v>
      </c>
      <c r="AK1152" t="s">
        <v>264</v>
      </c>
      <c r="AL1152" t="s">
        <v>634</v>
      </c>
      <c r="AM1152">
        <v>366</v>
      </c>
      <c r="AN1152" t="s">
        <v>101</v>
      </c>
      <c r="AO1152" t="s">
        <v>617</v>
      </c>
      <c r="AP1152" t="s">
        <v>618</v>
      </c>
      <c r="AQ1152" t="s">
        <v>619</v>
      </c>
      <c r="AR1152">
        <v>18</v>
      </c>
      <c r="AU1152">
        <v>0</v>
      </c>
      <c r="AV1152">
        <v>43160</v>
      </c>
      <c r="AW1152">
        <v>43190</v>
      </c>
      <c r="AX1152">
        <v>50.54</v>
      </c>
      <c r="AY1152">
        <v>0</v>
      </c>
      <c r="AZ1152">
        <v>0</v>
      </c>
      <c r="BA1152">
        <v>0</v>
      </c>
      <c r="BB1152">
        <v>0</v>
      </c>
      <c r="BC1152">
        <v>1.93</v>
      </c>
      <c r="BD1152">
        <v>0</v>
      </c>
      <c r="BE1152">
        <v>0</v>
      </c>
      <c r="BF1152">
        <v>43191</v>
      </c>
      <c r="BG1152">
        <v>43220</v>
      </c>
      <c r="BH1152">
        <v>9</v>
      </c>
      <c r="BI1152">
        <v>36.880000000000003</v>
      </c>
      <c r="BJ1152">
        <v>96.42</v>
      </c>
      <c r="BK1152">
        <v>22.61</v>
      </c>
      <c r="BL1152">
        <v>2.4300000000000002</v>
      </c>
      <c r="BM1152">
        <v>6.41</v>
      </c>
      <c r="BN1152">
        <v>3.02</v>
      </c>
      <c r="BO1152">
        <v>9.43</v>
      </c>
      <c r="BP1152">
        <v>130.88999999999999</v>
      </c>
      <c r="BQ1152">
        <v>11.43</v>
      </c>
      <c r="BR1152">
        <v>0.63</v>
      </c>
      <c r="BS1152">
        <v>119.46</v>
      </c>
      <c r="BT1152">
        <v>23.89</v>
      </c>
      <c r="BU1152">
        <v>155.41</v>
      </c>
      <c r="BV1152">
        <v>1005</v>
      </c>
      <c r="BW1152">
        <v>1005</v>
      </c>
      <c r="BX1152">
        <v>0</v>
      </c>
      <c r="CC1152">
        <v>43214</v>
      </c>
      <c r="CD1152">
        <v>78671</v>
      </c>
      <c r="CE1152">
        <v>0</v>
      </c>
      <c r="CF1152">
        <v>79676</v>
      </c>
      <c r="CG1152">
        <v>0</v>
      </c>
    </row>
    <row r="1153" spans="1:85" hidden="1" x14ac:dyDescent="0.45">
      <c r="A1153" s="104">
        <v>106002176390</v>
      </c>
      <c r="B1153" s="1">
        <v>43191</v>
      </c>
      <c r="C1153" s="141" t="s">
        <v>101</v>
      </c>
      <c r="D1153">
        <v>2018</v>
      </c>
      <c r="E1153" s="98">
        <v>14831258977776</v>
      </c>
      <c r="F1153" s="141" t="s">
        <v>711</v>
      </c>
      <c r="G1153" s="141" t="str">
        <f>VLOOKUP(E1153,'Tableau Sites'!$A$7:$C$107,3,FALSE)</f>
        <v>SOYE</v>
      </c>
      <c r="H1153" s="142">
        <v>56270</v>
      </c>
      <c r="I1153">
        <v>36</v>
      </c>
      <c r="J1153" s="1">
        <v>43190</v>
      </c>
      <c r="K1153" s="1">
        <v>43190</v>
      </c>
      <c r="L1153" s="142">
        <v>1589</v>
      </c>
      <c r="M1153" s="142">
        <v>1589</v>
      </c>
      <c r="N1153" s="143">
        <v>251.73</v>
      </c>
      <c r="O1153" s="15">
        <v>102976584</v>
      </c>
      <c r="P1153" t="s">
        <v>611</v>
      </c>
      <c r="Q1153">
        <v>102977700</v>
      </c>
      <c r="R1153" s="104" t="s">
        <v>130</v>
      </c>
      <c r="S1153">
        <v>11003620275</v>
      </c>
      <c r="T1153" t="s">
        <v>612</v>
      </c>
      <c r="U1153" s="114">
        <v>21560121200016</v>
      </c>
      <c r="V1153" s="13"/>
      <c r="W1153" s="1">
        <v>17089</v>
      </c>
      <c r="X1153" s="7">
        <v>106002176390</v>
      </c>
      <c r="Y1153" s="10">
        <v>43191</v>
      </c>
      <c r="Z1153">
        <v>43231</v>
      </c>
      <c r="AA1153">
        <v>53</v>
      </c>
      <c r="AB1153" t="s">
        <v>613</v>
      </c>
      <c r="AD1153">
        <v>6005836606</v>
      </c>
      <c r="AE1153" t="s">
        <v>711</v>
      </c>
      <c r="AH1153">
        <v>14831258977776</v>
      </c>
      <c r="AI1153" t="s">
        <v>712</v>
      </c>
      <c r="AJ1153">
        <v>56270</v>
      </c>
      <c r="AK1153" t="s">
        <v>431</v>
      </c>
      <c r="AL1153" t="s">
        <v>616</v>
      </c>
      <c r="AM1153">
        <v>977</v>
      </c>
      <c r="AN1153" t="s">
        <v>101</v>
      </c>
      <c r="AO1153" t="s">
        <v>617</v>
      </c>
      <c r="AP1153" t="s">
        <v>627</v>
      </c>
      <c r="AQ1153" t="s">
        <v>619</v>
      </c>
      <c r="AR1153">
        <v>36</v>
      </c>
      <c r="AU1153">
        <v>0</v>
      </c>
      <c r="AV1153">
        <v>43160</v>
      </c>
      <c r="AW1153">
        <v>43190</v>
      </c>
      <c r="AX1153">
        <v>79.91</v>
      </c>
      <c r="AY1153">
        <v>0</v>
      </c>
      <c r="AZ1153">
        <v>0</v>
      </c>
      <c r="BA1153">
        <v>0</v>
      </c>
      <c r="BB1153">
        <v>0</v>
      </c>
      <c r="BC1153">
        <v>3.05</v>
      </c>
      <c r="BD1153">
        <v>0</v>
      </c>
      <c r="BE1153">
        <v>0</v>
      </c>
      <c r="BF1153">
        <v>43191</v>
      </c>
      <c r="BG1153">
        <v>43220</v>
      </c>
      <c r="BH1153">
        <v>22.85</v>
      </c>
      <c r="BI1153">
        <v>53.68</v>
      </c>
      <c r="BJ1153">
        <v>156.44</v>
      </c>
      <c r="BK1153">
        <v>35.75</v>
      </c>
      <c r="BL1153">
        <v>6.18</v>
      </c>
      <c r="BM1153">
        <v>10.14</v>
      </c>
      <c r="BN1153">
        <v>4.7699999999999996</v>
      </c>
      <c r="BO1153">
        <v>14.91</v>
      </c>
      <c r="BP1153">
        <v>213.28</v>
      </c>
      <c r="BQ1153">
        <v>29.03</v>
      </c>
      <c r="BR1153">
        <v>1.6</v>
      </c>
      <c r="BS1153">
        <v>184.25</v>
      </c>
      <c r="BT1153">
        <v>36.85</v>
      </c>
      <c r="BU1153">
        <v>251.73</v>
      </c>
      <c r="BV1153">
        <v>1589</v>
      </c>
      <c r="BW1153">
        <v>1051</v>
      </c>
      <c r="BX1153">
        <v>538</v>
      </c>
      <c r="BY1153">
        <v>43164</v>
      </c>
      <c r="BZ1153" t="s">
        <v>687</v>
      </c>
      <c r="CA1153">
        <v>34586</v>
      </c>
      <c r="CB1153">
        <v>19104</v>
      </c>
      <c r="CC1153">
        <v>43287</v>
      </c>
      <c r="CD1153">
        <v>34678</v>
      </c>
      <c r="CE1153">
        <v>19204</v>
      </c>
      <c r="CF1153">
        <v>35729</v>
      </c>
      <c r="CG1153">
        <v>19742</v>
      </c>
    </row>
    <row r="1154" spans="1:85" hidden="1" x14ac:dyDescent="0.45">
      <c r="A1154" s="104">
        <v>106002176390</v>
      </c>
      <c r="B1154" s="1">
        <v>43191</v>
      </c>
      <c r="C1154" s="141" t="s">
        <v>101</v>
      </c>
      <c r="D1154">
        <v>2018</v>
      </c>
      <c r="E1154" s="98">
        <v>14855716295106</v>
      </c>
      <c r="F1154" s="141" t="s">
        <v>98</v>
      </c>
      <c r="G1154" s="141" t="e">
        <f>VLOOKUP(E1154,'Tableau Sites'!$A$7:$C$107,3,FALSE)</f>
        <v>#N/A</v>
      </c>
      <c r="H1154" s="142">
        <v>56100</v>
      </c>
      <c r="I1154">
        <v>6</v>
      </c>
      <c r="J1154" s="1">
        <v>43190</v>
      </c>
      <c r="K1154" s="1">
        <v>43190</v>
      </c>
      <c r="L1154" s="142">
        <v>278</v>
      </c>
      <c r="M1154" s="142">
        <v>278</v>
      </c>
      <c r="N1154" s="143">
        <v>46</v>
      </c>
      <c r="O1154" s="15">
        <v>102976584</v>
      </c>
      <c r="P1154" t="s">
        <v>611</v>
      </c>
      <c r="Q1154">
        <v>102977700</v>
      </c>
      <c r="R1154" s="104" t="s">
        <v>130</v>
      </c>
      <c r="S1154">
        <v>11003620275</v>
      </c>
      <c r="T1154" t="s">
        <v>612</v>
      </c>
      <c r="U1154" s="114">
        <v>21560121200016</v>
      </c>
      <c r="V1154" s="13"/>
      <c r="W1154" s="1">
        <v>17089</v>
      </c>
      <c r="X1154" s="7">
        <v>106002176390</v>
      </c>
      <c r="Y1154" s="10">
        <v>43191</v>
      </c>
      <c r="Z1154">
        <v>43231</v>
      </c>
      <c r="AA1154">
        <v>54</v>
      </c>
      <c r="AB1154" t="s">
        <v>613</v>
      </c>
      <c r="AD1154">
        <v>6005863585</v>
      </c>
      <c r="AE1154" t="s">
        <v>98</v>
      </c>
      <c r="AH1154">
        <v>14855716295106</v>
      </c>
      <c r="AI1154" t="s">
        <v>713</v>
      </c>
      <c r="AJ1154">
        <v>56100</v>
      </c>
      <c r="AK1154" t="s">
        <v>264</v>
      </c>
      <c r="AL1154" t="s">
        <v>634</v>
      </c>
      <c r="AM1154">
        <v>630</v>
      </c>
      <c r="AN1154" t="s">
        <v>101</v>
      </c>
      <c r="AO1154" t="s">
        <v>617</v>
      </c>
      <c r="AP1154" t="s">
        <v>618</v>
      </c>
      <c r="AQ1154" t="s">
        <v>619</v>
      </c>
      <c r="AR1154">
        <v>6</v>
      </c>
      <c r="AU1154">
        <v>0</v>
      </c>
      <c r="AV1154">
        <v>43160</v>
      </c>
      <c r="AW1154">
        <v>43190</v>
      </c>
      <c r="AX1154">
        <v>13.98</v>
      </c>
      <c r="AY1154">
        <v>0</v>
      </c>
      <c r="AZ1154">
        <v>0</v>
      </c>
      <c r="BA1154">
        <v>0</v>
      </c>
      <c r="BB1154">
        <v>0</v>
      </c>
      <c r="BC1154">
        <v>0.53</v>
      </c>
      <c r="BD1154">
        <v>0</v>
      </c>
      <c r="BE1154">
        <v>0</v>
      </c>
      <c r="BF1154">
        <v>43191</v>
      </c>
      <c r="BG1154">
        <v>43220</v>
      </c>
      <c r="BH1154">
        <v>4.74</v>
      </c>
      <c r="BI1154">
        <v>10.199999999999999</v>
      </c>
      <c r="BJ1154">
        <v>28.92</v>
      </c>
      <c r="BK1154">
        <v>6.26</v>
      </c>
      <c r="BL1154">
        <v>1.28</v>
      </c>
      <c r="BM1154">
        <v>1.77</v>
      </c>
      <c r="BN1154">
        <v>0.83</v>
      </c>
      <c r="BO1154">
        <v>2.6</v>
      </c>
      <c r="BP1154">
        <v>39.06</v>
      </c>
      <c r="BQ1154">
        <v>6.02</v>
      </c>
      <c r="BR1154">
        <v>0.33</v>
      </c>
      <c r="BS1154">
        <v>33.04</v>
      </c>
      <c r="BT1154">
        <v>6.61</v>
      </c>
      <c r="BU1154">
        <v>46</v>
      </c>
      <c r="BV1154">
        <v>278</v>
      </c>
      <c r="BW1154">
        <v>278</v>
      </c>
      <c r="BX1154">
        <v>0</v>
      </c>
      <c r="BY1154">
        <v>43095</v>
      </c>
      <c r="BZ1154" t="s">
        <v>624</v>
      </c>
      <c r="CA1154">
        <v>68240</v>
      </c>
      <c r="CB1154">
        <v>0</v>
      </c>
      <c r="CC1154">
        <v>43269</v>
      </c>
      <c r="CD1154">
        <v>68862</v>
      </c>
      <c r="CE1154">
        <v>0</v>
      </c>
      <c r="CF1154">
        <v>69140</v>
      </c>
      <c r="CG1154">
        <v>0</v>
      </c>
    </row>
    <row r="1155" spans="1:85" hidden="1" x14ac:dyDescent="0.45">
      <c r="A1155" s="104">
        <v>106002176390</v>
      </c>
      <c r="B1155" s="1">
        <v>43191</v>
      </c>
      <c r="C1155" s="141" t="s">
        <v>101</v>
      </c>
      <c r="D1155">
        <v>2018</v>
      </c>
      <c r="E1155" s="98">
        <v>14835311085392</v>
      </c>
      <c r="F1155" s="141" t="s">
        <v>714</v>
      </c>
      <c r="G1155" s="141" t="str">
        <f>VLOOKUP(E1155,'Tableau Sites'!$A$7:$C$107,3,FALSE)</f>
        <v>39 RUE FRANCOIS LE LEVE</v>
      </c>
      <c r="H1155" s="142">
        <v>56100</v>
      </c>
      <c r="I1155">
        <v>12</v>
      </c>
      <c r="J1155" s="1">
        <v>43190</v>
      </c>
      <c r="K1155" s="1">
        <v>43190</v>
      </c>
      <c r="L1155" s="142">
        <v>668</v>
      </c>
      <c r="M1155" s="142">
        <v>668</v>
      </c>
      <c r="N1155" s="143">
        <v>104.49</v>
      </c>
      <c r="O1155" s="15">
        <v>102976584</v>
      </c>
      <c r="P1155" t="s">
        <v>611</v>
      </c>
      <c r="Q1155">
        <v>102977700</v>
      </c>
      <c r="R1155" s="104" t="s">
        <v>130</v>
      </c>
      <c r="S1155">
        <v>11003620275</v>
      </c>
      <c r="T1155" t="s">
        <v>612</v>
      </c>
      <c r="U1155" s="114">
        <v>21560121200016</v>
      </c>
      <c r="V1155" s="13"/>
      <c r="W1155" s="1">
        <v>17089</v>
      </c>
      <c r="X1155" s="7">
        <v>106002176390</v>
      </c>
      <c r="Y1155" s="10">
        <v>43191</v>
      </c>
      <c r="Z1155">
        <v>43231</v>
      </c>
      <c r="AA1155">
        <v>55</v>
      </c>
      <c r="AB1155" t="s">
        <v>613</v>
      </c>
      <c r="AD1155">
        <v>6005863648</v>
      </c>
      <c r="AE1155" t="s">
        <v>714</v>
      </c>
      <c r="AH1155">
        <v>14835311085392</v>
      </c>
      <c r="AI1155" t="s">
        <v>715</v>
      </c>
      <c r="AJ1155">
        <v>56100</v>
      </c>
      <c r="AK1155" t="s">
        <v>264</v>
      </c>
      <c r="AL1155" t="s">
        <v>634</v>
      </c>
      <c r="AM1155">
        <v>90</v>
      </c>
      <c r="AN1155" t="s">
        <v>101</v>
      </c>
      <c r="AO1155" t="s">
        <v>617</v>
      </c>
      <c r="AP1155" t="s">
        <v>618</v>
      </c>
      <c r="AQ1155" t="s">
        <v>619</v>
      </c>
      <c r="AR1155">
        <v>12</v>
      </c>
      <c r="AU1155">
        <v>0</v>
      </c>
      <c r="AV1155">
        <v>43160</v>
      </c>
      <c r="AW1155">
        <v>43190</v>
      </c>
      <c r="AX1155">
        <v>33.590000000000003</v>
      </c>
      <c r="AY1155">
        <v>0</v>
      </c>
      <c r="AZ1155">
        <v>0</v>
      </c>
      <c r="BA1155">
        <v>0</v>
      </c>
      <c r="BB1155">
        <v>0</v>
      </c>
      <c r="BC1155">
        <v>1.28</v>
      </c>
      <c r="BD1155">
        <v>0</v>
      </c>
      <c r="BE1155">
        <v>0</v>
      </c>
      <c r="BF1155">
        <v>43191</v>
      </c>
      <c r="BG1155">
        <v>43220</v>
      </c>
      <c r="BH1155">
        <v>6.87</v>
      </c>
      <c r="BI1155">
        <v>24.52</v>
      </c>
      <c r="BJ1155">
        <v>64.98</v>
      </c>
      <c r="BK1155">
        <v>15.03</v>
      </c>
      <c r="BL1155">
        <v>1.86</v>
      </c>
      <c r="BM1155">
        <v>4.26</v>
      </c>
      <c r="BN1155">
        <v>2</v>
      </c>
      <c r="BO1155">
        <v>6.26</v>
      </c>
      <c r="BP1155">
        <v>88.13</v>
      </c>
      <c r="BQ1155">
        <v>8.73</v>
      </c>
      <c r="BR1155">
        <v>0.48</v>
      </c>
      <c r="BS1155">
        <v>79.400000000000006</v>
      </c>
      <c r="BT1155">
        <v>15.88</v>
      </c>
      <c r="BU1155">
        <v>104.49</v>
      </c>
      <c r="BV1155">
        <v>668</v>
      </c>
      <c r="BW1155">
        <v>668</v>
      </c>
      <c r="BX1155">
        <v>0</v>
      </c>
      <c r="BY1155">
        <v>43095</v>
      </c>
      <c r="BZ1155" t="s">
        <v>624</v>
      </c>
      <c r="CA1155">
        <v>21343</v>
      </c>
      <c r="CB1155">
        <v>0</v>
      </c>
      <c r="CC1155">
        <v>43269</v>
      </c>
      <c r="CD1155">
        <v>22834</v>
      </c>
      <c r="CE1155">
        <v>0</v>
      </c>
      <c r="CF1155">
        <v>23502</v>
      </c>
      <c r="CG1155">
        <v>0</v>
      </c>
    </row>
    <row r="1156" spans="1:85" hidden="1" x14ac:dyDescent="0.45">
      <c r="A1156" s="104">
        <v>106002176390</v>
      </c>
      <c r="B1156" s="1">
        <v>43191</v>
      </c>
      <c r="C1156" s="141" t="s">
        <v>101</v>
      </c>
      <c r="D1156">
        <v>2018</v>
      </c>
      <c r="E1156" s="98">
        <v>14850361736887</v>
      </c>
      <c r="F1156" s="141" t="s">
        <v>716</v>
      </c>
      <c r="G1156" s="141" t="str">
        <f>VLOOKUP(E1156,'Tableau Sites'!$A$7:$C$107,3,FALSE)</f>
        <v>1 AVENUE DE LA MARNE</v>
      </c>
      <c r="H1156" s="142">
        <v>56100</v>
      </c>
      <c r="I1156">
        <v>6</v>
      </c>
      <c r="J1156" s="1">
        <v>43190</v>
      </c>
      <c r="K1156" s="1">
        <v>43190</v>
      </c>
      <c r="L1156" s="142">
        <v>166</v>
      </c>
      <c r="M1156" s="142">
        <v>166</v>
      </c>
      <c r="N1156" s="143">
        <v>30.04</v>
      </c>
      <c r="O1156" s="15">
        <v>102976584</v>
      </c>
      <c r="P1156" t="s">
        <v>611</v>
      </c>
      <c r="Q1156">
        <v>102977700</v>
      </c>
      <c r="R1156" s="104" t="s">
        <v>130</v>
      </c>
      <c r="S1156">
        <v>11003620275</v>
      </c>
      <c r="T1156" t="s">
        <v>612</v>
      </c>
      <c r="U1156" s="114">
        <v>21560121200016</v>
      </c>
      <c r="V1156" s="13"/>
      <c r="W1156" s="1">
        <v>17089</v>
      </c>
      <c r="X1156" s="7">
        <v>106002176390</v>
      </c>
      <c r="Y1156" s="10">
        <v>43191</v>
      </c>
      <c r="Z1156">
        <v>43231</v>
      </c>
      <c r="AA1156">
        <v>56</v>
      </c>
      <c r="AB1156" t="s">
        <v>613</v>
      </c>
      <c r="AD1156">
        <v>6005876633</v>
      </c>
      <c r="AE1156" t="s">
        <v>716</v>
      </c>
      <c r="AH1156">
        <v>14850361736887</v>
      </c>
      <c r="AI1156" t="s">
        <v>717</v>
      </c>
      <c r="AJ1156">
        <v>56100</v>
      </c>
      <c r="AK1156" t="s">
        <v>264</v>
      </c>
      <c r="AL1156" t="s">
        <v>616</v>
      </c>
      <c r="AM1156">
        <v>642</v>
      </c>
      <c r="AN1156" t="s">
        <v>101</v>
      </c>
      <c r="AO1156" t="s">
        <v>617</v>
      </c>
      <c r="AP1156" t="s">
        <v>618</v>
      </c>
      <c r="AQ1156" t="s">
        <v>619</v>
      </c>
      <c r="AR1156">
        <v>6</v>
      </c>
      <c r="AU1156">
        <v>0</v>
      </c>
      <c r="AV1156">
        <v>43160</v>
      </c>
      <c r="AW1156">
        <v>43190</v>
      </c>
      <c r="AX1156">
        <v>8.35</v>
      </c>
      <c r="AY1156">
        <v>0</v>
      </c>
      <c r="AZ1156">
        <v>0</v>
      </c>
      <c r="BA1156">
        <v>0</v>
      </c>
      <c r="BB1156">
        <v>0</v>
      </c>
      <c r="BC1156">
        <v>0.32</v>
      </c>
      <c r="BD1156">
        <v>0</v>
      </c>
      <c r="BE1156">
        <v>0</v>
      </c>
      <c r="BF1156">
        <v>43191</v>
      </c>
      <c r="BG1156">
        <v>43220</v>
      </c>
      <c r="BH1156">
        <v>4.74</v>
      </c>
      <c r="BI1156">
        <v>6.09</v>
      </c>
      <c r="BJ1156">
        <v>19.18</v>
      </c>
      <c r="BK1156">
        <v>3.74</v>
      </c>
      <c r="BL1156">
        <v>1.28</v>
      </c>
      <c r="BM1156">
        <v>1.06</v>
      </c>
      <c r="BN1156">
        <v>0.5</v>
      </c>
      <c r="BO1156">
        <v>1.56</v>
      </c>
      <c r="BP1156">
        <v>25.76</v>
      </c>
      <c r="BQ1156">
        <v>6.02</v>
      </c>
      <c r="BR1156">
        <v>0.33</v>
      </c>
      <c r="BS1156">
        <v>19.739999999999998</v>
      </c>
      <c r="BT1156">
        <v>3.95</v>
      </c>
      <c r="BU1156">
        <v>30.04</v>
      </c>
      <c r="BV1156">
        <v>166</v>
      </c>
      <c r="BW1156">
        <v>166</v>
      </c>
      <c r="BX1156">
        <v>0</v>
      </c>
      <c r="BY1156">
        <v>43175</v>
      </c>
      <c r="BZ1156" t="s">
        <v>624</v>
      </c>
      <c r="CA1156">
        <v>633</v>
      </c>
      <c r="CB1156">
        <v>0</v>
      </c>
      <c r="CC1156">
        <v>43206</v>
      </c>
      <c r="CD1156">
        <v>602</v>
      </c>
      <c r="CE1156">
        <v>0</v>
      </c>
      <c r="CF1156">
        <v>768</v>
      </c>
      <c r="CG1156">
        <v>0</v>
      </c>
    </row>
    <row r="1157" spans="1:85" x14ac:dyDescent="0.45">
      <c r="A1157" s="104">
        <v>106002176390</v>
      </c>
      <c r="B1157" s="1">
        <v>43191</v>
      </c>
      <c r="C1157" s="141" t="s">
        <v>101</v>
      </c>
      <c r="D1157">
        <v>2018</v>
      </c>
      <c r="E1157" s="98">
        <v>14890014442703</v>
      </c>
      <c r="F1157" s="141" t="s">
        <v>718</v>
      </c>
      <c r="G1157" s="141" t="str">
        <f>VLOOKUP(E1157,'Tableau Sites'!$A$7:$C$127,3,FALSE)</f>
        <v>1 RUE LESAGE</v>
      </c>
      <c r="H1157" s="142">
        <v>56100</v>
      </c>
      <c r="I1157">
        <v>6</v>
      </c>
      <c r="J1157" s="1">
        <v>43190</v>
      </c>
      <c r="K1157" s="1">
        <v>43190</v>
      </c>
      <c r="L1157" s="142">
        <v>267</v>
      </c>
      <c r="M1157" s="142">
        <v>267</v>
      </c>
      <c r="N1157" s="143">
        <v>44.43</v>
      </c>
      <c r="O1157" s="15">
        <v>102976584</v>
      </c>
      <c r="P1157" t="s">
        <v>611</v>
      </c>
      <c r="Q1157">
        <v>102977700</v>
      </c>
      <c r="R1157" s="104" t="s">
        <v>130</v>
      </c>
      <c r="S1157">
        <v>11003620275</v>
      </c>
      <c r="T1157" t="s">
        <v>612</v>
      </c>
      <c r="U1157" s="114">
        <v>21560121200016</v>
      </c>
      <c r="V1157" s="13"/>
      <c r="W1157" s="1">
        <v>17089</v>
      </c>
      <c r="X1157" s="7">
        <v>106002176390</v>
      </c>
      <c r="Y1157" s="10">
        <v>43191</v>
      </c>
      <c r="Z1157">
        <v>43231</v>
      </c>
      <c r="AA1157">
        <v>57</v>
      </c>
      <c r="AB1157" t="s">
        <v>613</v>
      </c>
      <c r="AD1157">
        <v>6005863527</v>
      </c>
      <c r="AE1157" t="s">
        <v>718</v>
      </c>
      <c r="AH1157">
        <v>14890014442703</v>
      </c>
      <c r="AI1157" t="s">
        <v>719</v>
      </c>
      <c r="AJ1157">
        <v>56100</v>
      </c>
      <c r="AK1157" t="s">
        <v>264</v>
      </c>
      <c r="AL1157" t="s">
        <v>616</v>
      </c>
      <c r="AM1157">
        <v>72</v>
      </c>
      <c r="AN1157" t="s">
        <v>101</v>
      </c>
      <c r="AO1157" t="s">
        <v>617</v>
      </c>
      <c r="AP1157" t="s">
        <v>618</v>
      </c>
      <c r="AQ1157" t="s">
        <v>619</v>
      </c>
      <c r="AR1157">
        <v>6</v>
      </c>
      <c r="AU1157">
        <v>0</v>
      </c>
      <c r="AV1157">
        <v>43160</v>
      </c>
      <c r="AW1157">
        <v>43190</v>
      </c>
      <c r="AX1157">
        <v>13.42</v>
      </c>
      <c r="AY1157">
        <v>0</v>
      </c>
      <c r="AZ1157">
        <v>0</v>
      </c>
      <c r="BA1157">
        <v>0</v>
      </c>
      <c r="BB1157">
        <v>0</v>
      </c>
      <c r="BC1157">
        <v>0.51</v>
      </c>
      <c r="BD1157">
        <v>0</v>
      </c>
      <c r="BE1157">
        <v>0</v>
      </c>
      <c r="BF1157">
        <v>43191</v>
      </c>
      <c r="BG1157">
        <v>43220</v>
      </c>
      <c r="BH1157">
        <v>4.74</v>
      </c>
      <c r="BI1157">
        <v>9.8000000000000007</v>
      </c>
      <c r="BJ1157">
        <v>27.96</v>
      </c>
      <c r="BK1157">
        <v>6.01</v>
      </c>
      <c r="BL1157">
        <v>1.28</v>
      </c>
      <c r="BM1157">
        <v>1.7</v>
      </c>
      <c r="BN1157">
        <v>0.8</v>
      </c>
      <c r="BO1157">
        <v>2.5</v>
      </c>
      <c r="BP1157">
        <v>37.75</v>
      </c>
      <c r="BQ1157">
        <v>6.02</v>
      </c>
      <c r="BR1157">
        <v>0.33</v>
      </c>
      <c r="BS1157">
        <v>31.73</v>
      </c>
      <c r="BT1157">
        <v>6.35</v>
      </c>
      <c r="BU1157">
        <v>44.43</v>
      </c>
      <c r="BV1157">
        <v>267</v>
      </c>
      <c r="BW1157">
        <v>267</v>
      </c>
      <c r="BX1157">
        <v>0</v>
      </c>
      <c r="BY1157">
        <v>43186</v>
      </c>
      <c r="BZ1157" t="s">
        <v>624</v>
      </c>
      <c r="CA1157">
        <v>6123</v>
      </c>
      <c r="CB1157">
        <v>0</v>
      </c>
      <c r="CC1157">
        <v>43370</v>
      </c>
      <c r="CD1157">
        <v>524</v>
      </c>
      <c r="CE1157">
        <v>0</v>
      </c>
      <c r="CF1157">
        <v>791</v>
      </c>
      <c r="CG1157">
        <v>0</v>
      </c>
    </row>
    <row r="1158" spans="1:85" hidden="1" x14ac:dyDescent="0.45">
      <c r="A1158" s="104">
        <v>106002176390</v>
      </c>
      <c r="B1158" s="1">
        <v>43191</v>
      </c>
      <c r="C1158" s="141" t="s">
        <v>101</v>
      </c>
      <c r="D1158">
        <v>2018</v>
      </c>
      <c r="E1158" s="98">
        <v>14831259040485</v>
      </c>
      <c r="F1158" s="141" t="s">
        <v>720</v>
      </c>
      <c r="G1158" s="141" t="str">
        <f>VLOOKUP(E1158,'Tableau Sites'!$A$7:$C$107,3,FALSE)</f>
        <v>10 RUE FRANCOIS RENAULT</v>
      </c>
      <c r="H1158" s="142">
        <v>56100</v>
      </c>
      <c r="I1158">
        <v>6</v>
      </c>
      <c r="J1158" s="1">
        <v>43190</v>
      </c>
      <c r="K1158" s="1">
        <v>43190</v>
      </c>
      <c r="L1158" s="142">
        <v>180</v>
      </c>
      <c r="M1158" s="142">
        <v>180</v>
      </c>
      <c r="N1158" s="143">
        <v>32.04</v>
      </c>
      <c r="O1158" s="15">
        <v>102976584</v>
      </c>
      <c r="P1158" t="s">
        <v>611</v>
      </c>
      <c r="Q1158">
        <v>102977700</v>
      </c>
      <c r="R1158" s="104" t="s">
        <v>130</v>
      </c>
      <c r="S1158">
        <v>11003620275</v>
      </c>
      <c r="T1158" t="s">
        <v>612</v>
      </c>
      <c r="U1158" s="114">
        <v>21560121200016</v>
      </c>
      <c r="V1158" s="13"/>
      <c r="W1158" s="1">
        <v>17089</v>
      </c>
      <c r="X1158" s="7">
        <v>106002176390</v>
      </c>
      <c r="Y1158" s="10">
        <v>43191</v>
      </c>
      <c r="Z1158">
        <v>43231</v>
      </c>
      <c r="AA1158">
        <v>58</v>
      </c>
      <c r="AB1158" t="s">
        <v>613</v>
      </c>
      <c r="AD1158">
        <v>6005876567</v>
      </c>
      <c r="AE1158" t="s">
        <v>720</v>
      </c>
      <c r="AH1158">
        <v>14831259040485</v>
      </c>
      <c r="AI1158" t="s">
        <v>721</v>
      </c>
      <c r="AJ1158">
        <v>56100</v>
      </c>
      <c r="AK1158" t="s">
        <v>264</v>
      </c>
      <c r="AL1158" t="s">
        <v>616</v>
      </c>
      <c r="AM1158">
        <v>572</v>
      </c>
      <c r="AN1158" t="s">
        <v>101</v>
      </c>
      <c r="AO1158" t="s">
        <v>617</v>
      </c>
      <c r="AP1158" t="s">
        <v>618</v>
      </c>
      <c r="AQ1158" t="s">
        <v>619</v>
      </c>
      <c r="AR1158">
        <v>6</v>
      </c>
      <c r="AU1158">
        <v>0</v>
      </c>
      <c r="AV1158">
        <v>43160</v>
      </c>
      <c r="AW1158">
        <v>43190</v>
      </c>
      <c r="AX1158">
        <v>9.06</v>
      </c>
      <c r="AY1158">
        <v>0</v>
      </c>
      <c r="AZ1158">
        <v>0</v>
      </c>
      <c r="BA1158">
        <v>0</v>
      </c>
      <c r="BB1158">
        <v>0</v>
      </c>
      <c r="BC1158">
        <v>0.35</v>
      </c>
      <c r="BD1158">
        <v>0</v>
      </c>
      <c r="BE1158">
        <v>0</v>
      </c>
      <c r="BF1158">
        <v>43191</v>
      </c>
      <c r="BG1158">
        <v>43220</v>
      </c>
      <c r="BH1158">
        <v>4.74</v>
      </c>
      <c r="BI1158">
        <v>6.61</v>
      </c>
      <c r="BJ1158">
        <v>20.41</v>
      </c>
      <c r="BK1158">
        <v>4.05</v>
      </c>
      <c r="BL1158">
        <v>1.28</v>
      </c>
      <c r="BM1158">
        <v>1.1499999999999999</v>
      </c>
      <c r="BN1158">
        <v>0.54</v>
      </c>
      <c r="BO1158">
        <v>1.69</v>
      </c>
      <c r="BP1158">
        <v>27.43</v>
      </c>
      <c r="BQ1158">
        <v>6.02</v>
      </c>
      <c r="BR1158">
        <v>0.33</v>
      </c>
      <c r="BS1158">
        <v>21.41</v>
      </c>
      <c r="BT1158">
        <v>4.28</v>
      </c>
      <c r="BU1158">
        <v>32.04</v>
      </c>
      <c r="BV1158">
        <v>180</v>
      </c>
      <c r="BW1158">
        <v>180</v>
      </c>
      <c r="BX1158">
        <v>0</v>
      </c>
      <c r="BY1158">
        <v>43124</v>
      </c>
      <c r="BZ1158" t="s">
        <v>687</v>
      </c>
      <c r="CA1158">
        <v>4290</v>
      </c>
      <c r="CB1158">
        <v>0</v>
      </c>
      <c r="CC1158">
        <v>43244</v>
      </c>
      <c r="CD1158">
        <v>4509</v>
      </c>
      <c r="CE1158">
        <v>0</v>
      </c>
      <c r="CF1158">
        <v>4689</v>
      </c>
      <c r="CG1158">
        <v>0</v>
      </c>
    </row>
    <row r="1159" spans="1:85" hidden="1" x14ac:dyDescent="0.45">
      <c r="A1159" s="104">
        <v>106002176390</v>
      </c>
      <c r="B1159" s="1">
        <v>43191</v>
      </c>
      <c r="C1159" s="141" t="s">
        <v>101</v>
      </c>
      <c r="D1159">
        <v>2018</v>
      </c>
      <c r="E1159" s="98">
        <v>14854124423820</v>
      </c>
      <c r="F1159" s="141" t="s">
        <v>140</v>
      </c>
      <c r="G1159" s="141" t="str">
        <f>VLOOKUP(E1159,'Tableau Sites'!$A$7:$C$107,3,FALSE)</f>
        <v>20 RUE JEAN MOULIN</v>
      </c>
      <c r="H1159" s="142">
        <v>56100</v>
      </c>
      <c r="I1159">
        <v>6</v>
      </c>
      <c r="J1159" s="1">
        <v>43190</v>
      </c>
      <c r="K1159" s="1">
        <v>43190</v>
      </c>
      <c r="L1159" s="142">
        <v>259</v>
      </c>
      <c r="M1159" s="142">
        <v>259</v>
      </c>
      <c r="N1159" s="143">
        <v>43.31</v>
      </c>
      <c r="O1159" s="15">
        <v>102976584</v>
      </c>
      <c r="P1159" t="s">
        <v>611</v>
      </c>
      <c r="Q1159">
        <v>102977700</v>
      </c>
      <c r="R1159" s="104" t="s">
        <v>130</v>
      </c>
      <c r="S1159">
        <v>11003620275</v>
      </c>
      <c r="T1159" t="s">
        <v>612</v>
      </c>
      <c r="U1159" s="114">
        <v>21560121200016</v>
      </c>
      <c r="V1159" s="13"/>
      <c r="W1159" s="1">
        <v>17089</v>
      </c>
      <c r="X1159" s="7">
        <v>106002176390</v>
      </c>
      <c r="Y1159" s="10">
        <v>43191</v>
      </c>
      <c r="Z1159">
        <v>43231</v>
      </c>
      <c r="AA1159">
        <v>59</v>
      </c>
      <c r="AB1159" t="s">
        <v>613</v>
      </c>
      <c r="AD1159">
        <v>6005836747</v>
      </c>
      <c r="AE1159" t="s">
        <v>140</v>
      </c>
      <c r="AH1159">
        <v>14854124423820</v>
      </c>
      <c r="AI1159" t="s">
        <v>722</v>
      </c>
      <c r="AJ1159">
        <v>56100</v>
      </c>
      <c r="AK1159" t="s">
        <v>264</v>
      </c>
      <c r="AL1159" t="s">
        <v>616</v>
      </c>
      <c r="AM1159">
        <v>519</v>
      </c>
      <c r="AN1159" t="s">
        <v>101</v>
      </c>
      <c r="AO1159" t="s">
        <v>617</v>
      </c>
      <c r="AP1159" t="s">
        <v>618</v>
      </c>
      <c r="AQ1159" t="s">
        <v>619</v>
      </c>
      <c r="AR1159">
        <v>6</v>
      </c>
      <c r="AU1159">
        <v>0</v>
      </c>
      <c r="AV1159">
        <v>43160</v>
      </c>
      <c r="AW1159">
        <v>43190</v>
      </c>
      <c r="AX1159">
        <v>13.03</v>
      </c>
      <c r="AY1159">
        <v>0</v>
      </c>
      <c r="AZ1159">
        <v>0</v>
      </c>
      <c r="BA1159">
        <v>0</v>
      </c>
      <c r="BB1159">
        <v>0</v>
      </c>
      <c r="BC1159">
        <v>0.5</v>
      </c>
      <c r="BD1159">
        <v>0</v>
      </c>
      <c r="BE1159">
        <v>0</v>
      </c>
      <c r="BF1159">
        <v>43191</v>
      </c>
      <c r="BG1159">
        <v>43220</v>
      </c>
      <c r="BH1159">
        <v>4.74</v>
      </c>
      <c r="BI1159">
        <v>9.51</v>
      </c>
      <c r="BJ1159">
        <v>27.28</v>
      </c>
      <c r="BK1159">
        <v>5.83</v>
      </c>
      <c r="BL1159">
        <v>1.28</v>
      </c>
      <c r="BM1159">
        <v>1.65</v>
      </c>
      <c r="BN1159">
        <v>0.78</v>
      </c>
      <c r="BO1159">
        <v>2.4300000000000002</v>
      </c>
      <c r="BP1159">
        <v>36.82</v>
      </c>
      <c r="BQ1159">
        <v>6.02</v>
      </c>
      <c r="BR1159">
        <v>0.33</v>
      </c>
      <c r="BS1159">
        <v>30.8</v>
      </c>
      <c r="BT1159">
        <v>6.16</v>
      </c>
      <c r="BU1159">
        <v>43.31</v>
      </c>
      <c r="BV1159">
        <v>259</v>
      </c>
      <c r="BW1159">
        <v>259</v>
      </c>
      <c r="BX1159">
        <v>0</v>
      </c>
      <c r="BY1159">
        <v>43173</v>
      </c>
      <c r="BZ1159" t="s">
        <v>687</v>
      </c>
      <c r="CA1159">
        <v>5112</v>
      </c>
      <c r="CB1159">
        <v>0</v>
      </c>
      <c r="CC1159">
        <v>43235</v>
      </c>
      <c r="CD1159">
        <v>5052</v>
      </c>
      <c r="CE1159">
        <v>0</v>
      </c>
      <c r="CF1159">
        <v>5311</v>
      </c>
      <c r="CG1159">
        <v>0</v>
      </c>
    </row>
    <row r="1160" spans="1:85" hidden="1" x14ac:dyDescent="0.45">
      <c r="A1160" s="104">
        <v>106002176390</v>
      </c>
      <c r="B1160" s="1">
        <v>43191</v>
      </c>
      <c r="C1160" s="141" t="s">
        <v>101</v>
      </c>
      <c r="D1160">
        <v>2018</v>
      </c>
      <c r="E1160" s="98">
        <v>14840376208873</v>
      </c>
      <c r="F1160" s="141" t="s">
        <v>723</v>
      </c>
      <c r="G1160" s="141" t="str">
        <f>VLOOKUP(E1160,'Tableau Sites'!$A$7:$C$107,3,FALSE)</f>
        <v>18 RUE DU POULORIO</v>
      </c>
      <c r="H1160" s="142">
        <v>56100</v>
      </c>
      <c r="I1160">
        <v>6</v>
      </c>
      <c r="J1160" s="1">
        <v>43190</v>
      </c>
      <c r="K1160" s="1">
        <v>43190</v>
      </c>
      <c r="L1160" s="142">
        <v>274</v>
      </c>
      <c r="M1160" s="142">
        <v>274</v>
      </c>
      <c r="N1160" s="143">
        <v>45.45</v>
      </c>
      <c r="O1160" s="15">
        <v>102976584</v>
      </c>
      <c r="P1160" t="s">
        <v>611</v>
      </c>
      <c r="Q1160">
        <v>102977700</v>
      </c>
      <c r="R1160" s="104" t="s">
        <v>130</v>
      </c>
      <c r="S1160">
        <v>11003620275</v>
      </c>
      <c r="T1160" t="s">
        <v>612</v>
      </c>
      <c r="U1160" s="114">
        <v>21560121200016</v>
      </c>
      <c r="V1160" s="13"/>
      <c r="W1160" s="1">
        <v>17089</v>
      </c>
      <c r="X1160" s="7">
        <v>106002176390</v>
      </c>
      <c r="Y1160" s="10">
        <v>43191</v>
      </c>
      <c r="Z1160">
        <v>43231</v>
      </c>
      <c r="AA1160">
        <v>60</v>
      </c>
      <c r="AB1160" t="s">
        <v>613</v>
      </c>
      <c r="AD1160">
        <v>6005877389</v>
      </c>
      <c r="AE1160" t="s">
        <v>723</v>
      </c>
      <c r="AH1160">
        <v>14840376208873</v>
      </c>
      <c r="AI1160" t="s">
        <v>724</v>
      </c>
      <c r="AJ1160">
        <v>56100</v>
      </c>
      <c r="AK1160" t="s">
        <v>264</v>
      </c>
      <c r="AL1160" t="s">
        <v>634</v>
      </c>
      <c r="AM1160">
        <v>457</v>
      </c>
      <c r="AN1160" t="s">
        <v>101</v>
      </c>
      <c r="AO1160" t="s">
        <v>617</v>
      </c>
      <c r="AP1160" t="s">
        <v>618</v>
      </c>
      <c r="AQ1160" t="s">
        <v>619</v>
      </c>
      <c r="AR1160">
        <v>6</v>
      </c>
      <c r="AU1160">
        <v>0</v>
      </c>
      <c r="AV1160">
        <v>43160</v>
      </c>
      <c r="AW1160">
        <v>43190</v>
      </c>
      <c r="AX1160">
        <v>13.78</v>
      </c>
      <c r="AY1160">
        <v>0</v>
      </c>
      <c r="AZ1160">
        <v>0</v>
      </c>
      <c r="BA1160">
        <v>0</v>
      </c>
      <c r="BB1160">
        <v>0</v>
      </c>
      <c r="BC1160">
        <v>0.53</v>
      </c>
      <c r="BD1160">
        <v>0</v>
      </c>
      <c r="BE1160">
        <v>0</v>
      </c>
      <c r="BF1160">
        <v>43191</v>
      </c>
      <c r="BG1160">
        <v>43220</v>
      </c>
      <c r="BH1160">
        <v>4.74</v>
      </c>
      <c r="BI1160">
        <v>10.06</v>
      </c>
      <c r="BJ1160">
        <v>28.58</v>
      </c>
      <c r="BK1160">
        <v>6.17</v>
      </c>
      <c r="BL1160">
        <v>1.28</v>
      </c>
      <c r="BM1160">
        <v>1.75</v>
      </c>
      <c r="BN1160">
        <v>0.82</v>
      </c>
      <c r="BO1160">
        <v>2.57</v>
      </c>
      <c r="BP1160">
        <v>38.6</v>
      </c>
      <c r="BQ1160">
        <v>6.02</v>
      </c>
      <c r="BR1160">
        <v>0.33</v>
      </c>
      <c r="BS1160">
        <v>32.58</v>
      </c>
      <c r="BT1160">
        <v>6.52</v>
      </c>
      <c r="BU1160">
        <v>45.45</v>
      </c>
      <c r="BV1160">
        <v>274</v>
      </c>
      <c r="BW1160">
        <v>274</v>
      </c>
      <c r="BX1160">
        <v>0</v>
      </c>
      <c r="BY1160">
        <v>43152</v>
      </c>
      <c r="BZ1160" t="s">
        <v>624</v>
      </c>
      <c r="CA1160">
        <v>66716</v>
      </c>
      <c r="CB1160">
        <v>0</v>
      </c>
      <c r="CC1160">
        <v>43327</v>
      </c>
      <c r="CD1160">
        <v>66783</v>
      </c>
      <c r="CE1160">
        <v>0</v>
      </c>
      <c r="CF1160">
        <v>67057</v>
      </c>
      <c r="CG1160">
        <v>0</v>
      </c>
    </row>
    <row r="1161" spans="1:85" x14ac:dyDescent="0.45">
      <c r="A1161" s="104">
        <v>106002176390</v>
      </c>
      <c r="B1161" s="1">
        <v>43191</v>
      </c>
      <c r="C1161" s="141" t="s">
        <v>101</v>
      </c>
      <c r="D1161">
        <v>2018</v>
      </c>
      <c r="E1161" s="98">
        <v>14876410890702</v>
      </c>
      <c r="F1161" s="141" t="s">
        <v>725</v>
      </c>
      <c r="G1161" s="141" t="str">
        <f>VLOOKUP(E1161,'Tableau Sites'!$A$7:$C$127,3,FALSE)</f>
        <v>2 RUE DE KERULVE</v>
      </c>
      <c r="H1161" s="142">
        <v>56100</v>
      </c>
      <c r="I1161">
        <v>6</v>
      </c>
      <c r="J1161" s="1">
        <v>43190</v>
      </c>
      <c r="K1161" s="1">
        <v>43190</v>
      </c>
      <c r="L1161" s="142">
        <v>91</v>
      </c>
      <c r="M1161" s="142">
        <v>91</v>
      </c>
      <c r="N1161" s="143">
        <v>19.32</v>
      </c>
      <c r="O1161" s="15">
        <v>102976584</v>
      </c>
      <c r="P1161" t="s">
        <v>611</v>
      </c>
      <c r="Q1161">
        <v>102977700</v>
      </c>
      <c r="R1161" s="104" t="s">
        <v>130</v>
      </c>
      <c r="S1161">
        <v>11003620275</v>
      </c>
      <c r="T1161" t="s">
        <v>612</v>
      </c>
      <c r="U1161" s="114">
        <v>21560121200016</v>
      </c>
      <c r="V1161" s="13"/>
      <c r="W1161" s="1">
        <v>17089</v>
      </c>
      <c r="X1161" s="7">
        <v>106002176390</v>
      </c>
      <c r="Y1161" s="10">
        <v>43191</v>
      </c>
      <c r="Z1161">
        <v>43231</v>
      </c>
      <c r="AA1161">
        <v>61</v>
      </c>
      <c r="AB1161" t="s">
        <v>613</v>
      </c>
      <c r="AD1161">
        <v>6005863512</v>
      </c>
      <c r="AE1161" t="s">
        <v>725</v>
      </c>
      <c r="AH1161">
        <v>14876410890702</v>
      </c>
      <c r="AI1161" t="s">
        <v>726</v>
      </c>
      <c r="AJ1161">
        <v>56100</v>
      </c>
      <c r="AK1161" t="s">
        <v>264</v>
      </c>
      <c r="AL1161" t="s">
        <v>396</v>
      </c>
      <c r="AM1161">
        <v>166</v>
      </c>
      <c r="AN1161" t="s">
        <v>101</v>
      </c>
      <c r="AO1161" t="s">
        <v>617</v>
      </c>
      <c r="AP1161" t="s">
        <v>618</v>
      </c>
      <c r="AQ1161" t="s">
        <v>619</v>
      </c>
      <c r="AR1161">
        <v>6</v>
      </c>
      <c r="AU1161">
        <v>0</v>
      </c>
      <c r="AV1161">
        <v>43160</v>
      </c>
      <c r="AW1161">
        <v>43190</v>
      </c>
      <c r="AX1161">
        <v>4.57</v>
      </c>
      <c r="AY1161">
        <v>0</v>
      </c>
      <c r="AZ1161">
        <v>0</v>
      </c>
      <c r="BA1161">
        <v>0</v>
      </c>
      <c r="BB1161">
        <v>0</v>
      </c>
      <c r="BC1161">
        <v>0.17</v>
      </c>
      <c r="BD1161">
        <v>0</v>
      </c>
      <c r="BE1161">
        <v>0</v>
      </c>
      <c r="BF1161">
        <v>43191</v>
      </c>
      <c r="BG1161">
        <v>43220</v>
      </c>
      <c r="BH1161">
        <v>4.74</v>
      </c>
      <c r="BI1161">
        <v>3.34</v>
      </c>
      <c r="BJ1161">
        <v>12.65</v>
      </c>
      <c r="BK1161">
        <v>2.0499999999999998</v>
      </c>
      <c r="BL1161">
        <v>1.28</v>
      </c>
      <c r="BM1161">
        <v>0.57999999999999996</v>
      </c>
      <c r="BN1161">
        <v>0.27</v>
      </c>
      <c r="BO1161">
        <v>0.85</v>
      </c>
      <c r="BP1161">
        <v>16.829999999999998</v>
      </c>
      <c r="BQ1161">
        <v>6.02</v>
      </c>
      <c r="BR1161">
        <v>0.33</v>
      </c>
      <c r="BS1161">
        <v>10.81</v>
      </c>
      <c r="BT1161">
        <v>2.16</v>
      </c>
      <c r="BU1161">
        <v>19.32</v>
      </c>
      <c r="BV1161">
        <v>91</v>
      </c>
      <c r="BW1161">
        <v>91</v>
      </c>
      <c r="BX1161">
        <v>0</v>
      </c>
      <c r="BY1161">
        <v>43199</v>
      </c>
      <c r="BZ1161" t="s">
        <v>624</v>
      </c>
      <c r="CA1161">
        <v>9206</v>
      </c>
      <c r="CB1161">
        <v>0</v>
      </c>
      <c r="CC1161">
        <v>43376</v>
      </c>
      <c r="CD1161">
        <v>8996</v>
      </c>
      <c r="CE1161">
        <v>0</v>
      </c>
      <c r="CF1161">
        <v>9087</v>
      </c>
      <c r="CG1161">
        <v>0</v>
      </c>
    </row>
    <row r="1162" spans="1:85" x14ac:dyDescent="0.45">
      <c r="A1162" s="104">
        <v>106002176390</v>
      </c>
      <c r="B1162" s="1">
        <v>43191</v>
      </c>
      <c r="C1162" s="141" t="s">
        <v>101</v>
      </c>
      <c r="D1162">
        <v>2018</v>
      </c>
      <c r="E1162" s="98">
        <v>14895658461352</v>
      </c>
      <c r="F1162" s="141" t="s">
        <v>727</v>
      </c>
      <c r="G1162" s="141" t="str">
        <f>VLOOKUP(E1162,'Tableau Sites'!$A$7:$C$127,3,FALSE)</f>
        <v>2 RUE FRANCOIS RENAULT</v>
      </c>
      <c r="H1162" s="142">
        <v>56100</v>
      </c>
      <c r="I1162">
        <v>3</v>
      </c>
      <c r="J1162" s="1">
        <v>43190</v>
      </c>
      <c r="K1162" s="1">
        <v>43190</v>
      </c>
      <c r="L1162" s="142">
        <v>40</v>
      </c>
      <c r="M1162" s="142">
        <v>40</v>
      </c>
      <c r="N1162" s="143">
        <v>10.65</v>
      </c>
      <c r="O1162" s="15">
        <v>102976584</v>
      </c>
      <c r="P1162" t="s">
        <v>611</v>
      </c>
      <c r="Q1162">
        <v>102977700</v>
      </c>
      <c r="R1162" s="104" t="s">
        <v>130</v>
      </c>
      <c r="S1162">
        <v>11003620275</v>
      </c>
      <c r="T1162" t="s">
        <v>612</v>
      </c>
      <c r="U1162" s="114">
        <v>21560121200016</v>
      </c>
      <c r="V1162" s="13"/>
      <c r="W1162" s="1">
        <v>17089</v>
      </c>
      <c r="X1162" s="7">
        <v>106002176390</v>
      </c>
      <c r="Y1162" s="10">
        <v>43191</v>
      </c>
      <c r="Z1162">
        <v>43231</v>
      </c>
      <c r="AA1162">
        <v>62</v>
      </c>
      <c r="AB1162" t="s">
        <v>613</v>
      </c>
      <c r="AD1162">
        <v>6005863416</v>
      </c>
      <c r="AE1162" t="s">
        <v>727</v>
      </c>
      <c r="AH1162">
        <v>14895658461352</v>
      </c>
      <c r="AI1162" t="s">
        <v>728</v>
      </c>
      <c r="AJ1162">
        <v>56100</v>
      </c>
      <c r="AK1162" t="s">
        <v>264</v>
      </c>
      <c r="AL1162" t="s">
        <v>396</v>
      </c>
      <c r="AM1162">
        <v>231</v>
      </c>
      <c r="AN1162" t="s">
        <v>101</v>
      </c>
      <c r="AO1162" t="s">
        <v>617</v>
      </c>
      <c r="AP1162" t="s">
        <v>618</v>
      </c>
      <c r="AQ1162" t="s">
        <v>619</v>
      </c>
      <c r="AR1162">
        <v>3</v>
      </c>
      <c r="AU1162">
        <v>0</v>
      </c>
      <c r="AV1162">
        <v>43160</v>
      </c>
      <c r="AW1162">
        <v>43190</v>
      </c>
      <c r="AX1162">
        <v>2.0099999999999998</v>
      </c>
      <c r="AY1162">
        <v>0</v>
      </c>
      <c r="AZ1162">
        <v>0</v>
      </c>
      <c r="BA1162">
        <v>0</v>
      </c>
      <c r="BB1162">
        <v>0</v>
      </c>
      <c r="BC1162">
        <v>0.08</v>
      </c>
      <c r="BD1162">
        <v>0</v>
      </c>
      <c r="BE1162">
        <v>0</v>
      </c>
      <c r="BF1162">
        <v>43191</v>
      </c>
      <c r="BG1162">
        <v>43220</v>
      </c>
      <c r="BH1162">
        <v>3.68</v>
      </c>
      <c r="BI1162">
        <v>1.47</v>
      </c>
      <c r="BJ1162">
        <v>7.16</v>
      </c>
      <c r="BK1162">
        <v>0.9</v>
      </c>
      <c r="BL1162">
        <v>1</v>
      </c>
      <c r="BM1162">
        <v>0.26</v>
      </c>
      <c r="BN1162">
        <v>0.12</v>
      </c>
      <c r="BO1162">
        <v>0.38</v>
      </c>
      <c r="BP1162">
        <v>9.44</v>
      </c>
      <c r="BQ1162">
        <v>4.68</v>
      </c>
      <c r="BR1162">
        <v>0.26</v>
      </c>
      <c r="BS1162">
        <v>4.76</v>
      </c>
      <c r="BT1162">
        <v>0.95</v>
      </c>
      <c r="BU1162">
        <v>10.65</v>
      </c>
      <c r="BV1162">
        <v>40</v>
      </c>
      <c r="BW1162">
        <v>40</v>
      </c>
      <c r="BX1162">
        <v>0</v>
      </c>
      <c r="BY1162">
        <v>43068</v>
      </c>
      <c r="BZ1162" t="s">
        <v>624</v>
      </c>
      <c r="CA1162">
        <v>7868</v>
      </c>
      <c r="CB1162">
        <v>0</v>
      </c>
      <c r="CC1162">
        <v>43244</v>
      </c>
      <c r="CD1162">
        <v>7994</v>
      </c>
      <c r="CE1162">
        <v>0</v>
      </c>
      <c r="CF1162">
        <v>8034</v>
      </c>
      <c r="CG1162">
        <v>0</v>
      </c>
    </row>
    <row r="1163" spans="1:85" hidden="1" x14ac:dyDescent="0.45">
      <c r="A1163" s="104">
        <v>106002176390</v>
      </c>
      <c r="B1163" s="1">
        <v>43191</v>
      </c>
      <c r="C1163" s="141" t="s">
        <v>101</v>
      </c>
      <c r="D1163">
        <v>2018</v>
      </c>
      <c r="E1163" s="98">
        <v>14836179395569</v>
      </c>
      <c r="F1163" s="141" t="s">
        <v>729</v>
      </c>
      <c r="G1163" s="141" t="str">
        <f>VLOOKUP(E1163,'Tableau Sites'!$A$7:$C$107,3,FALSE)</f>
        <v>2 RUE MOZART</v>
      </c>
      <c r="H1163" s="142">
        <v>56100</v>
      </c>
      <c r="I1163">
        <v>6</v>
      </c>
      <c r="J1163" s="1">
        <v>43190</v>
      </c>
      <c r="K1163" s="1">
        <v>43190</v>
      </c>
      <c r="L1163" s="142">
        <v>729</v>
      </c>
      <c r="M1163" s="142">
        <v>729</v>
      </c>
      <c r="N1163" s="143">
        <v>110.33</v>
      </c>
      <c r="O1163" s="15">
        <v>102976584</v>
      </c>
      <c r="P1163" t="s">
        <v>611</v>
      </c>
      <c r="Q1163">
        <v>102977700</v>
      </c>
      <c r="R1163" s="104" t="s">
        <v>130</v>
      </c>
      <c r="S1163">
        <v>11003620275</v>
      </c>
      <c r="T1163" t="s">
        <v>612</v>
      </c>
      <c r="U1163" s="114">
        <v>21560121200016</v>
      </c>
      <c r="V1163" s="13"/>
      <c r="W1163" s="1">
        <v>17089</v>
      </c>
      <c r="X1163" s="7">
        <v>106002176390</v>
      </c>
      <c r="Y1163" s="10">
        <v>43191</v>
      </c>
      <c r="Z1163">
        <v>43231</v>
      </c>
      <c r="AA1163">
        <v>63</v>
      </c>
      <c r="AB1163" t="s">
        <v>613</v>
      </c>
      <c r="AD1163">
        <v>6005863605</v>
      </c>
      <c r="AE1163" t="s">
        <v>729</v>
      </c>
      <c r="AH1163">
        <v>14836179395569</v>
      </c>
      <c r="AI1163" t="s">
        <v>730</v>
      </c>
      <c r="AJ1163">
        <v>56100</v>
      </c>
      <c r="AK1163" t="s">
        <v>264</v>
      </c>
      <c r="AL1163" t="s">
        <v>634</v>
      </c>
      <c r="AM1163">
        <v>907</v>
      </c>
      <c r="AN1163" t="s">
        <v>101</v>
      </c>
      <c r="AO1163" t="s">
        <v>617</v>
      </c>
      <c r="AP1163" t="s">
        <v>618</v>
      </c>
      <c r="AQ1163" t="s">
        <v>619</v>
      </c>
      <c r="AR1163">
        <v>6</v>
      </c>
      <c r="AU1163">
        <v>0</v>
      </c>
      <c r="AV1163">
        <v>43160</v>
      </c>
      <c r="AW1163">
        <v>43190</v>
      </c>
      <c r="AX1163">
        <v>36.659999999999997</v>
      </c>
      <c r="AY1163">
        <v>0</v>
      </c>
      <c r="AZ1163">
        <v>0</v>
      </c>
      <c r="BA1163">
        <v>0</v>
      </c>
      <c r="BB1163">
        <v>0</v>
      </c>
      <c r="BC1163">
        <v>1.4</v>
      </c>
      <c r="BD1163">
        <v>0</v>
      </c>
      <c r="BE1163">
        <v>0</v>
      </c>
      <c r="BF1163">
        <v>43191</v>
      </c>
      <c r="BG1163">
        <v>43220</v>
      </c>
      <c r="BH1163">
        <v>4.74</v>
      </c>
      <c r="BI1163">
        <v>26.75</v>
      </c>
      <c r="BJ1163">
        <v>68.150000000000006</v>
      </c>
      <c r="BK1163">
        <v>16.399999999999999</v>
      </c>
      <c r="BL1163">
        <v>1.28</v>
      </c>
      <c r="BM1163">
        <v>4.6500000000000004</v>
      </c>
      <c r="BN1163">
        <v>2.19</v>
      </c>
      <c r="BO1163">
        <v>6.84</v>
      </c>
      <c r="BP1163">
        <v>92.67</v>
      </c>
      <c r="BQ1163">
        <v>6.02</v>
      </c>
      <c r="BR1163">
        <v>0.33</v>
      </c>
      <c r="BS1163">
        <v>86.65</v>
      </c>
      <c r="BT1163">
        <v>17.329999999999998</v>
      </c>
      <c r="BU1163">
        <v>110.33</v>
      </c>
      <c r="BV1163">
        <v>729</v>
      </c>
      <c r="BW1163">
        <v>729</v>
      </c>
      <c r="BX1163">
        <v>0</v>
      </c>
      <c r="BY1163">
        <v>43076</v>
      </c>
      <c r="BZ1163" t="s">
        <v>624</v>
      </c>
      <c r="CA1163">
        <v>2975</v>
      </c>
      <c r="CB1163">
        <v>0</v>
      </c>
      <c r="CC1163">
        <v>43254</v>
      </c>
      <c r="CD1163">
        <v>5070</v>
      </c>
      <c r="CE1163">
        <v>0</v>
      </c>
      <c r="CF1163">
        <v>5799</v>
      </c>
      <c r="CG1163">
        <v>0</v>
      </c>
    </row>
    <row r="1164" spans="1:85" hidden="1" x14ac:dyDescent="0.45">
      <c r="A1164" s="104">
        <v>106002176390</v>
      </c>
      <c r="B1164" s="1">
        <v>43191</v>
      </c>
      <c r="C1164" s="141" t="s">
        <v>101</v>
      </c>
      <c r="D1164">
        <v>2018</v>
      </c>
      <c r="E1164" s="98">
        <v>14853545552699</v>
      </c>
      <c r="F1164" s="141" t="s">
        <v>731</v>
      </c>
      <c r="G1164" s="141" t="str">
        <f>VLOOKUP(E1164,'Tableau Sites'!$A$7:$C$107,3,FALSE)</f>
        <v>20 RUE JEAN MOULIN</v>
      </c>
      <c r="H1164" s="142">
        <v>56100</v>
      </c>
      <c r="I1164">
        <v>6</v>
      </c>
      <c r="J1164" s="1">
        <v>43190</v>
      </c>
      <c r="K1164" s="1">
        <v>43190</v>
      </c>
      <c r="L1164" s="142">
        <v>181</v>
      </c>
      <c r="M1164" s="142">
        <v>181</v>
      </c>
      <c r="N1164" s="143">
        <v>32.15</v>
      </c>
      <c r="O1164" s="15">
        <v>102976584</v>
      </c>
      <c r="P1164" t="s">
        <v>611</v>
      </c>
      <c r="Q1164">
        <v>102977700</v>
      </c>
      <c r="R1164" s="104" t="s">
        <v>130</v>
      </c>
      <c r="S1164">
        <v>11003620275</v>
      </c>
      <c r="T1164" t="s">
        <v>612</v>
      </c>
      <c r="U1164" s="114">
        <v>21560121200016</v>
      </c>
      <c r="V1164" s="13"/>
      <c r="W1164" s="1">
        <v>17089</v>
      </c>
      <c r="X1164" s="7">
        <v>106002176390</v>
      </c>
      <c r="Y1164" s="10">
        <v>43191</v>
      </c>
      <c r="Z1164">
        <v>43231</v>
      </c>
      <c r="AA1164">
        <v>64</v>
      </c>
      <c r="AB1164" t="s">
        <v>613</v>
      </c>
      <c r="AD1164">
        <v>6005863589</v>
      </c>
      <c r="AE1164" t="s">
        <v>731</v>
      </c>
      <c r="AH1164">
        <v>14853545552699</v>
      </c>
      <c r="AI1164" t="s">
        <v>732</v>
      </c>
      <c r="AJ1164">
        <v>56100</v>
      </c>
      <c r="AK1164" t="s">
        <v>264</v>
      </c>
      <c r="AL1164" t="s">
        <v>616</v>
      </c>
      <c r="AM1164">
        <v>514</v>
      </c>
      <c r="AN1164" t="s">
        <v>101</v>
      </c>
      <c r="AO1164" t="s">
        <v>617</v>
      </c>
      <c r="AP1164" t="s">
        <v>618</v>
      </c>
      <c r="AQ1164" t="s">
        <v>619</v>
      </c>
      <c r="AR1164">
        <v>6</v>
      </c>
      <c r="AU1164">
        <v>0</v>
      </c>
      <c r="AV1164">
        <v>43160</v>
      </c>
      <c r="AW1164">
        <v>43190</v>
      </c>
      <c r="AX1164">
        <v>9.1</v>
      </c>
      <c r="AY1164">
        <v>0</v>
      </c>
      <c r="AZ1164">
        <v>0</v>
      </c>
      <c r="BA1164">
        <v>0</v>
      </c>
      <c r="BB1164">
        <v>0</v>
      </c>
      <c r="BC1164">
        <v>0.35</v>
      </c>
      <c r="BD1164">
        <v>0</v>
      </c>
      <c r="BE1164">
        <v>0</v>
      </c>
      <c r="BF1164">
        <v>43191</v>
      </c>
      <c r="BG1164">
        <v>43220</v>
      </c>
      <c r="BH1164">
        <v>4.74</v>
      </c>
      <c r="BI1164">
        <v>6.64</v>
      </c>
      <c r="BJ1164">
        <v>20.48</v>
      </c>
      <c r="BK1164">
        <v>4.07</v>
      </c>
      <c r="BL1164">
        <v>1.28</v>
      </c>
      <c r="BM1164">
        <v>1.1499999999999999</v>
      </c>
      <c r="BN1164">
        <v>0.54</v>
      </c>
      <c r="BO1164">
        <v>1.69</v>
      </c>
      <c r="BP1164">
        <v>27.52</v>
      </c>
      <c r="BQ1164">
        <v>6.02</v>
      </c>
      <c r="BR1164">
        <v>0.33</v>
      </c>
      <c r="BS1164">
        <v>21.5</v>
      </c>
      <c r="BT1164">
        <v>4.3</v>
      </c>
      <c r="BU1164">
        <v>32.15</v>
      </c>
      <c r="BV1164">
        <v>181</v>
      </c>
      <c r="BW1164">
        <v>181</v>
      </c>
      <c r="BX1164">
        <v>0</v>
      </c>
      <c r="BY1164">
        <v>43173</v>
      </c>
      <c r="BZ1164" t="s">
        <v>687</v>
      </c>
      <c r="CA1164">
        <v>5543</v>
      </c>
      <c r="CB1164">
        <v>0</v>
      </c>
      <c r="CC1164">
        <v>43235</v>
      </c>
      <c r="CD1164">
        <v>5476</v>
      </c>
      <c r="CE1164">
        <v>0</v>
      </c>
      <c r="CF1164">
        <v>5657</v>
      </c>
      <c r="CG1164">
        <v>0</v>
      </c>
    </row>
    <row r="1165" spans="1:85" x14ac:dyDescent="0.45">
      <c r="A1165" s="104">
        <v>106002176390</v>
      </c>
      <c r="B1165" s="1">
        <v>43191</v>
      </c>
      <c r="C1165" s="141" t="s">
        <v>101</v>
      </c>
      <c r="D1165">
        <v>2018</v>
      </c>
      <c r="E1165" s="98">
        <v>14876266172942</v>
      </c>
      <c r="F1165" s="141" t="s">
        <v>733</v>
      </c>
      <c r="G1165" s="141" t="str">
        <f>VLOOKUP(E1165,'Tableau Sites'!$A$7:$C$127,3,FALSE)</f>
        <v>2 RUE DE KERULVE</v>
      </c>
      <c r="H1165" s="142">
        <v>56100</v>
      </c>
      <c r="I1165">
        <v>6</v>
      </c>
      <c r="J1165" s="1">
        <v>43190</v>
      </c>
      <c r="K1165" s="1">
        <v>43190</v>
      </c>
      <c r="L1165" s="142">
        <v>120</v>
      </c>
      <c r="M1165" s="142">
        <v>120</v>
      </c>
      <c r="N1165" s="143">
        <v>23.46</v>
      </c>
      <c r="O1165" s="15">
        <v>102976584</v>
      </c>
      <c r="P1165" t="s">
        <v>611</v>
      </c>
      <c r="Q1165">
        <v>102977700</v>
      </c>
      <c r="R1165" s="104" t="s">
        <v>130</v>
      </c>
      <c r="S1165">
        <v>11003620275</v>
      </c>
      <c r="T1165" t="s">
        <v>612</v>
      </c>
      <c r="U1165" s="114">
        <v>21560121200016</v>
      </c>
      <c r="V1165" s="13"/>
      <c r="W1165" s="1">
        <v>17089</v>
      </c>
      <c r="X1165" s="7">
        <v>106002176390</v>
      </c>
      <c r="Y1165" s="10">
        <v>43191</v>
      </c>
      <c r="Z1165">
        <v>43231</v>
      </c>
      <c r="AA1165">
        <v>65</v>
      </c>
      <c r="AB1165" t="s">
        <v>613</v>
      </c>
      <c r="AD1165">
        <v>6005863513</v>
      </c>
      <c r="AE1165" t="s">
        <v>733</v>
      </c>
      <c r="AH1165">
        <v>14876266172942</v>
      </c>
      <c r="AI1165" t="s">
        <v>734</v>
      </c>
      <c r="AJ1165">
        <v>56100</v>
      </c>
      <c r="AK1165" t="s">
        <v>264</v>
      </c>
      <c r="AL1165" t="s">
        <v>396</v>
      </c>
      <c r="AM1165">
        <v>416</v>
      </c>
      <c r="AN1165" t="s">
        <v>101</v>
      </c>
      <c r="AO1165" t="s">
        <v>617</v>
      </c>
      <c r="AP1165" t="s">
        <v>618</v>
      </c>
      <c r="AQ1165" t="s">
        <v>619</v>
      </c>
      <c r="AR1165">
        <v>6</v>
      </c>
      <c r="AU1165">
        <v>0</v>
      </c>
      <c r="AV1165">
        <v>43160</v>
      </c>
      <c r="AW1165">
        <v>43190</v>
      </c>
      <c r="AX1165">
        <v>6.03</v>
      </c>
      <c r="AY1165">
        <v>0</v>
      </c>
      <c r="AZ1165">
        <v>0</v>
      </c>
      <c r="BA1165">
        <v>0</v>
      </c>
      <c r="BB1165">
        <v>0</v>
      </c>
      <c r="BC1165">
        <v>0.23</v>
      </c>
      <c r="BD1165">
        <v>0</v>
      </c>
      <c r="BE1165">
        <v>0</v>
      </c>
      <c r="BF1165">
        <v>43191</v>
      </c>
      <c r="BG1165">
        <v>43220</v>
      </c>
      <c r="BH1165">
        <v>4.74</v>
      </c>
      <c r="BI1165">
        <v>4.4000000000000004</v>
      </c>
      <c r="BJ1165">
        <v>15.17</v>
      </c>
      <c r="BK1165">
        <v>2.7</v>
      </c>
      <c r="BL1165">
        <v>1.28</v>
      </c>
      <c r="BM1165">
        <v>0.77</v>
      </c>
      <c r="BN1165">
        <v>0.36</v>
      </c>
      <c r="BO1165">
        <v>1.1299999999999999</v>
      </c>
      <c r="BP1165">
        <v>20.28</v>
      </c>
      <c r="BQ1165">
        <v>6.02</v>
      </c>
      <c r="BR1165">
        <v>0.33</v>
      </c>
      <c r="BS1165">
        <v>14.26</v>
      </c>
      <c r="BT1165">
        <v>2.85</v>
      </c>
      <c r="BU1165">
        <v>23.46</v>
      </c>
      <c r="BV1165">
        <v>120</v>
      </c>
      <c r="BW1165">
        <v>120</v>
      </c>
      <c r="BX1165">
        <v>0</v>
      </c>
      <c r="BY1165">
        <v>43199</v>
      </c>
      <c r="BZ1165" t="s">
        <v>624</v>
      </c>
      <c r="CA1165">
        <v>4747</v>
      </c>
      <c r="CB1165">
        <v>0</v>
      </c>
      <c r="CC1165">
        <v>43376</v>
      </c>
      <c r="CD1165">
        <v>4329</v>
      </c>
      <c r="CE1165">
        <v>0</v>
      </c>
      <c r="CF1165">
        <v>4449</v>
      </c>
      <c r="CG1165">
        <v>0</v>
      </c>
    </row>
    <row r="1166" spans="1:85" hidden="1" x14ac:dyDescent="0.45">
      <c r="A1166" s="104">
        <v>106002176390</v>
      </c>
      <c r="B1166" s="1">
        <v>43191</v>
      </c>
      <c r="C1166" s="141" t="s">
        <v>101</v>
      </c>
      <c r="D1166">
        <v>2018</v>
      </c>
      <c r="E1166" s="98">
        <v>14812590435421</v>
      </c>
      <c r="F1166" s="141" t="s">
        <v>735</v>
      </c>
      <c r="G1166" s="141" t="str">
        <f>VLOOKUP(E1166,'Tableau Sites'!$A$7:$C$107,3,FALSE)</f>
        <v>29B RUE DE KEROMAN</v>
      </c>
      <c r="H1166" s="142">
        <v>56100</v>
      </c>
      <c r="I1166">
        <v>6</v>
      </c>
      <c r="J1166" s="1">
        <v>43190</v>
      </c>
      <c r="K1166" s="1">
        <v>43190</v>
      </c>
      <c r="L1166" s="142">
        <v>176</v>
      </c>
      <c r="M1166" s="142">
        <v>176</v>
      </c>
      <c r="N1166" s="143">
        <v>31.45</v>
      </c>
      <c r="O1166" s="15">
        <v>102976584</v>
      </c>
      <c r="P1166" t="s">
        <v>611</v>
      </c>
      <c r="Q1166">
        <v>102977700</v>
      </c>
      <c r="R1166" s="104" t="s">
        <v>130</v>
      </c>
      <c r="S1166">
        <v>11003620275</v>
      </c>
      <c r="T1166" t="s">
        <v>612</v>
      </c>
      <c r="U1166" s="114">
        <v>21560121200016</v>
      </c>
      <c r="V1166" s="13"/>
      <c r="W1166" s="1">
        <v>17089</v>
      </c>
      <c r="X1166" s="7">
        <v>106002176390</v>
      </c>
      <c r="Y1166" s="10">
        <v>43191</v>
      </c>
      <c r="Z1166">
        <v>43231</v>
      </c>
      <c r="AA1166">
        <v>66</v>
      </c>
      <c r="AB1166" t="s">
        <v>613</v>
      </c>
      <c r="AD1166">
        <v>6005876638</v>
      </c>
      <c r="AE1166" t="s">
        <v>735</v>
      </c>
      <c r="AH1166">
        <v>14812590435421</v>
      </c>
      <c r="AI1166" t="s">
        <v>736</v>
      </c>
      <c r="AJ1166">
        <v>56100</v>
      </c>
      <c r="AK1166" t="s">
        <v>264</v>
      </c>
      <c r="AL1166" t="s">
        <v>616</v>
      </c>
      <c r="AM1166">
        <v>293</v>
      </c>
      <c r="AN1166" t="s">
        <v>101</v>
      </c>
      <c r="AO1166" t="s">
        <v>617</v>
      </c>
      <c r="AP1166" t="s">
        <v>618</v>
      </c>
      <c r="AQ1166" t="s">
        <v>619</v>
      </c>
      <c r="AR1166">
        <v>6</v>
      </c>
      <c r="AU1166">
        <v>0</v>
      </c>
      <c r="AV1166">
        <v>43160</v>
      </c>
      <c r="AW1166">
        <v>43190</v>
      </c>
      <c r="AX1166">
        <v>8.85</v>
      </c>
      <c r="AY1166">
        <v>0</v>
      </c>
      <c r="AZ1166">
        <v>0</v>
      </c>
      <c r="BA1166">
        <v>0</v>
      </c>
      <c r="BB1166">
        <v>0</v>
      </c>
      <c r="BC1166">
        <v>0.34</v>
      </c>
      <c r="BD1166">
        <v>0</v>
      </c>
      <c r="BE1166">
        <v>0</v>
      </c>
      <c r="BF1166">
        <v>43191</v>
      </c>
      <c r="BG1166">
        <v>43220</v>
      </c>
      <c r="BH1166">
        <v>4.74</v>
      </c>
      <c r="BI1166">
        <v>6.46</v>
      </c>
      <c r="BJ1166">
        <v>20.05</v>
      </c>
      <c r="BK1166">
        <v>3.96</v>
      </c>
      <c r="BL1166">
        <v>1.28</v>
      </c>
      <c r="BM1166">
        <v>1.1200000000000001</v>
      </c>
      <c r="BN1166">
        <v>0.53</v>
      </c>
      <c r="BO1166">
        <v>1.65</v>
      </c>
      <c r="BP1166">
        <v>26.94</v>
      </c>
      <c r="BQ1166">
        <v>6.02</v>
      </c>
      <c r="BR1166">
        <v>0.33</v>
      </c>
      <c r="BS1166">
        <v>20.92</v>
      </c>
      <c r="BT1166">
        <v>4.18</v>
      </c>
      <c r="BU1166">
        <v>31.45</v>
      </c>
      <c r="BV1166">
        <v>176</v>
      </c>
      <c r="BW1166">
        <v>176</v>
      </c>
      <c r="BX1166">
        <v>0</v>
      </c>
      <c r="BY1166">
        <v>43182</v>
      </c>
      <c r="BZ1166" t="s">
        <v>624</v>
      </c>
      <c r="CA1166">
        <v>735</v>
      </c>
      <c r="CB1166">
        <v>0</v>
      </c>
      <c r="CC1166">
        <v>43213</v>
      </c>
      <c r="CD1166">
        <v>598</v>
      </c>
      <c r="CE1166">
        <v>0</v>
      </c>
      <c r="CF1166">
        <v>774</v>
      </c>
      <c r="CG1166">
        <v>0</v>
      </c>
    </row>
    <row r="1167" spans="1:85" hidden="1" x14ac:dyDescent="0.45">
      <c r="A1167" s="104">
        <v>106002176390</v>
      </c>
      <c r="B1167" s="1">
        <v>43191</v>
      </c>
      <c r="C1167" s="141" t="s">
        <v>101</v>
      </c>
      <c r="D1167">
        <v>2018</v>
      </c>
      <c r="E1167" s="98">
        <v>14856729330593</v>
      </c>
      <c r="F1167" s="141" t="s">
        <v>737</v>
      </c>
      <c r="G1167" s="141" t="str">
        <f>VLOOKUP(E1167,'Tableau Sites'!$A$7:$C$107,3,FALSE)</f>
        <v>4 AVENUE JEAN JAURES</v>
      </c>
      <c r="H1167" s="142">
        <v>56100</v>
      </c>
      <c r="I1167">
        <v>6</v>
      </c>
      <c r="J1167" s="1">
        <v>43190</v>
      </c>
      <c r="K1167" s="1">
        <v>43190</v>
      </c>
      <c r="L1167" s="142">
        <v>120</v>
      </c>
      <c r="M1167" s="142">
        <v>120</v>
      </c>
      <c r="N1167" s="143">
        <v>23.46</v>
      </c>
      <c r="O1167" s="15">
        <v>102976584</v>
      </c>
      <c r="P1167" t="s">
        <v>611</v>
      </c>
      <c r="Q1167">
        <v>102977700</v>
      </c>
      <c r="R1167" s="104" t="s">
        <v>130</v>
      </c>
      <c r="S1167">
        <v>11003620275</v>
      </c>
      <c r="T1167" t="s">
        <v>612</v>
      </c>
      <c r="U1167" s="114">
        <v>21560121200016</v>
      </c>
      <c r="V1167" s="13"/>
      <c r="W1167" s="1">
        <v>17089</v>
      </c>
      <c r="X1167" s="7">
        <v>106002176390</v>
      </c>
      <c r="Y1167" s="10">
        <v>43191</v>
      </c>
      <c r="Z1167">
        <v>43231</v>
      </c>
      <c r="AA1167">
        <v>67</v>
      </c>
      <c r="AB1167" t="s">
        <v>613</v>
      </c>
      <c r="AD1167">
        <v>6005836769</v>
      </c>
      <c r="AE1167" t="s">
        <v>737</v>
      </c>
      <c r="AH1167">
        <v>14856729330593</v>
      </c>
      <c r="AI1167" t="s">
        <v>738</v>
      </c>
      <c r="AJ1167">
        <v>56100</v>
      </c>
      <c r="AK1167" t="s">
        <v>264</v>
      </c>
      <c r="AL1167" t="s">
        <v>616</v>
      </c>
      <c r="AM1167">
        <v>436</v>
      </c>
      <c r="AN1167" t="s">
        <v>101</v>
      </c>
      <c r="AO1167" t="s">
        <v>617</v>
      </c>
      <c r="AP1167" t="s">
        <v>618</v>
      </c>
      <c r="AQ1167" t="s">
        <v>619</v>
      </c>
      <c r="AR1167">
        <v>6</v>
      </c>
      <c r="AU1167">
        <v>0</v>
      </c>
      <c r="AV1167">
        <v>43160</v>
      </c>
      <c r="AW1167">
        <v>43190</v>
      </c>
      <c r="AX1167">
        <v>6.03</v>
      </c>
      <c r="AY1167">
        <v>0</v>
      </c>
      <c r="AZ1167">
        <v>0</v>
      </c>
      <c r="BA1167">
        <v>0</v>
      </c>
      <c r="BB1167">
        <v>0</v>
      </c>
      <c r="BC1167">
        <v>0.23</v>
      </c>
      <c r="BD1167">
        <v>0</v>
      </c>
      <c r="BE1167">
        <v>0</v>
      </c>
      <c r="BF1167">
        <v>43191</v>
      </c>
      <c r="BG1167">
        <v>43220</v>
      </c>
      <c r="BH1167">
        <v>4.74</v>
      </c>
      <c r="BI1167">
        <v>4.4000000000000004</v>
      </c>
      <c r="BJ1167">
        <v>15.17</v>
      </c>
      <c r="BK1167">
        <v>2.7</v>
      </c>
      <c r="BL1167">
        <v>1.28</v>
      </c>
      <c r="BM1167">
        <v>0.77</v>
      </c>
      <c r="BN1167">
        <v>0.36</v>
      </c>
      <c r="BO1167">
        <v>1.1299999999999999</v>
      </c>
      <c r="BP1167">
        <v>20.28</v>
      </c>
      <c r="BQ1167">
        <v>6.02</v>
      </c>
      <c r="BR1167">
        <v>0.33</v>
      </c>
      <c r="BS1167">
        <v>14.26</v>
      </c>
      <c r="BT1167">
        <v>2.85</v>
      </c>
      <c r="BU1167">
        <v>23.46</v>
      </c>
      <c r="BV1167">
        <v>120</v>
      </c>
      <c r="BW1167">
        <v>120</v>
      </c>
      <c r="BX1167">
        <v>0</v>
      </c>
      <c r="CC1167">
        <v>43220</v>
      </c>
      <c r="CD1167">
        <v>772</v>
      </c>
      <c r="CE1167">
        <v>0</v>
      </c>
      <c r="CF1167">
        <v>892</v>
      </c>
      <c r="CG1167">
        <v>0</v>
      </c>
    </row>
    <row r="1168" spans="1:85" hidden="1" x14ac:dyDescent="0.45">
      <c r="A1168" s="104">
        <v>106002176390</v>
      </c>
      <c r="B1168" s="1">
        <v>43191</v>
      </c>
      <c r="C1168" s="141" t="s">
        <v>101</v>
      </c>
      <c r="D1168">
        <v>2018</v>
      </c>
      <c r="E1168" s="98">
        <v>14811143239267</v>
      </c>
      <c r="F1168" s="193" t="s">
        <v>739</v>
      </c>
      <c r="G1168" s="141" t="str">
        <f>VLOOKUP(E1168,'Tableau Sites'!$A$7:$C$107,3,FALSE)</f>
        <v>4 RUE PROFESSEUR MAZE</v>
      </c>
      <c r="H1168" s="142">
        <v>56100</v>
      </c>
      <c r="I1168">
        <v>6</v>
      </c>
      <c r="J1168" s="1">
        <v>43190</v>
      </c>
      <c r="K1168" s="1">
        <v>43190</v>
      </c>
      <c r="L1168" s="142">
        <v>278</v>
      </c>
      <c r="M1168" s="142">
        <v>278</v>
      </c>
      <c r="N1168" s="143">
        <v>46</v>
      </c>
      <c r="O1168" s="15">
        <v>102976584</v>
      </c>
      <c r="P1168" t="s">
        <v>611</v>
      </c>
      <c r="Q1168">
        <v>102977700</v>
      </c>
      <c r="R1168" s="104" t="s">
        <v>130</v>
      </c>
      <c r="S1168">
        <v>11003620275</v>
      </c>
      <c r="T1168" t="s">
        <v>612</v>
      </c>
      <c r="U1168" s="114">
        <v>21560121200016</v>
      </c>
      <c r="V1168" s="13"/>
      <c r="W1168" s="1">
        <v>17089</v>
      </c>
      <c r="X1168" s="7">
        <v>106002176390</v>
      </c>
      <c r="Y1168" s="10">
        <v>43191</v>
      </c>
      <c r="Z1168">
        <v>43231</v>
      </c>
      <c r="AA1168">
        <v>68</v>
      </c>
      <c r="AB1168" t="s">
        <v>613</v>
      </c>
      <c r="AD1168">
        <v>6005863729</v>
      </c>
      <c r="AE1168" t="s">
        <v>739</v>
      </c>
      <c r="AH1168">
        <v>14811143239267</v>
      </c>
      <c r="AI1168" t="s">
        <v>740</v>
      </c>
      <c r="AJ1168">
        <v>56100</v>
      </c>
      <c r="AK1168" t="s">
        <v>264</v>
      </c>
      <c r="AL1168" t="s">
        <v>634</v>
      </c>
      <c r="AM1168">
        <v>258</v>
      </c>
      <c r="AN1168" t="s">
        <v>101</v>
      </c>
      <c r="AO1168" t="s">
        <v>617</v>
      </c>
      <c r="AP1168" t="s">
        <v>618</v>
      </c>
      <c r="AQ1168" t="s">
        <v>619</v>
      </c>
      <c r="AR1168">
        <v>6</v>
      </c>
      <c r="AU1168">
        <v>0</v>
      </c>
      <c r="AV1168">
        <v>43160</v>
      </c>
      <c r="AW1168">
        <v>43190</v>
      </c>
      <c r="AX1168">
        <v>13.98</v>
      </c>
      <c r="AY1168">
        <v>0</v>
      </c>
      <c r="AZ1168">
        <v>0</v>
      </c>
      <c r="BA1168">
        <v>0</v>
      </c>
      <c r="BB1168">
        <v>0</v>
      </c>
      <c r="BC1168">
        <v>0.53</v>
      </c>
      <c r="BD1168">
        <v>0</v>
      </c>
      <c r="BE1168">
        <v>0</v>
      </c>
      <c r="BF1168">
        <v>43191</v>
      </c>
      <c r="BG1168">
        <v>43220</v>
      </c>
      <c r="BH1168">
        <v>4.74</v>
      </c>
      <c r="BI1168">
        <v>10.199999999999999</v>
      </c>
      <c r="BJ1168">
        <v>28.92</v>
      </c>
      <c r="BK1168">
        <v>6.26</v>
      </c>
      <c r="BL1168">
        <v>1.28</v>
      </c>
      <c r="BM1168">
        <v>1.77</v>
      </c>
      <c r="BN1168">
        <v>0.83</v>
      </c>
      <c r="BO1168">
        <v>2.6</v>
      </c>
      <c r="BP1168">
        <v>39.06</v>
      </c>
      <c r="BQ1168">
        <v>6.02</v>
      </c>
      <c r="BR1168">
        <v>0.33</v>
      </c>
      <c r="BS1168">
        <v>33.04</v>
      </c>
      <c r="BT1168">
        <v>6.61</v>
      </c>
      <c r="BU1168">
        <v>46</v>
      </c>
      <c r="BV1168">
        <v>278</v>
      </c>
      <c r="BW1168">
        <v>278</v>
      </c>
      <c r="BX1168">
        <v>0</v>
      </c>
      <c r="BY1168">
        <v>43038</v>
      </c>
      <c r="BZ1168" t="s">
        <v>624</v>
      </c>
      <c r="CA1168">
        <v>53468</v>
      </c>
      <c r="CB1168">
        <v>0</v>
      </c>
      <c r="CC1168">
        <v>43217</v>
      </c>
      <c r="CD1168">
        <v>54602</v>
      </c>
      <c r="CE1168">
        <v>0</v>
      </c>
      <c r="CF1168">
        <v>54880</v>
      </c>
      <c r="CG1168">
        <v>0</v>
      </c>
    </row>
    <row r="1169" spans="1:85" hidden="1" x14ac:dyDescent="0.45">
      <c r="A1169" s="104">
        <v>106002176390</v>
      </c>
      <c r="B1169" s="1">
        <v>43191</v>
      </c>
      <c r="C1169" s="141" t="s">
        <v>101</v>
      </c>
      <c r="D1169">
        <v>2018</v>
      </c>
      <c r="E1169" s="98">
        <v>14838784345448</v>
      </c>
      <c r="F1169" s="141" t="s">
        <v>741</v>
      </c>
      <c r="G1169" s="141" t="str">
        <f>VLOOKUP(E1169,'Tableau Sites'!$A$7:$C$107,3,FALSE)</f>
        <v>42 RUE DE KERSABIEC</v>
      </c>
      <c r="H1169" s="142">
        <v>56100</v>
      </c>
      <c r="I1169">
        <v>6</v>
      </c>
      <c r="J1169" s="1">
        <v>43190</v>
      </c>
      <c r="K1169" s="1">
        <v>43190</v>
      </c>
      <c r="L1169" s="142">
        <v>277</v>
      </c>
      <c r="M1169" s="142">
        <v>277</v>
      </c>
      <c r="N1169" s="143">
        <v>45.87</v>
      </c>
      <c r="O1169" s="15">
        <v>102976584</v>
      </c>
      <c r="P1169" t="s">
        <v>611</v>
      </c>
      <c r="Q1169">
        <v>102977700</v>
      </c>
      <c r="R1169" s="104" t="s">
        <v>130</v>
      </c>
      <c r="S1169">
        <v>11003620275</v>
      </c>
      <c r="T1169" t="s">
        <v>612</v>
      </c>
      <c r="U1169" s="114">
        <v>21560121200016</v>
      </c>
      <c r="V1169" s="13"/>
      <c r="W1169" s="1">
        <v>17089</v>
      </c>
      <c r="X1169" s="7">
        <v>106002176390</v>
      </c>
      <c r="Y1169" s="10">
        <v>43191</v>
      </c>
      <c r="Z1169">
        <v>43231</v>
      </c>
      <c r="AA1169">
        <v>69</v>
      </c>
      <c r="AB1169" t="s">
        <v>613</v>
      </c>
      <c r="AD1169">
        <v>6005863687</v>
      </c>
      <c r="AE1169" t="s">
        <v>741</v>
      </c>
      <c r="AH1169">
        <v>14838784345448</v>
      </c>
      <c r="AI1169" t="s">
        <v>742</v>
      </c>
      <c r="AJ1169">
        <v>56100</v>
      </c>
      <c r="AK1169" t="s">
        <v>264</v>
      </c>
      <c r="AL1169" t="s">
        <v>634</v>
      </c>
      <c r="AM1169">
        <v>707</v>
      </c>
      <c r="AN1169" t="s">
        <v>101</v>
      </c>
      <c r="AO1169" t="s">
        <v>617</v>
      </c>
      <c r="AP1169" t="s">
        <v>618</v>
      </c>
      <c r="AQ1169" t="s">
        <v>619</v>
      </c>
      <c r="AR1169">
        <v>6</v>
      </c>
      <c r="AU1169">
        <v>0</v>
      </c>
      <c r="AV1169">
        <v>43160</v>
      </c>
      <c r="AW1169">
        <v>43190</v>
      </c>
      <c r="AX1169">
        <v>13.93</v>
      </c>
      <c r="AY1169">
        <v>0</v>
      </c>
      <c r="AZ1169">
        <v>0</v>
      </c>
      <c r="BA1169">
        <v>0</v>
      </c>
      <c r="BB1169">
        <v>0</v>
      </c>
      <c r="BC1169">
        <v>0.53</v>
      </c>
      <c r="BD1169">
        <v>0</v>
      </c>
      <c r="BE1169">
        <v>0</v>
      </c>
      <c r="BF1169">
        <v>43191</v>
      </c>
      <c r="BG1169">
        <v>43220</v>
      </c>
      <c r="BH1169">
        <v>4.74</v>
      </c>
      <c r="BI1169">
        <v>10.17</v>
      </c>
      <c r="BJ1169">
        <v>28.84</v>
      </c>
      <c r="BK1169">
        <v>6.23</v>
      </c>
      <c r="BL1169">
        <v>1.28</v>
      </c>
      <c r="BM1169">
        <v>1.77</v>
      </c>
      <c r="BN1169">
        <v>0.83</v>
      </c>
      <c r="BO1169">
        <v>2.6</v>
      </c>
      <c r="BP1169">
        <v>38.950000000000003</v>
      </c>
      <c r="BQ1169">
        <v>6.02</v>
      </c>
      <c r="BR1169">
        <v>0.33</v>
      </c>
      <c r="BS1169">
        <v>32.93</v>
      </c>
      <c r="BT1169">
        <v>6.59</v>
      </c>
      <c r="BU1169">
        <v>45.87</v>
      </c>
      <c r="BV1169">
        <v>277</v>
      </c>
      <c r="BW1169">
        <v>277</v>
      </c>
      <c r="BX1169">
        <v>0</v>
      </c>
      <c r="BY1169">
        <v>42915</v>
      </c>
      <c r="BZ1169" t="s">
        <v>624</v>
      </c>
      <c r="CA1169">
        <v>83698</v>
      </c>
      <c r="CB1169">
        <v>0</v>
      </c>
      <c r="CC1169">
        <v>43278</v>
      </c>
      <c r="CD1169">
        <v>85738</v>
      </c>
      <c r="CE1169">
        <v>0</v>
      </c>
      <c r="CF1169">
        <v>86015</v>
      </c>
      <c r="CG1169">
        <v>0</v>
      </c>
    </row>
    <row r="1170" spans="1:85" hidden="1" x14ac:dyDescent="0.45">
      <c r="A1170" s="104">
        <v>106002176390</v>
      </c>
      <c r="B1170" s="1">
        <v>43191</v>
      </c>
      <c r="C1170" s="141" t="s">
        <v>101</v>
      </c>
      <c r="D1170">
        <v>2018</v>
      </c>
      <c r="E1170" s="98">
        <v>14811432674857</v>
      </c>
      <c r="F1170" s="204" t="s">
        <v>743</v>
      </c>
      <c r="G1170" s="141" t="e">
        <f>VLOOKUP(E1170,'Tableau Sites'!$A$7:$C$107,3,FALSE)</f>
        <v>#N/A</v>
      </c>
      <c r="H1170" s="142">
        <v>56100</v>
      </c>
      <c r="I1170">
        <v>6</v>
      </c>
      <c r="J1170" s="1">
        <v>43190</v>
      </c>
      <c r="K1170" s="1">
        <v>43190</v>
      </c>
      <c r="L1170" s="142">
        <v>278</v>
      </c>
      <c r="M1170" s="142">
        <v>278</v>
      </c>
      <c r="N1170" s="143">
        <v>46</v>
      </c>
      <c r="O1170" s="15">
        <v>102976584</v>
      </c>
      <c r="P1170" t="s">
        <v>611</v>
      </c>
      <c r="Q1170">
        <v>102977700</v>
      </c>
      <c r="R1170" s="104" t="s">
        <v>130</v>
      </c>
      <c r="S1170">
        <v>11003620275</v>
      </c>
      <c r="T1170" t="s">
        <v>612</v>
      </c>
      <c r="U1170" s="114">
        <v>21560121200016</v>
      </c>
      <c r="V1170" s="13"/>
      <c r="W1170" s="1">
        <v>17089</v>
      </c>
      <c r="X1170" s="7">
        <v>106002176390</v>
      </c>
      <c r="Y1170" s="10">
        <v>43191</v>
      </c>
      <c r="Z1170">
        <v>43231</v>
      </c>
      <c r="AA1170">
        <v>70</v>
      </c>
      <c r="AB1170" t="s">
        <v>613</v>
      </c>
      <c r="AD1170">
        <v>6005876639</v>
      </c>
      <c r="AE1170" t="s">
        <v>743</v>
      </c>
      <c r="AH1170">
        <v>14811432674857</v>
      </c>
      <c r="AI1170" t="s">
        <v>744</v>
      </c>
      <c r="AJ1170">
        <v>56100</v>
      </c>
      <c r="AK1170" t="s">
        <v>264</v>
      </c>
      <c r="AL1170" t="s">
        <v>634</v>
      </c>
      <c r="AM1170">
        <v>176</v>
      </c>
      <c r="AN1170" t="s">
        <v>101</v>
      </c>
      <c r="AO1170" t="s">
        <v>617</v>
      </c>
      <c r="AP1170" t="s">
        <v>618</v>
      </c>
      <c r="AQ1170" t="s">
        <v>619</v>
      </c>
      <c r="AR1170">
        <v>6</v>
      </c>
      <c r="AU1170">
        <v>0</v>
      </c>
      <c r="AV1170">
        <v>43160</v>
      </c>
      <c r="AW1170">
        <v>43190</v>
      </c>
      <c r="AX1170">
        <v>13.98</v>
      </c>
      <c r="AY1170">
        <v>0</v>
      </c>
      <c r="AZ1170">
        <v>0</v>
      </c>
      <c r="BA1170">
        <v>0</v>
      </c>
      <c r="BB1170">
        <v>0</v>
      </c>
      <c r="BC1170">
        <v>0.53</v>
      </c>
      <c r="BD1170">
        <v>0</v>
      </c>
      <c r="BE1170">
        <v>0</v>
      </c>
      <c r="BF1170">
        <v>43191</v>
      </c>
      <c r="BG1170">
        <v>43220</v>
      </c>
      <c r="BH1170">
        <v>4.74</v>
      </c>
      <c r="BI1170">
        <v>10.199999999999999</v>
      </c>
      <c r="BJ1170">
        <v>28.92</v>
      </c>
      <c r="BK1170">
        <v>6.26</v>
      </c>
      <c r="BL1170">
        <v>1.28</v>
      </c>
      <c r="BM1170">
        <v>1.77</v>
      </c>
      <c r="BN1170">
        <v>0.83</v>
      </c>
      <c r="BO1170">
        <v>2.6</v>
      </c>
      <c r="BP1170">
        <v>39.06</v>
      </c>
      <c r="BQ1170">
        <v>6.02</v>
      </c>
      <c r="BR1170">
        <v>0.33</v>
      </c>
      <c r="BS1170">
        <v>33.04</v>
      </c>
      <c r="BT1170">
        <v>6.61</v>
      </c>
      <c r="BU1170">
        <v>46</v>
      </c>
      <c r="BV1170">
        <v>278</v>
      </c>
      <c r="BW1170">
        <v>278</v>
      </c>
      <c r="BX1170">
        <v>0</v>
      </c>
      <c r="BY1170">
        <v>43038</v>
      </c>
      <c r="BZ1170" t="s">
        <v>624</v>
      </c>
      <c r="CA1170">
        <v>90813</v>
      </c>
      <c r="CB1170">
        <v>0</v>
      </c>
      <c r="CC1170">
        <v>43217</v>
      </c>
      <c r="CD1170">
        <v>91947</v>
      </c>
      <c r="CE1170">
        <v>0</v>
      </c>
      <c r="CF1170">
        <v>92225</v>
      </c>
      <c r="CG1170">
        <v>0</v>
      </c>
    </row>
    <row r="1171" spans="1:85" hidden="1" x14ac:dyDescent="0.45">
      <c r="A1171" s="104">
        <v>106002176390</v>
      </c>
      <c r="B1171" s="1">
        <v>43191</v>
      </c>
      <c r="C1171" s="141" t="s">
        <v>101</v>
      </c>
      <c r="D1171">
        <v>2018</v>
      </c>
      <c r="E1171" s="98">
        <v>14819392140869</v>
      </c>
      <c r="F1171" s="141" t="s">
        <v>745</v>
      </c>
      <c r="G1171" s="141" t="str">
        <f>VLOOKUP(E1171,'Tableau Sites'!$A$7:$C$107,3,FALSE)</f>
        <v>60 RUE DE CARNEL</v>
      </c>
      <c r="H1171" s="142">
        <v>56100</v>
      </c>
      <c r="I1171">
        <v>6</v>
      </c>
      <c r="J1171" s="1">
        <v>43190</v>
      </c>
      <c r="K1171" s="1">
        <v>43190</v>
      </c>
      <c r="L1171" s="142">
        <v>193</v>
      </c>
      <c r="M1171" s="142">
        <v>193</v>
      </c>
      <c r="N1171" s="143">
        <v>33.880000000000003</v>
      </c>
      <c r="O1171" s="15">
        <v>102976584</v>
      </c>
      <c r="P1171" t="s">
        <v>611</v>
      </c>
      <c r="Q1171">
        <v>102977700</v>
      </c>
      <c r="R1171" s="104" t="s">
        <v>130</v>
      </c>
      <c r="S1171">
        <v>11003620275</v>
      </c>
      <c r="T1171" t="s">
        <v>612</v>
      </c>
      <c r="U1171" s="114">
        <v>21560121200016</v>
      </c>
      <c r="V1171" s="13"/>
      <c r="W1171" s="1">
        <v>17089</v>
      </c>
      <c r="X1171" s="7">
        <v>106002176390</v>
      </c>
      <c r="Y1171" s="10">
        <v>43191</v>
      </c>
      <c r="Z1171">
        <v>43231</v>
      </c>
      <c r="AA1171">
        <v>71</v>
      </c>
      <c r="AB1171" t="s">
        <v>613</v>
      </c>
      <c r="AD1171">
        <v>6005836686</v>
      </c>
      <c r="AE1171" t="s">
        <v>745</v>
      </c>
      <c r="AH1171">
        <v>14819392140869</v>
      </c>
      <c r="AI1171" t="s">
        <v>746</v>
      </c>
      <c r="AJ1171">
        <v>56100</v>
      </c>
      <c r="AK1171" t="s">
        <v>264</v>
      </c>
      <c r="AL1171" t="s">
        <v>616</v>
      </c>
      <c r="AM1171">
        <v>374</v>
      </c>
      <c r="AN1171" t="s">
        <v>101</v>
      </c>
      <c r="AO1171" t="s">
        <v>617</v>
      </c>
      <c r="AP1171" t="s">
        <v>618</v>
      </c>
      <c r="AQ1171" t="s">
        <v>619</v>
      </c>
      <c r="AR1171">
        <v>6</v>
      </c>
      <c r="AU1171">
        <v>0</v>
      </c>
      <c r="AV1171">
        <v>43160</v>
      </c>
      <c r="AW1171">
        <v>43190</v>
      </c>
      <c r="AX1171">
        <v>9.7100000000000009</v>
      </c>
      <c r="AY1171">
        <v>0</v>
      </c>
      <c r="AZ1171">
        <v>0</v>
      </c>
      <c r="BA1171">
        <v>0</v>
      </c>
      <c r="BB1171">
        <v>0</v>
      </c>
      <c r="BC1171">
        <v>0.37</v>
      </c>
      <c r="BD1171">
        <v>0</v>
      </c>
      <c r="BE1171">
        <v>0</v>
      </c>
      <c r="BF1171">
        <v>43191</v>
      </c>
      <c r="BG1171">
        <v>43220</v>
      </c>
      <c r="BH1171">
        <v>4.74</v>
      </c>
      <c r="BI1171">
        <v>7.08</v>
      </c>
      <c r="BJ1171">
        <v>21.53</v>
      </c>
      <c r="BK1171">
        <v>4.34</v>
      </c>
      <c r="BL1171">
        <v>1.28</v>
      </c>
      <c r="BM1171">
        <v>1.23</v>
      </c>
      <c r="BN1171">
        <v>0.57999999999999996</v>
      </c>
      <c r="BO1171">
        <v>1.81</v>
      </c>
      <c r="BP1171">
        <v>28.96</v>
      </c>
      <c r="BQ1171">
        <v>6.02</v>
      </c>
      <c r="BR1171">
        <v>0.33</v>
      </c>
      <c r="BS1171">
        <v>22.94</v>
      </c>
      <c r="BT1171">
        <v>4.59</v>
      </c>
      <c r="BU1171">
        <v>33.880000000000003</v>
      </c>
      <c r="BV1171">
        <v>193</v>
      </c>
      <c r="BW1171">
        <v>193</v>
      </c>
      <c r="BX1171">
        <v>0</v>
      </c>
      <c r="BY1171">
        <v>43188</v>
      </c>
      <c r="BZ1171" t="s">
        <v>624</v>
      </c>
      <c r="CA1171">
        <v>1157</v>
      </c>
      <c r="CB1171">
        <v>0</v>
      </c>
      <c r="CC1171">
        <v>43373</v>
      </c>
      <c r="CD1171">
        <v>979</v>
      </c>
      <c r="CE1171">
        <v>0</v>
      </c>
      <c r="CF1171">
        <v>1172</v>
      </c>
      <c r="CG1171">
        <v>0</v>
      </c>
    </row>
    <row r="1172" spans="1:85" hidden="1" x14ac:dyDescent="0.45">
      <c r="A1172" s="104">
        <v>106002176390</v>
      </c>
      <c r="B1172" s="1">
        <v>43191</v>
      </c>
      <c r="C1172" s="141" t="s">
        <v>101</v>
      </c>
      <c r="D1172">
        <v>2018</v>
      </c>
      <c r="E1172" s="98">
        <v>14831548422869</v>
      </c>
      <c r="F1172" s="141" t="s">
        <v>747</v>
      </c>
      <c r="G1172" s="141" t="str">
        <f>VLOOKUP(E1172,'Tableau Sites'!$A$7:$C$107,3,FALSE)</f>
        <v>2A RUE COMMANDANT MARCHAND</v>
      </c>
      <c r="H1172" s="142">
        <v>56100</v>
      </c>
      <c r="I1172">
        <v>3</v>
      </c>
      <c r="J1172" s="1">
        <v>43190</v>
      </c>
      <c r="K1172" s="1">
        <v>43190</v>
      </c>
      <c r="L1172" s="142">
        <v>3</v>
      </c>
      <c r="M1172" s="142">
        <v>3</v>
      </c>
      <c r="N1172" s="143">
        <v>5.38</v>
      </c>
      <c r="O1172" s="15">
        <v>102976584</v>
      </c>
      <c r="P1172" t="s">
        <v>611</v>
      </c>
      <c r="Q1172">
        <v>102977700</v>
      </c>
      <c r="R1172" s="104" t="s">
        <v>130</v>
      </c>
      <c r="S1172">
        <v>11003620275</v>
      </c>
      <c r="T1172" t="s">
        <v>612</v>
      </c>
      <c r="U1172" s="114">
        <v>21560121200016</v>
      </c>
      <c r="V1172" s="13"/>
      <c r="W1172" s="1">
        <v>17089</v>
      </c>
      <c r="X1172" s="7">
        <v>106002176390</v>
      </c>
      <c r="Y1172" s="10">
        <v>43191</v>
      </c>
      <c r="Z1172">
        <v>43231</v>
      </c>
      <c r="AA1172">
        <v>72</v>
      </c>
      <c r="AB1172" t="s">
        <v>613</v>
      </c>
      <c r="AD1172">
        <v>6005830267</v>
      </c>
      <c r="AE1172" t="s">
        <v>747</v>
      </c>
      <c r="AH1172">
        <v>14831548422869</v>
      </c>
      <c r="AI1172" t="s">
        <v>748</v>
      </c>
      <c r="AJ1172">
        <v>56100</v>
      </c>
      <c r="AK1172" t="s">
        <v>264</v>
      </c>
      <c r="AL1172" t="s">
        <v>616</v>
      </c>
      <c r="AM1172">
        <v>4176451260697</v>
      </c>
      <c r="AN1172" t="s">
        <v>101</v>
      </c>
      <c r="AO1172" t="s">
        <v>617</v>
      </c>
      <c r="AP1172" t="s">
        <v>618</v>
      </c>
      <c r="AQ1172" t="s">
        <v>619</v>
      </c>
      <c r="AR1172">
        <v>3</v>
      </c>
      <c r="AU1172">
        <v>0</v>
      </c>
      <c r="AV1172">
        <v>43160</v>
      </c>
      <c r="AW1172">
        <v>43190</v>
      </c>
      <c r="AX1172">
        <v>0.16</v>
      </c>
      <c r="AY1172">
        <v>0</v>
      </c>
      <c r="AZ1172">
        <v>0</v>
      </c>
      <c r="BA1172">
        <v>0</v>
      </c>
      <c r="BB1172">
        <v>0</v>
      </c>
      <c r="BC1172">
        <v>0.01</v>
      </c>
      <c r="BD1172">
        <v>0</v>
      </c>
      <c r="BE1172">
        <v>0</v>
      </c>
      <c r="BF1172">
        <v>43191</v>
      </c>
      <c r="BG1172">
        <v>43220</v>
      </c>
      <c r="BH1172">
        <v>3.68</v>
      </c>
      <c r="BI1172">
        <v>0.11</v>
      </c>
      <c r="BJ1172">
        <v>3.95</v>
      </c>
      <c r="BK1172">
        <v>7.0000000000000007E-2</v>
      </c>
      <c r="BL1172">
        <v>1</v>
      </c>
      <c r="BM1172">
        <v>0.02</v>
      </c>
      <c r="BN1172">
        <v>0.01</v>
      </c>
      <c r="BO1172">
        <v>0.03</v>
      </c>
      <c r="BP1172">
        <v>5.05</v>
      </c>
      <c r="BQ1172">
        <v>4.68</v>
      </c>
      <c r="BR1172">
        <v>0.26</v>
      </c>
      <c r="BS1172">
        <v>0.37</v>
      </c>
      <c r="BT1172">
        <v>7.0000000000000007E-2</v>
      </c>
      <c r="BU1172">
        <v>5.38</v>
      </c>
      <c r="BV1172">
        <v>3</v>
      </c>
      <c r="BW1172">
        <v>3</v>
      </c>
      <c r="BX1172">
        <v>0</v>
      </c>
      <c r="BY1172">
        <v>43176</v>
      </c>
      <c r="BZ1172" t="s">
        <v>624</v>
      </c>
      <c r="CA1172">
        <v>44</v>
      </c>
      <c r="CB1172">
        <v>0</v>
      </c>
      <c r="CC1172">
        <v>43207</v>
      </c>
      <c r="CD1172">
        <v>44</v>
      </c>
      <c r="CE1172">
        <v>0</v>
      </c>
      <c r="CF1172">
        <v>47</v>
      </c>
      <c r="CG1172">
        <v>0</v>
      </c>
    </row>
    <row r="1173" spans="1:85" x14ac:dyDescent="0.45">
      <c r="A1173" s="104">
        <v>106002176390</v>
      </c>
      <c r="B1173" s="1">
        <v>43191</v>
      </c>
      <c r="C1173" s="141" t="s">
        <v>101</v>
      </c>
      <c r="D1173">
        <v>2018</v>
      </c>
      <c r="E1173" s="98">
        <v>14899131654739</v>
      </c>
      <c r="F1173" s="141" t="s">
        <v>749</v>
      </c>
      <c r="G1173" s="141" t="str">
        <f>VLOOKUP(E1173,'Tableau Sites'!$A$7:$C$127,3,FALSE)</f>
        <v>32 RUE EDGAR QUINET</v>
      </c>
      <c r="H1173" s="142">
        <v>56100</v>
      </c>
      <c r="I1173">
        <v>6</v>
      </c>
      <c r="J1173" s="1">
        <v>43190</v>
      </c>
      <c r="K1173" s="1">
        <v>43190</v>
      </c>
      <c r="L1173" s="142">
        <v>101</v>
      </c>
      <c r="M1173" s="142">
        <v>101</v>
      </c>
      <c r="N1173" s="143">
        <v>20.75</v>
      </c>
      <c r="O1173" s="15">
        <v>102976584</v>
      </c>
      <c r="P1173" t="s">
        <v>611</v>
      </c>
      <c r="Q1173">
        <v>102977700</v>
      </c>
      <c r="R1173" s="104" t="s">
        <v>130</v>
      </c>
      <c r="S1173">
        <v>11003620275</v>
      </c>
      <c r="T1173" t="s">
        <v>612</v>
      </c>
      <c r="U1173" s="114">
        <v>21560121200016</v>
      </c>
      <c r="V1173" s="13"/>
      <c r="W1173" s="1">
        <v>17089</v>
      </c>
      <c r="X1173" s="7">
        <v>106002176390</v>
      </c>
      <c r="Y1173" s="10">
        <v>43191</v>
      </c>
      <c r="Z1173">
        <v>43231</v>
      </c>
      <c r="AA1173">
        <v>73</v>
      </c>
      <c r="AB1173" t="s">
        <v>613</v>
      </c>
      <c r="AD1173">
        <v>6005863436</v>
      </c>
      <c r="AE1173" t="s">
        <v>749</v>
      </c>
      <c r="AH1173">
        <v>14899131654739</v>
      </c>
      <c r="AI1173" t="s">
        <v>750</v>
      </c>
      <c r="AJ1173">
        <v>56100</v>
      </c>
      <c r="AK1173" t="s">
        <v>264</v>
      </c>
      <c r="AL1173" t="s">
        <v>634</v>
      </c>
      <c r="AM1173">
        <v>683</v>
      </c>
      <c r="AN1173" t="s">
        <v>101</v>
      </c>
      <c r="AO1173" t="s">
        <v>617</v>
      </c>
      <c r="AP1173" t="s">
        <v>618</v>
      </c>
      <c r="AQ1173" t="s">
        <v>619</v>
      </c>
      <c r="AR1173">
        <v>6</v>
      </c>
      <c r="AU1173">
        <v>0</v>
      </c>
      <c r="AV1173">
        <v>43160</v>
      </c>
      <c r="AW1173">
        <v>43190</v>
      </c>
      <c r="AX1173">
        <v>5.08</v>
      </c>
      <c r="AY1173">
        <v>0</v>
      </c>
      <c r="AZ1173">
        <v>0</v>
      </c>
      <c r="BA1173">
        <v>0</v>
      </c>
      <c r="BB1173">
        <v>0</v>
      </c>
      <c r="BC1173">
        <v>0.19</v>
      </c>
      <c r="BD1173">
        <v>0</v>
      </c>
      <c r="BE1173">
        <v>0</v>
      </c>
      <c r="BF1173">
        <v>43191</v>
      </c>
      <c r="BG1173">
        <v>43220</v>
      </c>
      <c r="BH1173">
        <v>4.74</v>
      </c>
      <c r="BI1173">
        <v>3.71</v>
      </c>
      <c r="BJ1173">
        <v>13.53</v>
      </c>
      <c r="BK1173">
        <v>2.27</v>
      </c>
      <c r="BL1173">
        <v>1.28</v>
      </c>
      <c r="BM1173">
        <v>0.64</v>
      </c>
      <c r="BN1173">
        <v>0.3</v>
      </c>
      <c r="BO1173">
        <v>0.94</v>
      </c>
      <c r="BP1173">
        <v>18.02</v>
      </c>
      <c r="BQ1173">
        <v>6.02</v>
      </c>
      <c r="BR1173">
        <v>0.33</v>
      </c>
      <c r="BS1173">
        <v>12</v>
      </c>
      <c r="BT1173">
        <v>2.4</v>
      </c>
      <c r="BU1173">
        <v>20.75</v>
      </c>
      <c r="BV1173">
        <v>101</v>
      </c>
      <c r="BW1173">
        <v>101</v>
      </c>
      <c r="BX1173">
        <v>0</v>
      </c>
      <c r="BY1173">
        <v>43151</v>
      </c>
      <c r="BZ1173" t="s">
        <v>624</v>
      </c>
      <c r="CA1173">
        <v>61232</v>
      </c>
      <c r="CB1173">
        <v>0</v>
      </c>
      <c r="CC1173">
        <v>43327</v>
      </c>
      <c r="CD1173">
        <v>61261</v>
      </c>
      <c r="CE1173">
        <v>0</v>
      </c>
      <c r="CF1173">
        <v>61362</v>
      </c>
      <c r="CG1173">
        <v>0</v>
      </c>
    </row>
    <row r="1174" spans="1:85" hidden="1" x14ac:dyDescent="0.45">
      <c r="A1174" s="104">
        <v>106002176390</v>
      </c>
      <c r="B1174" s="1">
        <v>43191</v>
      </c>
      <c r="C1174" s="141" t="s">
        <v>101</v>
      </c>
      <c r="D1174">
        <v>2018</v>
      </c>
      <c r="E1174" s="98">
        <v>14818089684573</v>
      </c>
      <c r="F1174" s="141" t="s">
        <v>751</v>
      </c>
      <c r="G1174" s="141" t="str">
        <f>VLOOKUP(E1174,'Tableau Sites'!$A$7:$C$107,3,FALSE)</f>
        <v>RUE FERDINAND BUISSON</v>
      </c>
      <c r="H1174" s="142">
        <v>56100</v>
      </c>
      <c r="I1174">
        <v>6</v>
      </c>
      <c r="J1174" s="1">
        <v>43190</v>
      </c>
      <c r="K1174" s="1">
        <v>43190</v>
      </c>
      <c r="L1174" s="142">
        <v>154</v>
      </c>
      <c r="M1174" s="142">
        <v>154</v>
      </c>
      <c r="N1174" s="143">
        <v>28.32</v>
      </c>
      <c r="O1174" s="15">
        <v>102976584</v>
      </c>
      <c r="P1174" t="s">
        <v>611</v>
      </c>
      <c r="Q1174">
        <v>102977700</v>
      </c>
      <c r="R1174" s="104" t="s">
        <v>130</v>
      </c>
      <c r="S1174">
        <v>11003620275</v>
      </c>
      <c r="T1174" t="s">
        <v>612</v>
      </c>
      <c r="U1174" s="114">
        <v>21560121200016</v>
      </c>
      <c r="V1174" s="13"/>
      <c r="W1174" s="1">
        <v>17089</v>
      </c>
      <c r="X1174" s="7">
        <v>106002176390</v>
      </c>
      <c r="Y1174" s="10">
        <v>43191</v>
      </c>
      <c r="Z1174">
        <v>43231</v>
      </c>
      <c r="AA1174">
        <v>74</v>
      </c>
      <c r="AB1174" t="s">
        <v>613</v>
      </c>
      <c r="AD1174">
        <v>6005863723</v>
      </c>
      <c r="AE1174" t="s">
        <v>751</v>
      </c>
      <c r="AH1174">
        <v>14818089684573</v>
      </c>
      <c r="AI1174" t="s">
        <v>752</v>
      </c>
      <c r="AJ1174">
        <v>56100</v>
      </c>
      <c r="AK1174" t="s">
        <v>264</v>
      </c>
      <c r="AL1174" t="s">
        <v>634</v>
      </c>
      <c r="AM1174">
        <v>779</v>
      </c>
      <c r="AN1174" t="s">
        <v>101</v>
      </c>
      <c r="AO1174" t="s">
        <v>617</v>
      </c>
      <c r="AP1174" t="s">
        <v>618</v>
      </c>
      <c r="AQ1174" t="s">
        <v>619</v>
      </c>
      <c r="AR1174">
        <v>6</v>
      </c>
      <c r="AU1174">
        <v>0</v>
      </c>
      <c r="AV1174">
        <v>43160</v>
      </c>
      <c r="AW1174">
        <v>43190</v>
      </c>
      <c r="AX1174">
        <v>7.75</v>
      </c>
      <c r="AY1174">
        <v>0</v>
      </c>
      <c r="AZ1174">
        <v>0</v>
      </c>
      <c r="BA1174">
        <v>0</v>
      </c>
      <c r="BB1174">
        <v>0</v>
      </c>
      <c r="BC1174">
        <v>0.3</v>
      </c>
      <c r="BD1174">
        <v>0</v>
      </c>
      <c r="BE1174">
        <v>0</v>
      </c>
      <c r="BF1174">
        <v>43191</v>
      </c>
      <c r="BG1174">
        <v>43220</v>
      </c>
      <c r="BH1174">
        <v>4.74</v>
      </c>
      <c r="BI1174">
        <v>5.65</v>
      </c>
      <c r="BJ1174">
        <v>18.14</v>
      </c>
      <c r="BK1174">
        <v>3.47</v>
      </c>
      <c r="BL1174">
        <v>1.28</v>
      </c>
      <c r="BM1174">
        <v>0.98</v>
      </c>
      <c r="BN1174">
        <v>0.46</v>
      </c>
      <c r="BO1174">
        <v>1.44</v>
      </c>
      <c r="BP1174">
        <v>24.33</v>
      </c>
      <c r="BQ1174">
        <v>6.02</v>
      </c>
      <c r="BR1174">
        <v>0.33</v>
      </c>
      <c r="BS1174">
        <v>18.309999999999999</v>
      </c>
      <c r="BT1174">
        <v>3.66</v>
      </c>
      <c r="BU1174">
        <v>28.32</v>
      </c>
      <c r="BV1174">
        <v>154</v>
      </c>
      <c r="BW1174">
        <v>154</v>
      </c>
      <c r="BX1174">
        <v>0</v>
      </c>
      <c r="BY1174">
        <v>43164</v>
      </c>
      <c r="BZ1174" t="s">
        <v>624</v>
      </c>
      <c r="CA1174">
        <v>68188</v>
      </c>
      <c r="CB1174">
        <v>0</v>
      </c>
      <c r="CC1174">
        <v>43342</v>
      </c>
      <c r="CD1174">
        <v>68109</v>
      </c>
      <c r="CE1174">
        <v>0</v>
      </c>
      <c r="CF1174">
        <v>68263</v>
      </c>
      <c r="CG1174">
        <v>0</v>
      </c>
    </row>
    <row r="1175" spans="1:85" hidden="1" x14ac:dyDescent="0.45">
      <c r="A1175" s="104">
        <v>106002176390</v>
      </c>
      <c r="B1175" s="1">
        <v>43191</v>
      </c>
      <c r="C1175" s="141" t="s">
        <v>101</v>
      </c>
      <c r="D1175">
        <v>2018</v>
      </c>
      <c r="E1175" s="98">
        <v>14815774127254</v>
      </c>
      <c r="F1175" s="141" t="s">
        <v>753</v>
      </c>
      <c r="G1175" s="141" t="str">
        <f>VLOOKUP(E1175,'Tableau Sites'!$A$7:$C$107,3,FALSE)</f>
        <v>8 RUE DE KERLERO</v>
      </c>
      <c r="H1175" s="142">
        <v>56100</v>
      </c>
      <c r="I1175">
        <v>6</v>
      </c>
      <c r="J1175" s="1">
        <v>43190</v>
      </c>
      <c r="K1175" s="1">
        <v>43190</v>
      </c>
      <c r="L1175" s="142">
        <v>277</v>
      </c>
      <c r="M1175" s="142">
        <v>277</v>
      </c>
      <c r="N1175" s="143">
        <v>45.87</v>
      </c>
      <c r="O1175" s="15">
        <v>102976584</v>
      </c>
      <c r="P1175" t="s">
        <v>611</v>
      </c>
      <c r="Q1175">
        <v>102977700</v>
      </c>
      <c r="R1175" s="104" t="s">
        <v>130</v>
      </c>
      <c r="S1175">
        <v>11003620275</v>
      </c>
      <c r="T1175" t="s">
        <v>612</v>
      </c>
      <c r="U1175" s="114">
        <v>21560121200016</v>
      </c>
      <c r="V1175" s="13"/>
      <c r="W1175" s="1">
        <v>17089</v>
      </c>
      <c r="X1175" s="7">
        <v>106002176390</v>
      </c>
      <c r="Y1175" s="10">
        <v>43191</v>
      </c>
      <c r="Z1175">
        <v>43231</v>
      </c>
      <c r="AA1175">
        <v>75</v>
      </c>
      <c r="AB1175" t="s">
        <v>613</v>
      </c>
      <c r="AD1175">
        <v>6005836682</v>
      </c>
      <c r="AE1175" t="s">
        <v>753</v>
      </c>
      <c r="AH1175">
        <v>14815774127254</v>
      </c>
      <c r="AI1175" t="s">
        <v>754</v>
      </c>
      <c r="AJ1175">
        <v>56100</v>
      </c>
      <c r="AK1175" t="s">
        <v>264</v>
      </c>
      <c r="AL1175" t="s">
        <v>396</v>
      </c>
      <c r="AM1175">
        <v>186</v>
      </c>
      <c r="AN1175" t="s">
        <v>101</v>
      </c>
      <c r="AO1175" t="s">
        <v>617</v>
      </c>
      <c r="AP1175" t="s">
        <v>618</v>
      </c>
      <c r="AQ1175" t="s">
        <v>619</v>
      </c>
      <c r="AR1175">
        <v>6</v>
      </c>
      <c r="AU1175">
        <v>0</v>
      </c>
      <c r="AV1175">
        <v>43160</v>
      </c>
      <c r="AW1175">
        <v>43190</v>
      </c>
      <c r="AX1175">
        <v>13.93</v>
      </c>
      <c r="AY1175">
        <v>0</v>
      </c>
      <c r="AZ1175">
        <v>0</v>
      </c>
      <c r="BA1175">
        <v>0</v>
      </c>
      <c r="BB1175">
        <v>0</v>
      </c>
      <c r="BC1175">
        <v>0.53</v>
      </c>
      <c r="BD1175">
        <v>0</v>
      </c>
      <c r="BE1175">
        <v>0</v>
      </c>
      <c r="BF1175">
        <v>43191</v>
      </c>
      <c r="BG1175">
        <v>43220</v>
      </c>
      <c r="BH1175">
        <v>4.74</v>
      </c>
      <c r="BI1175">
        <v>10.17</v>
      </c>
      <c r="BJ1175">
        <v>28.84</v>
      </c>
      <c r="BK1175">
        <v>6.23</v>
      </c>
      <c r="BL1175">
        <v>1.28</v>
      </c>
      <c r="BM1175">
        <v>1.77</v>
      </c>
      <c r="BN1175">
        <v>0.83</v>
      </c>
      <c r="BO1175">
        <v>2.6</v>
      </c>
      <c r="BP1175">
        <v>38.950000000000003</v>
      </c>
      <c r="BQ1175">
        <v>6.02</v>
      </c>
      <c r="BR1175">
        <v>0.33</v>
      </c>
      <c r="BS1175">
        <v>32.93</v>
      </c>
      <c r="BT1175">
        <v>6.59</v>
      </c>
      <c r="BU1175">
        <v>45.87</v>
      </c>
      <c r="BV1175">
        <v>277</v>
      </c>
      <c r="BW1175">
        <v>277</v>
      </c>
      <c r="BX1175">
        <v>0</v>
      </c>
      <c r="BY1175">
        <v>42912</v>
      </c>
      <c r="BZ1175" t="s">
        <v>624</v>
      </c>
      <c r="CA1175">
        <v>25597</v>
      </c>
      <c r="CB1175">
        <v>0</v>
      </c>
      <c r="CC1175">
        <v>43272</v>
      </c>
      <c r="CD1175">
        <v>27660</v>
      </c>
      <c r="CE1175">
        <v>0</v>
      </c>
      <c r="CF1175">
        <v>27937</v>
      </c>
      <c r="CG1175">
        <v>0</v>
      </c>
    </row>
    <row r="1176" spans="1:85" x14ac:dyDescent="0.45">
      <c r="A1176" s="104">
        <v>106002176390</v>
      </c>
      <c r="B1176" s="1">
        <v>43191</v>
      </c>
      <c r="C1176" s="141" t="s">
        <v>101</v>
      </c>
      <c r="D1176">
        <v>2018</v>
      </c>
      <c r="E1176" s="98">
        <v>14888422540020</v>
      </c>
      <c r="F1176" s="141" t="s">
        <v>755</v>
      </c>
      <c r="G1176" s="141" t="str">
        <f>VLOOKUP(E1176,'Tableau Sites'!$A$7:$C$127,3,FALSE)</f>
        <v>RUE RENE LOTE</v>
      </c>
      <c r="H1176" s="142">
        <v>56100</v>
      </c>
      <c r="I1176">
        <v>6</v>
      </c>
      <c r="J1176" s="1">
        <v>43190</v>
      </c>
      <c r="K1176" s="1">
        <v>43190</v>
      </c>
      <c r="L1176" s="142">
        <v>299</v>
      </c>
      <c r="M1176" s="142">
        <v>299</v>
      </c>
      <c r="N1176" s="143">
        <v>49</v>
      </c>
      <c r="O1176" s="15">
        <v>102976584</v>
      </c>
      <c r="P1176" t="s">
        <v>611</v>
      </c>
      <c r="Q1176">
        <v>102977700</v>
      </c>
      <c r="R1176" s="104" t="s">
        <v>130</v>
      </c>
      <c r="S1176">
        <v>11003620275</v>
      </c>
      <c r="T1176" t="s">
        <v>612</v>
      </c>
      <c r="U1176" s="114">
        <v>21560121200016</v>
      </c>
      <c r="V1176" s="13"/>
      <c r="W1176" s="1">
        <v>17089</v>
      </c>
      <c r="X1176" s="7">
        <v>106002176390</v>
      </c>
      <c r="Y1176" s="10">
        <v>43191</v>
      </c>
      <c r="Z1176">
        <v>43231</v>
      </c>
      <c r="AA1176">
        <v>76</v>
      </c>
      <c r="AB1176" t="s">
        <v>613</v>
      </c>
      <c r="AD1176">
        <v>6005836868</v>
      </c>
      <c r="AE1176" t="s">
        <v>755</v>
      </c>
      <c r="AH1176">
        <v>14888422540020</v>
      </c>
      <c r="AI1176" t="s">
        <v>756</v>
      </c>
      <c r="AJ1176">
        <v>56100</v>
      </c>
      <c r="AK1176" t="s">
        <v>264</v>
      </c>
      <c r="AL1176" t="s">
        <v>634</v>
      </c>
      <c r="AM1176">
        <v>942</v>
      </c>
      <c r="AN1176" t="s">
        <v>101</v>
      </c>
      <c r="AO1176" t="s">
        <v>617</v>
      </c>
      <c r="AP1176" t="s">
        <v>618</v>
      </c>
      <c r="AQ1176" t="s">
        <v>619</v>
      </c>
      <c r="AR1176">
        <v>6</v>
      </c>
      <c r="AU1176">
        <v>0</v>
      </c>
      <c r="AV1176">
        <v>43160</v>
      </c>
      <c r="AW1176">
        <v>43190</v>
      </c>
      <c r="AX1176">
        <v>15.03</v>
      </c>
      <c r="AY1176">
        <v>0</v>
      </c>
      <c r="AZ1176">
        <v>0</v>
      </c>
      <c r="BA1176">
        <v>0</v>
      </c>
      <c r="BB1176">
        <v>0</v>
      </c>
      <c r="BC1176">
        <v>0.56999999999999995</v>
      </c>
      <c r="BD1176">
        <v>0</v>
      </c>
      <c r="BE1176">
        <v>0</v>
      </c>
      <c r="BF1176">
        <v>43191</v>
      </c>
      <c r="BG1176">
        <v>43220</v>
      </c>
      <c r="BH1176">
        <v>4.74</v>
      </c>
      <c r="BI1176">
        <v>10.97</v>
      </c>
      <c r="BJ1176">
        <v>30.74</v>
      </c>
      <c r="BK1176">
        <v>6.73</v>
      </c>
      <c r="BL1176">
        <v>1.28</v>
      </c>
      <c r="BM1176">
        <v>1.91</v>
      </c>
      <c r="BN1176">
        <v>0.9</v>
      </c>
      <c r="BO1176">
        <v>2.81</v>
      </c>
      <c r="BP1176">
        <v>41.56</v>
      </c>
      <c r="BQ1176">
        <v>6.02</v>
      </c>
      <c r="BR1176">
        <v>0.33</v>
      </c>
      <c r="BS1176">
        <v>35.54</v>
      </c>
      <c r="BT1176">
        <v>7.11</v>
      </c>
      <c r="BU1176">
        <v>49</v>
      </c>
      <c r="BV1176">
        <v>299</v>
      </c>
      <c r="BW1176">
        <v>299</v>
      </c>
      <c r="BX1176">
        <v>0</v>
      </c>
      <c r="BY1176">
        <v>43074</v>
      </c>
      <c r="BZ1176" t="s">
        <v>624</v>
      </c>
      <c r="CA1176">
        <v>94758</v>
      </c>
      <c r="CB1176">
        <v>0</v>
      </c>
      <c r="CC1176">
        <v>43250</v>
      </c>
      <c r="CD1176">
        <v>95639</v>
      </c>
      <c r="CE1176">
        <v>0</v>
      </c>
      <c r="CF1176">
        <v>95938</v>
      </c>
      <c r="CG1176">
        <v>0</v>
      </c>
    </row>
    <row r="1177" spans="1:85" hidden="1" x14ac:dyDescent="0.45">
      <c r="A1177" s="104">
        <v>106002176390</v>
      </c>
      <c r="B1177" s="1">
        <v>43191</v>
      </c>
      <c r="C1177" s="141" t="s">
        <v>101</v>
      </c>
      <c r="D1177">
        <v>2018</v>
      </c>
      <c r="E1177" s="98">
        <v>14861939155961</v>
      </c>
      <c r="F1177" s="141" t="s">
        <v>757</v>
      </c>
      <c r="G1177" s="141" t="str">
        <f>VLOOKUP(E1177,'Tableau Sites'!$A$7:$C$107,3,FALSE)</f>
        <v>2C Bd Franchet d'Esperet</v>
      </c>
      <c r="H1177" s="142">
        <v>56100</v>
      </c>
      <c r="I1177">
        <v>6</v>
      </c>
      <c r="J1177" s="1">
        <v>43190</v>
      </c>
      <c r="K1177" s="1">
        <v>43190</v>
      </c>
      <c r="L1177" s="142">
        <v>462</v>
      </c>
      <c r="M1177" s="142">
        <v>462</v>
      </c>
      <c r="N1177" s="143">
        <v>72.28</v>
      </c>
      <c r="O1177" s="15">
        <v>102976584</v>
      </c>
      <c r="P1177" t="s">
        <v>611</v>
      </c>
      <c r="Q1177">
        <v>102977700</v>
      </c>
      <c r="R1177" s="104" t="s">
        <v>130</v>
      </c>
      <c r="S1177">
        <v>11003620275</v>
      </c>
      <c r="T1177" t="s">
        <v>612</v>
      </c>
      <c r="U1177" s="114">
        <v>21560121200016</v>
      </c>
      <c r="V1177" s="13"/>
      <c r="W1177" s="1">
        <v>17089</v>
      </c>
      <c r="X1177" s="7">
        <v>106002176390</v>
      </c>
      <c r="Y1177" s="10">
        <v>43191</v>
      </c>
      <c r="Z1177">
        <v>43231</v>
      </c>
      <c r="AA1177">
        <v>77</v>
      </c>
      <c r="AB1177" t="s">
        <v>613</v>
      </c>
      <c r="AD1177">
        <v>6005863625</v>
      </c>
      <c r="AE1177" t="s">
        <v>757</v>
      </c>
      <c r="AH1177">
        <v>14861939155961</v>
      </c>
      <c r="AI1177" t="s">
        <v>758</v>
      </c>
      <c r="AJ1177">
        <v>56100</v>
      </c>
      <c r="AK1177" t="s">
        <v>264</v>
      </c>
      <c r="AL1177" t="s">
        <v>634</v>
      </c>
      <c r="AM1177">
        <v>262</v>
      </c>
      <c r="AN1177" t="s">
        <v>101</v>
      </c>
      <c r="AO1177" t="s">
        <v>617</v>
      </c>
      <c r="AP1177" t="s">
        <v>618</v>
      </c>
      <c r="AQ1177" t="s">
        <v>619</v>
      </c>
      <c r="AR1177">
        <v>6</v>
      </c>
      <c r="AU1177">
        <v>0</v>
      </c>
      <c r="AV1177">
        <v>43160</v>
      </c>
      <c r="AW1177">
        <v>43190</v>
      </c>
      <c r="AX1177">
        <v>23.24</v>
      </c>
      <c r="AY1177">
        <v>0</v>
      </c>
      <c r="AZ1177">
        <v>0</v>
      </c>
      <c r="BA1177">
        <v>0</v>
      </c>
      <c r="BB1177">
        <v>0</v>
      </c>
      <c r="BC1177">
        <v>0.89</v>
      </c>
      <c r="BD1177">
        <v>0</v>
      </c>
      <c r="BE1177">
        <v>0</v>
      </c>
      <c r="BF1177">
        <v>43191</v>
      </c>
      <c r="BG1177">
        <v>43220</v>
      </c>
      <c r="BH1177">
        <v>4.74</v>
      </c>
      <c r="BI1177">
        <v>16.96</v>
      </c>
      <c r="BJ1177">
        <v>44.94</v>
      </c>
      <c r="BK1177">
        <v>10.4</v>
      </c>
      <c r="BL1177">
        <v>1.28</v>
      </c>
      <c r="BM1177">
        <v>2.95</v>
      </c>
      <c r="BN1177">
        <v>1.39</v>
      </c>
      <c r="BO1177">
        <v>4.34</v>
      </c>
      <c r="BP1177">
        <v>60.96</v>
      </c>
      <c r="BQ1177">
        <v>6.02</v>
      </c>
      <c r="BR1177">
        <v>0.33</v>
      </c>
      <c r="BS1177">
        <v>54.94</v>
      </c>
      <c r="BT1177">
        <v>10.99</v>
      </c>
      <c r="BU1177">
        <v>72.28</v>
      </c>
      <c r="BV1177">
        <v>462</v>
      </c>
      <c r="BW1177">
        <v>462</v>
      </c>
      <c r="BX1177">
        <v>0</v>
      </c>
      <c r="BY1177">
        <v>43199</v>
      </c>
      <c r="BZ1177" t="s">
        <v>624</v>
      </c>
      <c r="CA1177">
        <v>13632</v>
      </c>
      <c r="CB1177">
        <v>0</v>
      </c>
      <c r="CC1177">
        <v>43376</v>
      </c>
      <c r="CD1177">
        <v>13885</v>
      </c>
      <c r="CE1177">
        <v>0</v>
      </c>
      <c r="CF1177">
        <v>14347</v>
      </c>
      <c r="CG1177">
        <v>0</v>
      </c>
    </row>
    <row r="1178" spans="1:85" hidden="1" x14ac:dyDescent="0.45">
      <c r="A1178" s="104">
        <v>106002176390</v>
      </c>
      <c r="B1178" s="1">
        <v>43191</v>
      </c>
      <c r="C1178" s="141" t="s">
        <v>101</v>
      </c>
      <c r="D1178">
        <v>2018</v>
      </c>
      <c r="E1178" s="98">
        <v>14855426859571</v>
      </c>
      <c r="F1178" s="141" t="s">
        <v>759</v>
      </c>
      <c r="G1178" s="141" t="e">
        <f>VLOOKUP(E1178,'Tableau Sites'!$A$7:$C$107,3,FALSE)</f>
        <v>#N/A</v>
      </c>
      <c r="H1178" s="142">
        <v>56100</v>
      </c>
      <c r="I1178">
        <v>9</v>
      </c>
      <c r="J1178" s="1">
        <v>43190</v>
      </c>
      <c r="K1178" s="1">
        <v>43190</v>
      </c>
      <c r="L1178" s="142">
        <v>-795</v>
      </c>
      <c r="M1178" s="142">
        <v>-795</v>
      </c>
      <c r="N1178" s="143">
        <v>-105.61</v>
      </c>
      <c r="O1178" s="15">
        <v>102976584</v>
      </c>
      <c r="P1178" t="s">
        <v>611</v>
      </c>
      <c r="Q1178">
        <v>102977700</v>
      </c>
      <c r="R1178" s="104" t="s">
        <v>130</v>
      </c>
      <c r="S1178">
        <v>11003620275</v>
      </c>
      <c r="T1178" t="s">
        <v>612</v>
      </c>
      <c r="U1178" s="114">
        <v>21560121200016</v>
      </c>
      <c r="V1178" s="13"/>
      <c r="W1178" s="1">
        <v>17089</v>
      </c>
      <c r="X1178" s="7">
        <v>106002176390</v>
      </c>
      <c r="Y1178" s="10">
        <v>43191</v>
      </c>
      <c r="Z1178">
        <v>43231</v>
      </c>
      <c r="AA1178">
        <v>78</v>
      </c>
      <c r="AB1178" t="s">
        <v>635</v>
      </c>
      <c r="AD1178">
        <v>6005836742</v>
      </c>
      <c r="AE1178" t="s">
        <v>759</v>
      </c>
      <c r="AH1178">
        <v>14855426859571</v>
      </c>
      <c r="AI1178" t="s">
        <v>760</v>
      </c>
      <c r="AJ1178">
        <v>56100</v>
      </c>
      <c r="AK1178" t="s">
        <v>264</v>
      </c>
      <c r="AL1178" t="s">
        <v>616</v>
      </c>
      <c r="AM1178">
        <v>876</v>
      </c>
      <c r="AN1178" t="s">
        <v>101</v>
      </c>
      <c r="AO1178" t="s">
        <v>617</v>
      </c>
      <c r="AP1178" t="s">
        <v>618</v>
      </c>
      <c r="AQ1178" t="s">
        <v>619</v>
      </c>
      <c r="AR1178">
        <v>9</v>
      </c>
      <c r="AU1178">
        <v>0</v>
      </c>
      <c r="AV1178">
        <v>43160</v>
      </c>
      <c r="AW1178">
        <v>43190</v>
      </c>
      <c r="AX1178">
        <v>-39.979999999999997</v>
      </c>
      <c r="AY1178">
        <v>0</v>
      </c>
      <c r="AZ1178">
        <v>0</v>
      </c>
      <c r="BA1178">
        <v>0</v>
      </c>
      <c r="BB1178">
        <v>0</v>
      </c>
      <c r="BC1178">
        <v>-1.53</v>
      </c>
      <c r="BD1178">
        <v>0</v>
      </c>
      <c r="BE1178">
        <v>0</v>
      </c>
      <c r="BF1178">
        <v>43191</v>
      </c>
      <c r="BG1178">
        <v>43220</v>
      </c>
      <c r="BH1178">
        <v>5.82</v>
      </c>
      <c r="BI1178">
        <v>-29.17</v>
      </c>
      <c r="BJ1178">
        <v>-63.33</v>
      </c>
      <c r="BK1178">
        <v>-17.89</v>
      </c>
      <c r="BL1178">
        <v>1.57</v>
      </c>
      <c r="BM1178">
        <v>-5.08</v>
      </c>
      <c r="BN1178">
        <v>-2.39</v>
      </c>
      <c r="BO1178">
        <v>-7.47</v>
      </c>
      <c r="BP1178">
        <v>-87.12</v>
      </c>
      <c r="BQ1178">
        <v>7.39</v>
      </c>
      <c r="BR1178">
        <v>0.41</v>
      </c>
      <c r="BS1178">
        <v>-94.51</v>
      </c>
      <c r="BT1178">
        <v>-18.899999999999999</v>
      </c>
      <c r="BU1178">
        <v>-105.61</v>
      </c>
      <c r="BV1178">
        <v>-795</v>
      </c>
      <c r="BW1178">
        <v>-795</v>
      </c>
      <c r="BX1178">
        <v>0</v>
      </c>
      <c r="BY1178">
        <v>43185</v>
      </c>
      <c r="BZ1178" t="s">
        <v>638</v>
      </c>
      <c r="CA1178">
        <v>0</v>
      </c>
      <c r="CB1178">
        <v>0</v>
      </c>
      <c r="CC1178">
        <v>43269</v>
      </c>
      <c r="CD1178">
        <v>1204</v>
      </c>
      <c r="CE1178">
        <v>0</v>
      </c>
      <c r="CF1178">
        <v>68</v>
      </c>
      <c r="CG1178">
        <v>0</v>
      </c>
    </row>
    <row r="1179" spans="1:85" hidden="1" x14ac:dyDescent="0.45">
      <c r="A1179" s="104">
        <v>106002176390</v>
      </c>
      <c r="B1179" s="1">
        <v>43191</v>
      </c>
      <c r="C1179" s="141" t="s">
        <v>101</v>
      </c>
      <c r="D1179">
        <v>2018</v>
      </c>
      <c r="E1179" s="98">
        <v>14819536845189</v>
      </c>
      <c r="F1179" s="141" t="s">
        <v>761</v>
      </c>
      <c r="G1179" s="141" t="str">
        <f>VLOOKUP(E1179,'Tableau Sites'!$A$7:$C$107,3,FALSE)</f>
        <v>PLACE DE LA LIBERTE</v>
      </c>
      <c r="H1179" s="142">
        <v>56100</v>
      </c>
      <c r="I1179">
        <v>12</v>
      </c>
      <c r="J1179" s="1">
        <v>43190</v>
      </c>
      <c r="K1179" s="1">
        <v>43190</v>
      </c>
      <c r="L1179" s="142">
        <v>667</v>
      </c>
      <c r="M1179" s="142">
        <v>667</v>
      </c>
      <c r="N1179" s="143">
        <v>104.36</v>
      </c>
      <c r="O1179" s="15">
        <v>102976584</v>
      </c>
      <c r="P1179" t="s">
        <v>611</v>
      </c>
      <c r="Q1179">
        <v>102977700</v>
      </c>
      <c r="R1179" s="104" t="s">
        <v>130</v>
      </c>
      <c r="S1179">
        <v>11003620275</v>
      </c>
      <c r="T1179" t="s">
        <v>612</v>
      </c>
      <c r="U1179" s="114">
        <v>21560121200016</v>
      </c>
      <c r="V1179" s="13"/>
      <c r="W1179" s="1">
        <v>17089</v>
      </c>
      <c r="X1179" s="7">
        <v>106002176390</v>
      </c>
      <c r="Y1179" s="10">
        <v>43191</v>
      </c>
      <c r="Z1179">
        <v>43231</v>
      </c>
      <c r="AA1179">
        <v>79</v>
      </c>
      <c r="AB1179" t="s">
        <v>613</v>
      </c>
      <c r="AD1179">
        <v>6005863718</v>
      </c>
      <c r="AE1179" t="s">
        <v>761</v>
      </c>
      <c r="AH1179">
        <v>14819536845189</v>
      </c>
      <c r="AI1179" t="s">
        <v>762</v>
      </c>
      <c r="AJ1179">
        <v>56100</v>
      </c>
      <c r="AK1179" t="s">
        <v>264</v>
      </c>
      <c r="AL1179" t="s">
        <v>396</v>
      </c>
      <c r="AM1179">
        <v>670</v>
      </c>
      <c r="AN1179" t="s">
        <v>101</v>
      </c>
      <c r="AO1179" t="s">
        <v>617</v>
      </c>
      <c r="AP1179" t="s">
        <v>618</v>
      </c>
      <c r="AQ1179" t="s">
        <v>619</v>
      </c>
      <c r="AR1179">
        <v>12</v>
      </c>
      <c r="AU1179">
        <v>0</v>
      </c>
      <c r="AV1179">
        <v>43160</v>
      </c>
      <c r="AW1179">
        <v>43190</v>
      </c>
      <c r="AX1179">
        <v>33.54</v>
      </c>
      <c r="AY1179">
        <v>0</v>
      </c>
      <c r="AZ1179">
        <v>0</v>
      </c>
      <c r="BA1179">
        <v>0</v>
      </c>
      <c r="BB1179">
        <v>0</v>
      </c>
      <c r="BC1179">
        <v>1.28</v>
      </c>
      <c r="BD1179">
        <v>0</v>
      </c>
      <c r="BE1179">
        <v>0</v>
      </c>
      <c r="BF1179">
        <v>43191</v>
      </c>
      <c r="BG1179">
        <v>43220</v>
      </c>
      <c r="BH1179">
        <v>6.87</v>
      </c>
      <c r="BI1179">
        <v>24.48</v>
      </c>
      <c r="BJ1179">
        <v>64.89</v>
      </c>
      <c r="BK1179">
        <v>15.01</v>
      </c>
      <c r="BL1179">
        <v>1.86</v>
      </c>
      <c r="BM1179">
        <v>4.26</v>
      </c>
      <c r="BN1179">
        <v>2</v>
      </c>
      <c r="BO1179">
        <v>6.26</v>
      </c>
      <c r="BP1179">
        <v>88.02</v>
      </c>
      <c r="BQ1179">
        <v>8.73</v>
      </c>
      <c r="BR1179">
        <v>0.48</v>
      </c>
      <c r="BS1179">
        <v>79.290000000000006</v>
      </c>
      <c r="BT1179">
        <v>15.86</v>
      </c>
      <c r="BU1179">
        <v>104.36</v>
      </c>
      <c r="BV1179">
        <v>667</v>
      </c>
      <c r="BW1179">
        <v>667</v>
      </c>
      <c r="BX1179">
        <v>0</v>
      </c>
      <c r="BY1179">
        <v>43090</v>
      </c>
      <c r="BZ1179" t="s">
        <v>624</v>
      </c>
      <c r="CA1179">
        <v>24134</v>
      </c>
      <c r="CB1179">
        <v>0</v>
      </c>
      <c r="CC1179">
        <v>43269</v>
      </c>
      <c r="CD1179">
        <v>25738</v>
      </c>
      <c r="CE1179">
        <v>0</v>
      </c>
      <c r="CF1179">
        <v>26405</v>
      </c>
      <c r="CG1179">
        <v>0</v>
      </c>
    </row>
    <row r="1180" spans="1:85" hidden="1" x14ac:dyDescent="0.45">
      <c r="A1180" s="104">
        <v>106002176390</v>
      </c>
      <c r="B1180" s="1">
        <v>43191</v>
      </c>
      <c r="C1180" s="141" t="s">
        <v>101</v>
      </c>
      <c r="D1180">
        <v>2018</v>
      </c>
      <c r="E1180" s="98">
        <v>14838639594716</v>
      </c>
      <c r="F1180" s="141" t="s">
        <v>763</v>
      </c>
      <c r="G1180" s="141" t="str">
        <f>VLOOKUP(E1180,'Tableau Sites'!$A$7:$C$107,3,FALSE)</f>
        <v>RUE JEAN DE MERVILLE</v>
      </c>
      <c r="H1180" s="142">
        <v>56100</v>
      </c>
      <c r="I1180">
        <v>36</v>
      </c>
      <c r="J1180" s="1">
        <v>43190</v>
      </c>
      <c r="K1180" s="1">
        <v>43190</v>
      </c>
      <c r="L1180" s="142">
        <v>2672</v>
      </c>
      <c r="M1180" s="142">
        <v>2672</v>
      </c>
      <c r="N1180" s="143">
        <v>401.77</v>
      </c>
      <c r="O1180" s="15">
        <v>102976584</v>
      </c>
      <c r="P1180" t="s">
        <v>611</v>
      </c>
      <c r="Q1180">
        <v>102977700</v>
      </c>
      <c r="R1180" s="104" t="s">
        <v>130</v>
      </c>
      <c r="S1180">
        <v>11003620275</v>
      </c>
      <c r="T1180" t="s">
        <v>612</v>
      </c>
      <c r="U1180" s="114">
        <v>21560121200016</v>
      </c>
      <c r="V1180" s="13"/>
      <c r="W1180" s="1">
        <v>17089</v>
      </c>
      <c r="X1180" s="7">
        <v>106002176390</v>
      </c>
      <c r="Y1180" s="10">
        <v>43191</v>
      </c>
      <c r="Z1180">
        <v>43231</v>
      </c>
      <c r="AA1180">
        <v>80</v>
      </c>
      <c r="AB1180" t="s">
        <v>613</v>
      </c>
      <c r="AD1180">
        <v>6005863601</v>
      </c>
      <c r="AE1180" t="s">
        <v>763</v>
      </c>
      <c r="AH1180">
        <v>14838639594716</v>
      </c>
      <c r="AI1180" t="s">
        <v>764</v>
      </c>
      <c r="AJ1180">
        <v>56100</v>
      </c>
      <c r="AK1180" t="s">
        <v>264</v>
      </c>
      <c r="AL1180" t="s">
        <v>396</v>
      </c>
      <c r="AM1180">
        <v>690</v>
      </c>
      <c r="AN1180" t="s">
        <v>101</v>
      </c>
      <c r="AO1180" t="s">
        <v>617</v>
      </c>
      <c r="AP1180" t="s">
        <v>618</v>
      </c>
      <c r="AQ1180" t="s">
        <v>619</v>
      </c>
      <c r="AR1180">
        <v>36</v>
      </c>
      <c r="AU1180">
        <v>0</v>
      </c>
      <c r="AV1180">
        <v>43160</v>
      </c>
      <c r="AW1180">
        <v>43190</v>
      </c>
      <c r="AX1180">
        <v>134.37</v>
      </c>
      <c r="AY1180">
        <v>0</v>
      </c>
      <c r="AZ1180">
        <v>0</v>
      </c>
      <c r="BA1180">
        <v>0</v>
      </c>
      <c r="BB1180">
        <v>0</v>
      </c>
      <c r="BC1180">
        <v>5.13</v>
      </c>
      <c r="BD1180">
        <v>0</v>
      </c>
      <c r="BE1180">
        <v>0</v>
      </c>
      <c r="BF1180">
        <v>43191</v>
      </c>
      <c r="BG1180">
        <v>43220</v>
      </c>
      <c r="BH1180">
        <v>15.39</v>
      </c>
      <c r="BI1180">
        <v>98.06</v>
      </c>
      <c r="BJ1180">
        <v>247.82</v>
      </c>
      <c r="BK1180">
        <v>60.12</v>
      </c>
      <c r="BL1180">
        <v>4.16</v>
      </c>
      <c r="BM1180">
        <v>17.05</v>
      </c>
      <c r="BN1180">
        <v>8.02</v>
      </c>
      <c r="BO1180">
        <v>25.07</v>
      </c>
      <c r="BP1180">
        <v>337.17</v>
      </c>
      <c r="BQ1180">
        <v>19.55</v>
      </c>
      <c r="BR1180">
        <v>1.08</v>
      </c>
      <c r="BS1180">
        <v>317.62</v>
      </c>
      <c r="BT1180">
        <v>63.52</v>
      </c>
      <c r="BU1180">
        <v>401.77</v>
      </c>
      <c r="BV1180">
        <v>2672</v>
      </c>
      <c r="BW1180">
        <v>2672</v>
      </c>
      <c r="BX1180">
        <v>0</v>
      </c>
      <c r="CC1180">
        <v>43269</v>
      </c>
      <c r="CD1180">
        <v>63375</v>
      </c>
      <c r="CE1180">
        <v>0</v>
      </c>
      <c r="CF1180">
        <v>66047</v>
      </c>
      <c r="CG1180">
        <v>0</v>
      </c>
    </row>
    <row r="1181" spans="1:85" hidden="1" x14ac:dyDescent="0.45">
      <c r="A1181" s="104">
        <v>106002176390</v>
      </c>
      <c r="B1181" s="1">
        <v>43191</v>
      </c>
      <c r="C1181" s="141" t="s">
        <v>101</v>
      </c>
      <c r="D1181">
        <v>2018</v>
      </c>
      <c r="E1181" s="98">
        <v>14815629464508</v>
      </c>
      <c r="F1181" s="141" t="s">
        <v>79</v>
      </c>
      <c r="G1181" s="141" t="e">
        <f>VLOOKUP(E1181,'Tableau Sites'!$A$7:$C$107,3,FALSE)</f>
        <v>#N/A</v>
      </c>
      <c r="H1181" s="142">
        <v>56100</v>
      </c>
      <c r="I1181">
        <v>18</v>
      </c>
      <c r="J1181" s="1">
        <v>43190</v>
      </c>
      <c r="K1181" s="1">
        <v>43190</v>
      </c>
      <c r="L1181" s="142">
        <v>1000</v>
      </c>
      <c r="M1181" s="142">
        <v>1000</v>
      </c>
      <c r="N1181" s="143">
        <v>156.91</v>
      </c>
      <c r="O1181" s="15">
        <v>102976584</v>
      </c>
      <c r="P1181" t="s">
        <v>611</v>
      </c>
      <c r="Q1181">
        <v>102977700</v>
      </c>
      <c r="R1181" s="104" t="s">
        <v>130</v>
      </c>
      <c r="S1181">
        <v>11003620275</v>
      </c>
      <c r="T1181" t="s">
        <v>612</v>
      </c>
      <c r="U1181" s="114">
        <v>21560121200016</v>
      </c>
      <c r="V1181" s="13"/>
      <c r="W1181" s="1">
        <v>17089</v>
      </c>
      <c r="X1181" s="7">
        <v>106002176390</v>
      </c>
      <c r="Y1181" s="10">
        <v>43191</v>
      </c>
      <c r="Z1181">
        <v>43231</v>
      </c>
      <c r="AA1181">
        <v>81</v>
      </c>
      <c r="AB1181" t="s">
        <v>613</v>
      </c>
      <c r="AD1181">
        <v>6005836666</v>
      </c>
      <c r="AE1181" t="s">
        <v>79</v>
      </c>
      <c r="AH1181">
        <v>14815629464508</v>
      </c>
      <c r="AI1181" t="s">
        <v>765</v>
      </c>
      <c r="AJ1181">
        <v>56100</v>
      </c>
      <c r="AK1181" t="s">
        <v>264</v>
      </c>
      <c r="AL1181" t="s">
        <v>634</v>
      </c>
      <c r="AM1181">
        <v>719</v>
      </c>
      <c r="AN1181" t="s">
        <v>101</v>
      </c>
      <c r="AO1181" t="s">
        <v>617</v>
      </c>
      <c r="AP1181" t="s">
        <v>627</v>
      </c>
      <c r="AQ1181" t="s">
        <v>619</v>
      </c>
      <c r="AR1181">
        <v>18</v>
      </c>
      <c r="AU1181">
        <v>0</v>
      </c>
      <c r="AV1181">
        <v>43160</v>
      </c>
      <c r="AW1181">
        <v>43190</v>
      </c>
      <c r="AX1181">
        <v>50.29</v>
      </c>
      <c r="AY1181">
        <v>0</v>
      </c>
      <c r="AZ1181">
        <v>0</v>
      </c>
      <c r="BA1181">
        <v>0</v>
      </c>
      <c r="BB1181">
        <v>0</v>
      </c>
      <c r="BC1181">
        <v>1.92</v>
      </c>
      <c r="BD1181">
        <v>0</v>
      </c>
      <c r="BE1181">
        <v>0</v>
      </c>
      <c r="BF1181">
        <v>43191</v>
      </c>
      <c r="BG1181">
        <v>43220</v>
      </c>
      <c r="BH1181">
        <v>12.73</v>
      </c>
      <c r="BI1181">
        <v>34.369999999999997</v>
      </c>
      <c r="BJ1181">
        <v>97.39</v>
      </c>
      <c r="BK1181">
        <v>22.5</v>
      </c>
      <c r="BL1181">
        <v>3.44</v>
      </c>
      <c r="BM1181">
        <v>6.38</v>
      </c>
      <c r="BN1181">
        <v>3</v>
      </c>
      <c r="BO1181">
        <v>9.3800000000000008</v>
      </c>
      <c r="BP1181">
        <v>132.71</v>
      </c>
      <c r="BQ1181">
        <v>16.170000000000002</v>
      </c>
      <c r="BR1181">
        <v>0.89</v>
      </c>
      <c r="BS1181">
        <v>116.54</v>
      </c>
      <c r="BT1181">
        <v>23.31</v>
      </c>
      <c r="BU1181">
        <v>156.91</v>
      </c>
      <c r="BV1181">
        <v>1000</v>
      </c>
      <c r="BW1181">
        <v>700</v>
      </c>
      <c r="BX1181">
        <v>300</v>
      </c>
      <c r="BY1181">
        <v>43091</v>
      </c>
      <c r="BZ1181" t="s">
        <v>624</v>
      </c>
      <c r="CA1181">
        <v>16398</v>
      </c>
      <c r="CB1181">
        <v>4590</v>
      </c>
      <c r="CC1181">
        <v>43269</v>
      </c>
      <c r="CD1181">
        <v>18059</v>
      </c>
      <c r="CE1181">
        <v>5302</v>
      </c>
      <c r="CF1181">
        <v>18759</v>
      </c>
      <c r="CG1181">
        <v>5602</v>
      </c>
    </row>
    <row r="1182" spans="1:85" hidden="1" x14ac:dyDescent="0.45">
      <c r="A1182" s="104">
        <v>106002176390</v>
      </c>
      <c r="B1182" s="1">
        <v>43191</v>
      </c>
      <c r="C1182" s="141" t="s">
        <v>101</v>
      </c>
      <c r="D1182">
        <v>2018</v>
      </c>
      <c r="E1182" s="98">
        <v>14822865354592</v>
      </c>
      <c r="F1182" s="141" t="s">
        <v>28</v>
      </c>
      <c r="G1182" s="141" t="str">
        <f>VLOOKUP(E1182,'Tableau Sites'!$A$7:$C$107,3,FALSE)</f>
        <v>2 RUE FRANCOIS RENAULT</v>
      </c>
      <c r="H1182" s="142">
        <v>56100</v>
      </c>
      <c r="I1182">
        <v>30</v>
      </c>
      <c r="J1182" s="1">
        <v>43190</v>
      </c>
      <c r="K1182" s="1">
        <v>43190</v>
      </c>
      <c r="L1182" s="142">
        <v>108</v>
      </c>
      <c r="M1182" s="142">
        <v>108</v>
      </c>
      <c r="N1182" s="143">
        <v>33.18</v>
      </c>
      <c r="O1182" s="15">
        <v>102976584</v>
      </c>
      <c r="P1182" t="s">
        <v>611</v>
      </c>
      <c r="Q1182">
        <v>102977700</v>
      </c>
      <c r="R1182" s="104" t="s">
        <v>130</v>
      </c>
      <c r="S1182">
        <v>11003620275</v>
      </c>
      <c r="T1182" t="s">
        <v>612</v>
      </c>
      <c r="U1182" s="114">
        <v>21560121200016</v>
      </c>
      <c r="V1182" s="13"/>
      <c r="W1182" s="1">
        <v>17089</v>
      </c>
      <c r="X1182" s="7">
        <v>106002176390</v>
      </c>
      <c r="Y1182" s="10">
        <v>43191</v>
      </c>
      <c r="Z1182">
        <v>43231</v>
      </c>
      <c r="AA1182">
        <v>82</v>
      </c>
      <c r="AB1182" t="s">
        <v>613</v>
      </c>
      <c r="AD1182">
        <v>6005830264</v>
      </c>
      <c r="AE1182" t="s">
        <v>28</v>
      </c>
      <c r="AH1182">
        <v>14822865354592</v>
      </c>
      <c r="AI1182" t="s">
        <v>766</v>
      </c>
      <c r="AJ1182">
        <v>56100</v>
      </c>
      <c r="AK1182" t="s">
        <v>264</v>
      </c>
      <c r="AL1182" t="s">
        <v>616</v>
      </c>
      <c r="AM1182">
        <v>3156310409988</v>
      </c>
      <c r="AN1182" t="s">
        <v>101</v>
      </c>
      <c r="AO1182" t="s">
        <v>617</v>
      </c>
      <c r="AP1182" t="s">
        <v>618</v>
      </c>
      <c r="AQ1182" t="s">
        <v>619</v>
      </c>
      <c r="AR1182">
        <v>30</v>
      </c>
      <c r="AU1182">
        <v>0</v>
      </c>
      <c r="AV1182">
        <v>43160</v>
      </c>
      <c r="AW1182">
        <v>43190</v>
      </c>
      <c r="AX1182">
        <v>5.43</v>
      </c>
      <c r="AY1182">
        <v>0</v>
      </c>
      <c r="AZ1182">
        <v>0</v>
      </c>
      <c r="BA1182">
        <v>0</v>
      </c>
      <c r="BB1182">
        <v>0</v>
      </c>
      <c r="BC1182">
        <v>0.21</v>
      </c>
      <c r="BD1182">
        <v>0</v>
      </c>
      <c r="BE1182">
        <v>0</v>
      </c>
      <c r="BF1182">
        <v>43191</v>
      </c>
      <c r="BG1182">
        <v>43220</v>
      </c>
      <c r="BH1182">
        <v>13.26</v>
      </c>
      <c r="BI1182">
        <v>3.96</v>
      </c>
      <c r="BJ1182">
        <v>22.65</v>
      </c>
      <c r="BK1182">
        <v>2.4300000000000002</v>
      </c>
      <c r="BL1182">
        <v>3.59</v>
      </c>
      <c r="BM1182">
        <v>0.69</v>
      </c>
      <c r="BN1182">
        <v>0.32</v>
      </c>
      <c r="BO1182">
        <v>1.01</v>
      </c>
      <c r="BP1182">
        <v>29.68</v>
      </c>
      <c r="BQ1182">
        <v>16.850000000000001</v>
      </c>
      <c r="BR1182">
        <v>0.93</v>
      </c>
      <c r="BS1182">
        <v>12.83</v>
      </c>
      <c r="BT1182">
        <v>2.57</v>
      </c>
      <c r="BU1182">
        <v>33.18</v>
      </c>
      <c r="BV1182">
        <v>108</v>
      </c>
      <c r="BW1182">
        <v>108</v>
      </c>
      <c r="BX1182">
        <v>0</v>
      </c>
      <c r="BY1182">
        <v>43175</v>
      </c>
      <c r="BZ1182" t="s">
        <v>624</v>
      </c>
      <c r="CA1182">
        <v>3690</v>
      </c>
      <c r="CB1182">
        <v>0</v>
      </c>
      <c r="CC1182">
        <v>43206</v>
      </c>
      <c r="CD1182">
        <v>3656</v>
      </c>
      <c r="CE1182">
        <v>0</v>
      </c>
      <c r="CF1182">
        <v>3764</v>
      </c>
      <c r="CG1182">
        <v>0</v>
      </c>
    </row>
    <row r="1183" spans="1:85" hidden="1" x14ac:dyDescent="0.45">
      <c r="A1183" s="104">
        <v>106002176390</v>
      </c>
      <c r="B1183" s="1">
        <v>43191</v>
      </c>
      <c r="C1183" s="141" t="s">
        <v>101</v>
      </c>
      <c r="D1183">
        <v>2018</v>
      </c>
      <c r="E1183" s="98">
        <v>14871345758977</v>
      </c>
      <c r="F1183" s="141" t="s">
        <v>767</v>
      </c>
      <c r="G1183" s="141" t="s">
        <v>1051</v>
      </c>
      <c r="H1183" s="142">
        <v>56100</v>
      </c>
      <c r="I1183">
        <v>18</v>
      </c>
      <c r="J1183" s="1">
        <v>43190</v>
      </c>
      <c r="K1183" s="1">
        <v>43190</v>
      </c>
      <c r="L1183" s="142">
        <v>1000</v>
      </c>
      <c r="M1183" s="142">
        <v>1000</v>
      </c>
      <c r="N1183" s="143">
        <v>156.91</v>
      </c>
      <c r="O1183" s="15">
        <v>102976584</v>
      </c>
      <c r="P1183" t="s">
        <v>611</v>
      </c>
      <c r="Q1183">
        <v>102977700</v>
      </c>
      <c r="R1183" s="104" t="s">
        <v>130</v>
      </c>
      <c r="S1183">
        <v>11003620275</v>
      </c>
      <c r="T1183" t="s">
        <v>612</v>
      </c>
      <c r="U1183" s="114">
        <v>21560121200016</v>
      </c>
      <c r="V1183" s="13"/>
      <c r="W1183" s="1">
        <v>17089</v>
      </c>
      <c r="X1183" s="7">
        <v>106002176390</v>
      </c>
      <c r="Y1183" s="10">
        <v>43191</v>
      </c>
      <c r="Z1183">
        <v>43231</v>
      </c>
      <c r="AA1183">
        <v>83</v>
      </c>
      <c r="AB1183" t="s">
        <v>613</v>
      </c>
      <c r="AD1183">
        <v>6005836754</v>
      </c>
      <c r="AE1183" t="s">
        <v>767</v>
      </c>
      <c r="AH1183">
        <v>14871345758977</v>
      </c>
      <c r="AI1183" t="s">
        <v>768</v>
      </c>
      <c r="AJ1183">
        <v>56100</v>
      </c>
      <c r="AK1183" t="s">
        <v>264</v>
      </c>
      <c r="AL1183" t="s">
        <v>396</v>
      </c>
      <c r="AM1183">
        <v>592</v>
      </c>
      <c r="AN1183" t="s">
        <v>101</v>
      </c>
      <c r="AO1183" t="s">
        <v>617</v>
      </c>
      <c r="AP1183" t="s">
        <v>627</v>
      </c>
      <c r="AQ1183" t="s">
        <v>619</v>
      </c>
      <c r="AR1183">
        <v>18</v>
      </c>
      <c r="AU1183">
        <v>0</v>
      </c>
      <c r="AV1183">
        <v>43160</v>
      </c>
      <c r="AW1183">
        <v>43190</v>
      </c>
      <c r="AX1183">
        <v>50.29</v>
      </c>
      <c r="AY1183">
        <v>0</v>
      </c>
      <c r="AZ1183">
        <v>0</v>
      </c>
      <c r="BA1183">
        <v>0</v>
      </c>
      <c r="BB1183">
        <v>0</v>
      </c>
      <c r="BC1183">
        <v>1.92</v>
      </c>
      <c r="BD1183">
        <v>0</v>
      </c>
      <c r="BE1183">
        <v>0</v>
      </c>
      <c r="BF1183">
        <v>43191</v>
      </c>
      <c r="BG1183">
        <v>43220</v>
      </c>
      <c r="BH1183">
        <v>12.73</v>
      </c>
      <c r="BI1183">
        <v>34.369999999999997</v>
      </c>
      <c r="BJ1183">
        <v>97.39</v>
      </c>
      <c r="BK1183">
        <v>22.5</v>
      </c>
      <c r="BL1183">
        <v>3.44</v>
      </c>
      <c r="BM1183">
        <v>6.38</v>
      </c>
      <c r="BN1183">
        <v>3</v>
      </c>
      <c r="BO1183">
        <v>9.3800000000000008</v>
      </c>
      <c r="BP1183">
        <v>132.71</v>
      </c>
      <c r="BQ1183">
        <v>16.170000000000002</v>
      </c>
      <c r="BR1183">
        <v>0.89</v>
      </c>
      <c r="BS1183">
        <v>116.54</v>
      </c>
      <c r="BT1183">
        <v>23.31</v>
      </c>
      <c r="BU1183">
        <v>156.91</v>
      </c>
      <c r="BV1183">
        <v>1000</v>
      </c>
      <c r="BW1183">
        <v>700</v>
      </c>
      <c r="BX1183">
        <v>300</v>
      </c>
      <c r="BY1183">
        <v>43091</v>
      </c>
      <c r="BZ1183" t="s">
        <v>624</v>
      </c>
      <c r="CA1183">
        <v>61409</v>
      </c>
      <c r="CB1183">
        <v>15313</v>
      </c>
      <c r="CC1183">
        <v>43272</v>
      </c>
      <c r="CD1183">
        <v>63070</v>
      </c>
      <c r="CE1183">
        <v>16025</v>
      </c>
      <c r="CF1183">
        <v>63770</v>
      </c>
      <c r="CG1183">
        <v>16325</v>
      </c>
    </row>
    <row r="1184" spans="1:85" x14ac:dyDescent="0.45">
      <c r="A1184" s="104">
        <v>106002176390</v>
      </c>
      <c r="B1184" s="1">
        <v>43191</v>
      </c>
      <c r="C1184" s="141" t="s">
        <v>101</v>
      </c>
      <c r="D1184">
        <v>2018</v>
      </c>
      <c r="E1184" s="98">
        <v>14897829230103</v>
      </c>
      <c r="F1184" s="141" t="s">
        <v>115</v>
      </c>
      <c r="G1184" s="141" t="str">
        <f>VLOOKUP(E1184,'Tableau Sites'!$A$7:$C$127,3,FALSE)</f>
        <v>LA CITADELLE</v>
      </c>
      <c r="H1184" s="142">
        <v>56290</v>
      </c>
      <c r="I1184">
        <v>24</v>
      </c>
      <c r="J1184" s="1">
        <v>43190</v>
      </c>
      <c r="K1184" s="1">
        <v>43190</v>
      </c>
      <c r="L1184" s="142">
        <v>4372</v>
      </c>
      <c r="M1184" s="142">
        <v>4372</v>
      </c>
      <c r="N1184" s="143">
        <v>638.54999999999995</v>
      </c>
      <c r="O1184" s="15">
        <v>102976584</v>
      </c>
      <c r="P1184" t="s">
        <v>611</v>
      </c>
      <c r="Q1184">
        <v>102977700</v>
      </c>
      <c r="R1184" s="104" t="s">
        <v>130</v>
      </c>
      <c r="S1184">
        <v>11003620275</v>
      </c>
      <c r="T1184" t="s">
        <v>612</v>
      </c>
      <c r="U1184" s="114">
        <v>21560121200016</v>
      </c>
      <c r="V1184" s="13"/>
      <c r="W1184" s="1">
        <v>17089</v>
      </c>
      <c r="X1184" s="7">
        <v>106002176390</v>
      </c>
      <c r="Y1184" s="10">
        <v>43191</v>
      </c>
      <c r="Z1184">
        <v>43231</v>
      </c>
      <c r="AA1184">
        <v>84</v>
      </c>
      <c r="AB1184" t="s">
        <v>613</v>
      </c>
      <c r="AD1184">
        <v>6005836787</v>
      </c>
      <c r="AE1184" t="s">
        <v>115</v>
      </c>
      <c r="AH1184">
        <v>14897829230103</v>
      </c>
      <c r="AI1184" t="s">
        <v>769</v>
      </c>
      <c r="AJ1184">
        <v>56290</v>
      </c>
      <c r="AK1184" t="s">
        <v>770</v>
      </c>
      <c r="AL1184" t="s">
        <v>396</v>
      </c>
      <c r="AM1184">
        <v>78</v>
      </c>
      <c r="AN1184" t="s">
        <v>101</v>
      </c>
      <c r="AO1184" t="s">
        <v>617</v>
      </c>
      <c r="AP1184" t="s">
        <v>618</v>
      </c>
      <c r="AQ1184" t="s">
        <v>619</v>
      </c>
      <c r="AR1184">
        <v>24</v>
      </c>
      <c r="AU1184">
        <v>0</v>
      </c>
      <c r="AV1184">
        <v>43160</v>
      </c>
      <c r="AW1184">
        <v>43190</v>
      </c>
      <c r="AX1184">
        <v>219.86</v>
      </c>
      <c r="AY1184">
        <v>0</v>
      </c>
      <c r="AZ1184">
        <v>0</v>
      </c>
      <c r="BA1184">
        <v>0</v>
      </c>
      <c r="BB1184">
        <v>0</v>
      </c>
      <c r="BC1184">
        <v>8.39</v>
      </c>
      <c r="BD1184">
        <v>0</v>
      </c>
      <c r="BE1184">
        <v>0</v>
      </c>
      <c r="BF1184">
        <v>43191</v>
      </c>
      <c r="BG1184">
        <v>43220</v>
      </c>
      <c r="BH1184">
        <v>11.13</v>
      </c>
      <c r="BI1184">
        <v>160.44999999999999</v>
      </c>
      <c r="BJ1184">
        <v>391.44</v>
      </c>
      <c r="BK1184">
        <v>98.37</v>
      </c>
      <c r="BL1184">
        <v>3.01</v>
      </c>
      <c r="BM1184">
        <v>27.89</v>
      </c>
      <c r="BN1184">
        <v>13.12</v>
      </c>
      <c r="BO1184">
        <v>41.01</v>
      </c>
      <c r="BP1184">
        <v>533.83000000000004</v>
      </c>
      <c r="BQ1184">
        <v>14.14</v>
      </c>
      <c r="BR1184">
        <v>0.78</v>
      </c>
      <c r="BS1184">
        <v>519.69000000000005</v>
      </c>
      <c r="BT1184">
        <v>103.94</v>
      </c>
      <c r="BU1184">
        <v>638.54999999999995</v>
      </c>
      <c r="BV1184">
        <v>4372</v>
      </c>
      <c r="BW1184">
        <v>4372</v>
      </c>
      <c r="BX1184">
        <v>0</v>
      </c>
      <c r="BY1184">
        <v>42928</v>
      </c>
      <c r="BZ1184" t="s">
        <v>624</v>
      </c>
      <c r="CA1184">
        <v>78911</v>
      </c>
      <c r="CB1184">
        <v>0</v>
      </c>
      <c r="CC1184">
        <v>43290</v>
      </c>
      <c r="CD1184">
        <v>12810</v>
      </c>
      <c r="CE1184">
        <v>0</v>
      </c>
      <c r="CF1184">
        <v>17182</v>
      </c>
      <c r="CG1184">
        <v>0</v>
      </c>
    </row>
    <row r="1185" spans="1:85" hidden="1" x14ac:dyDescent="0.45">
      <c r="A1185" s="104">
        <v>106002176390</v>
      </c>
      <c r="B1185" s="1">
        <v>43191</v>
      </c>
      <c r="C1185" s="141" t="s">
        <v>101</v>
      </c>
      <c r="D1185">
        <v>2018</v>
      </c>
      <c r="E1185" s="98">
        <v>14844717728537</v>
      </c>
      <c r="F1185" s="141" t="s">
        <v>771</v>
      </c>
      <c r="G1185" s="141" t="e">
        <f>VLOOKUP(E1185,'Tableau Sites'!$A$7:$C$107,3,FALSE)</f>
        <v>#N/A</v>
      </c>
      <c r="H1185" s="142">
        <v>56100</v>
      </c>
      <c r="I1185">
        <v>3</v>
      </c>
      <c r="J1185" s="1">
        <v>43190</v>
      </c>
      <c r="K1185" s="1">
        <v>43190</v>
      </c>
      <c r="L1185" s="142">
        <v>237</v>
      </c>
      <c r="M1185" s="142">
        <v>237</v>
      </c>
      <c r="N1185" s="143">
        <v>38.74</v>
      </c>
      <c r="O1185" s="15">
        <v>102976584</v>
      </c>
      <c r="P1185" t="s">
        <v>611</v>
      </c>
      <c r="Q1185">
        <v>102977700</v>
      </c>
      <c r="R1185" s="104" t="s">
        <v>130</v>
      </c>
      <c r="S1185">
        <v>11003620275</v>
      </c>
      <c r="T1185" t="s">
        <v>612</v>
      </c>
      <c r="U1185" s="114">
        <v>21560121200016</v>
      </c>
      <c r="V1185" s="13"/>
      <c r="W1185" s="1">
        <v>17089</v>
      </c>
      <c r="X1185" s="7">
        <v>106002176390</v>
      </c>
      <c r="Y1185" s="10">
        <v>43191</v>
      </c>
      <c r="Z1185">
        <v>43231</v>
      </c>
      <c r="AA1185">
        <v>85</v>
      </c>
      <c r="AB1185" t="s">
        <v>613</v>
      </c>
      <c r="AD1185">
        <v>6005830370</v>
      </c>
      <c r="AE1185" t="s">
        <v>771</v>
      </c>
      <c r="AH1185">
        <v>14844717728537</v>
      </c>
      <c r="AI1185" t="s">
        <v>772</v>
      </c>
      <c r="AJ1185">
        <v>56100</v>
      </c>
      <c r="AK1185" t="s">
        <v>264</v>
      </c>
      <c r="AL1185" t="s">
        <v>616</v>
      </c>
      <c r="AM1185">
        <v>4176449643814</v>
      </c>
      <c r="AN1185" t="s">
        <v>101</v>
      </c>
      <c r="AO1185" t="s">
        <v>617</v>
      </c>
      <c r="AP1185" t="s">
        <v>618</v>
      </c>
      <c r="AQ1185" t="s">
        <v>619</v>
      </c>
      <c r="AR1185">
        <v>3</v>
      </c>
      <c r="AU1185">
        <v>0</v>
      </c>
      <c r="AV1185">
        <v>43160</v>
      </c>
      <c r="AW1185">
        <v>43190</v>
      </c>
      <c r="AX1185">
        <v>11.92</v>
      </c>
      <c r="AY1185">
        <v>0</v>
      </c>
      <c r="AZ1185">
        <v>0</v>
      </c>
      <c r="BA1185">
        <v>0</v>
      </c>
      <c r="BB1185">
        <v>0</v>
      </c>
      <c r="BC1185">
        <v>0.46</v>
      </c>
      <c r="BD1185">
        <v>0</v>
      </c>
      <c r="BE1185">
        <v>0</v>
      </c>
      <c r="BF1185">
        <v>43191</v>
      </c>
      <c r="BG1185">
        <v>43220</v>
      </c>
      <c r="BH1185">
        <v>3.68</v>
      </c>
      <c r="BI1185">
        <v>8.6999999999999993</v>
      </c>
      <c r="BJ1185">
        <v>24.3</v>
      </c>
      <c r="BK1185">
        <v>5.33</v>
      </c>
      <c r="BL1185">
        <v>1</v>
      </c>
      <c r="BM1185">
        <v>1.51</v>
      </c>
      <c r="BN1185">
        <v>0.71</v>
      </c>
      <c r="BO1185">
        <v>2.2200000000000002</v>
      </c>
      <c r="BP1185">
        <v>32.85</v>
      </c>
      <c r="BQ1185">
        <v>4.68</v>
      </c>
      <c r="BR1185">
        <v>0.26</v>
      </c>
      <c r="BS1185">
        <v>28.17</v>
      </c>
      <c r="BT1185">
        <v>5.63</v>
      </c>
      <c r="BU1185">
        <v>38.74</v>
      </c>
      <c r="BV1185">
        <v>237</v>
      </c>
      <c r="BW1185">
        <v>237</v>
      </c>
      <c r="BX1185">
        <v>0</v>
      </c>
      <c r="BY1185">
        <v>43195</v>
      </c>
      <c r="BZ1185" t="s">
        <v>624</v>
      </c>
      <c r="CA1185">
        <v>0</v>
      </c>
      <c r="CB1185">
        <v>0</v>
      </c>
      <c r="CC1185">
        <v>43225</v>
      </c>
      <c r="CD1185">
        <v>591</v>
      </c>
      <c r="CE1185">
        <v>0</v>
      </c>
      <c r="CF1185">
        <v>828</v>
      </c>
      <c r="CG1185">
        <v>0</v>
      </c>
    </row>
    <row r="1186" spans="1:85" hidden="1" x14ac:dyDescent="0.45">
      <c r="A1186" s="104">
        <v>106002176390</v>
      </c>
      <c r="B1186" s="1">
        <v>43191</v>
      </c>
      <c r="C1186" s="141" t="s">
        <v>101</v>
      </c>
      <c r="D1186">
        <v>2018</v>
      </c>
      <c r="E1186" s="98">
        <v>14849059318633</v>
      </c>
      <c r="F1186" s="141" t="s">
        <v>773</v>
      </c>
      <c r="G1186" s="141" t="str">
        <f>VLOOKUP(E1186,'Tableau Sites'!$A$7:$C$107,3,FALSE)</f>
        <v>10 RUE AMIRAL BOUVET</v>
      </c>
      <c r="H1186" s="142">
        <v>56100</v>
      </c>
      <c r="I1186">
        <v>6</v>
      </c>
      <c r="J1186" s="1">
        <v>43190</v>
      </c>
      <c r="K1186" s="1">
        <v>43190</v>
      </c>
      <c r="L1186" s="142">
        <v>278</v>
      </c>
      <c r="M1186" s="142">
        <v>278</v>
      </c>
      <c r="N1186" s="143">
        <v>46</v>
      </c>
      <c r="O1186" s="15">
        <v>102976584</v>
      </c>
      <c r="P1186" t="s">
        <v>611</v>
      </c>
      <c r="Q1186">
        <v>102977700</v>
      </c>
      <c r="R1186" s="104" t="s">
        <v>130</v>
      </c>
      <c r="S1186">
        <v>11003620275</v>
      </c>
      <c r="T1186" t="s">
        <v>612</v>
      </c>
      <c r="U1186" s="114">
        <v>21560121200016</v>
      </c>
      <c r="V1186" s="13"/>
      <c r="W1186" s="1">
        <v>17089</v>
      </c>
      <c r="X1186" s="7">
        <v>106002176390</v>
      </c>
      <c r="Y1186" s="10">
        <v>43191</v>
      </c>
      <c r="Z1186">
        <v>43231</v>
      </c>
      <c r="AA1186">
        <v>86</v>
      </c>
      <c r="AB1186" t="s">
        <v>613</v>
      </c>
      <c r="AD1186">
        <v>6005877435</v>
      </c>
      <c r="AE1186" t="s">
        <v>773</v>
      </c>
      <c r="AH1186">
        <v>14849059318633</v>
      </c>
      <c r="AI1186" t="s">
        <v>774</v>
      </c>
      <c r="AJ1186">
        <v>56100</v>
      </c>
      <c r="AK1186" t="s">
        <v>264</v>
      </c>
      <c r="AL1186" t="s">
        <v>634</v>
      </c>
      <c r="AM1186">
        <v>443</v>
      </c>
      <c r="AN1186" t="s">
        <v>101</v>
      </c>
      <c r="AO1186" t="s">
        <v>617</v>
      </c>
      <c r="AP1186" t="s">
        <v>618</v>
      </c>
      <c r="AQ1186" t="s">
        <v>619</v>
      </c>
      <c r="AR1186">
        <v>6</v>
      </c>
      <c r="AU1186">
        <v>0</v>
      </c>
      <c r="AV1186">
        <v>43160</v>
      </c>
      <c r="AW1186">
        <v>43190</v>
      </c>
      <c r="AX1186">
        <v>13.98</v>
      </c>
      <c r="AY1186">
        <v>0</v>
      </c>
      <c r="AZ1186">
        <v>0</v>
      </c>
      <c r="BA1186">
        <v>0</v>
      </c>
      <c r="BB1186">
        <v>0</v>
      </c>
      <c r="BC1186">
        <v>0.53</v>
      </c>
      <c r="BD1186">
        <v>0</v>
      </c>
      <c r="BE1186">
        <v>0</v>
      </c>
      <c r="BF1186">
        <v>43191</v>
      </c>
      <c r="BG1186">
        <v>43220</v>
      </c>
      <c r="BH1186">
        <v>4.74</v>
      </c>
      <c r="BI1186">
        <v>10.199999999999999</v>
      </c>
      <c r="BJ1186">
        <v>28.92</v>
      </c>
      <c r="BK1186">
        <v>6.26</v>
      </c>
      <c r="BL1186">
        <v>1.28</v>
      </c>
      <c r="BM1186">
        <v>1.77</v>
      </c>
      <c r="BN1186">
        <v>0.83</v>
      </c>
      <c r="BO1186">
        <v>2.6</v>
      </c>
      <c r="BP1186">
        <v>39.06</v>
      </c>
      <c r="BQ1186">
        <v>6.02</v>
      </c>
      <c r="BR1186">
        <v>0.33</v>
      </c>
      <c r="BS1186">
        <v>33.04</v>
      </c>
      <c r="BT1186">
        <v>6.61</v>
      </c>
      <c r="BU1186">
        <v>46</v>
      </c>
      <c r="BV1186">
        <v>278</v>
      </c>
      <c r="BW1186">
        <v>278</v>
      </c>
      <c r="BX1186">
        <v>0</v>
      </c>
      <c r="CC1186">
        <v>43214</v>
      </c>
      <c r="CD1186">
        <v>47010</v>
      </c>
      <c r="CE1186">
        <v>0</v>
      </c>
      <c r="CF1186">
        <v>47288</v>
      </c>
      <c r="CG1186">
        <v>0</v>
      </c>
    </row>
    <row r="1187" spans="1:85" hidden="1" x14ac:dyDescent="0.45">
      <c r="A1187" s="104">
        <v>106002176390</v>
      </c>
      <c r="B1187" s="1">
        <v>43191</v>
      </c>
      <c r="C1187" s="141" t="s">
        <v>101</v>
      </c>
      <c r="D1187">
        <v>2018</v>
      </c>
      <c r="E1187" s="98">
        <v>14809261881378</v>
      </c>
      <c r="F1187" s="141" t="s">
        <v>775</v>
      </c>
      <c r="G1187" s="141" t="str">
        <f>VLOOKUP(E1187,'Tableau Sites'!$A$7:$C$107,3,FALSE)</f>
        <v>7 RUE JULES MASSENET</v>
      </c>
      <c r="H1187" s="142">
        <v>56100</v>
      </c>
      <c r="I1187">
        <v>6</v>
      </c>
      <c r="J1187" s="1">
        <v>43190</v>
      </c>
      <c r="K1187" s="1">
        <v>43190</v>
      </c>
      <c r="L1187" s="142">
        <v>278</v>
      </c>
      <c r="M1187" s="142">
        <v>278</v>
      </c>
      <c r="N1187" s="143">
        <v>46</v>
      </c>
      <c r="O1187" s="15">
        <v>102976584</v>
      </c>
      <c r="P1187" t="s">
        <v>611</v>
      </c>
      <c r="Q1187">
        <v>102977700</v>
      </c>
      <c r="R1187" s="104" t="s">
        <v>130</v>
      </c>
      <c r="S1187">
        <v>11003620275</v>
      </c>
      <c r="T1187" t="s">
        <v>612</v>
      </c>
      <c r="U1187" s="114">
        <v>21560121200016</v>
      </c>
      <c r="V1187" s="13"/>
      <c r="W1187" s="1">
        <v>17089</v>
      </c>
      <c r="X1187" s="7">
        <v>106002176390</v>
      </c>
      <c r="Y1187" s="10">
        <v>43191</v>
      </c>
      <c r="Z1187">
        <v>43231</v>
      </c>
      <c r="AA1187">
        <v>87</v>
      </c>
      <c r="AB1187" t="s">
        <v>613</v>
      </c>
      <c r="AD1187">
        <v>6005877899</v>
      </c>
      <c r="AE1187" t="s">
        <v>775</v>
      </c>
      <c r="AH1187">
        <v>14809261881378</v>
      </c>
      <c r="AI1187" t="s">
        <v>776</v>
      </c>
      <c r="AJ1187">
        <v>56100</v>
      </c>
      <c r="AK1187" t="s">
        <v>264</v>
      </c>
      <c r="AL1187" t="s">
        <v>396</v>
      </c>
      <c r="AM1187">
        <v>466</v>
      </c>
      <c r="AN1187" t="s">
        <v>101</v>
      </c>
      <c r="AO1187" t="s">
        <v>617</v>
      </c>
      <c r="AP1187" t="s">
        <v>618</v>
      </c>
      <c r="AQ1187" t="s">
        <v>619</v>
      </c>
      <c r="AR1187">
        <v>6</v>
      </c>
      <c r="AU1187">
        <v>0</v>
      </c>
      <c r="AV1187">
        <v>43160</v>
      </c>
      <c r="AW1187">
        <v>43190</v>
      </c>
      <c r="AX1187">
        <v>13.98</v>
      </c>
      <c r="AY1187">
        <v>0</v>
      </c>
      <c r="AZ1187">
        <v>0</v>
      </c>
      <c r="BA1187">
        <v>0</v>
      </c>
      <c r="BB1187">
        <v>0</v>
      </c>
      <c r="BC1187">
        <v>0.53</v>
      </c>
      <c r="BD1187">
        <v>0</v>
      </c>
      <c r="BE1187">
        <v>0</v>
      </c>
      <c r="BF1187">
        <v>43191</v>
      </c>
      <c r="BG1187">
        <v>43220</v>
      </c>
      <c r="BH1187">
        <v>4.74</v>
      </c>
      <c r="BI1187">
        <v>10.199999999999999</v>
      </c>
      <c r="BJ1187">
        <v>28.92</v>
      </c>
      <c r="BK1187">
        <v>6.26</v>
      </c>
      <c r="BL1187">
        <v>1.28</v>
      </c>
      <c r="BM1187">
        <v>1.77</v>
      </c>
      <c r="BN1187">
        <v>0.83</v>
      </c>
      <c r="BO1187">
        <v>2.6</v>
      </c>
      <c r="BP1187">
        <v>39.06</v>
      </c>
      <c r="BQ1187">
        <v>6.02</v>
      </c>
      <c r="BR1187">
        <v>0.33</v>
      </c>
      <c r="BS1187">
        <v>33.04</v>
      </c>
      <c r="BT1187">
        <v>6.61</v>
      </c>
      <c r="BU1187">
        <v>46</v>
      </c>
      <c r="BV1187">
        <v>278</v>
      </c>
      <c r="BW1187">
        <v>278</v>
      </c>
      <c r="BX1187">
        <v>0</v>
      </c>
      <c r="BY1187">
        <v>43090</v>
      </c>
      <c r="BZ1187" t="s">
        <v>624</v>
      </c>
      <c r="CA1187">
        <v>9796</v>
      </c>
      <c r="CB1187">
        <v>0</v>
      </c>
      <c r="CC1187">
        <v>43269</v>
      </c>
      <c r="CD1187">
        <v>10465</v>
      </c>
      <c r="CE1187">
        <v>0</v>
      </c>
      <c r="CF1187">
        <v>10743</v>
      </c>
      <c r="CG1187">
        <v>0</v>
      </c>
    </row>
    <row r="1188" spans="1:85" hidden="1" x14ac:dyDescent="0.45">
      <c r="A1188" s="104">
        <v>106002176390</v>
      </c>
      <c r="B1188" s="1">
        <v>43191</v>
      </c>
      <c r="C1188" s="141" t="s">
        <v>101</v>
      </c>
      <c r="D1188">
        <v>2018</v>
      </c>
      <c r="E1188" s="98">
        <v>14853111374714</v>
      </c>
      <c r="F1188" s="141" t="s">
        <v>777</v>
      </c>
      <c r="G1188" s="141" t="str">
        <f>VLOOKUP(E1188,'Tableau Sites'!$A$7:$C$107,3,FALSE)</f>
        <v>25 RUE MARIE DORVAL</v>
      </c>
      <c r="H1188" s="142">
        <v>56100</v>
      </c>
      <c r="I1188">
        <v>6</v>
      </c>
      <c r="J1188" s="1">
        <v>43190</v>
      </c>
      <c r="K1188" s="1">
        <v>43190</v>
      </c>
      <c r="L1188" s="142">
        <v>278</v>
      </c>
      <c r="M1188" s="142">
        <v>278</v>
      </c>
      <c r="N1188" s="143">
        <v>46</v>
      </c>
      <c r="O1188" s="15">
        <v>102976584</v>
      </c>
      <c r="P1188" t="s">
        <v>611</v>
      </c>
      <c r="Q1188">
        <v>102977700</v>
      </c>
      <c r="R1188" s="104" t="s">
        <v>130</v>
      </c>
      <c r="S1188">
        <v>11003620275</v>
      </c>
      <c r="T1188" t="s">
        <v>612</v>
      </c>
      <c r="U1188" s="114">
        <v>21560121200016</v>
      </c>
      <c r="V1188" s="13"/>
      <c r="W1188" s="1">
        <v>17089</v>
      </c>
      <c r="X1188" s="7">
        <v>106002176390</v>
      </c>
      <c r="Y1188" s="10">
        <v>43191</v>
      </c>
      <c r="Z1188">
        <v>43231</v>
      </c>
      <c r="AA1188">
        <v>88</v>
      </c>
      <c r="AB1188" t="s">
        <v>613</v>
      </c>
      <c r="AD1188">
        <v>6005863678</v>
      </c>
      <c r="AE1188" t="s">
        <v>777</v>
      </c>
      <c r="AH1188">
        <v>14853111374714</v>
      </c>
      <c r="AI1188" t="s">
        <v>778</v>
      </c>
      <c r="AJ1188">
        <v>56100</v>
      </c>
      <c r="AK1188" t="s">
        <v>264</v>
      </c>
      <c r="AL1188" t="s">
        <v>616</v>
      </c>
      <c r="AM1188">
        <v>739</v>
      </c>
      <c r="AN1188" t="s">
        <v>101</v>
      </c>
      <c r="AO1188" t="s">
        <v>617</v>
      </c>
      <c r="AP1188" t="s">
        <v>618</v>
      </c>
      <c r="AQ1188" t="s">
        <v>619</v>
      </c>
      <c r="AR1188">
        <v>6</v>
      </c>
      <c r="AU1188">
        <v>0</v>
      </c>
      <c r="AV1188">
        <v>43160</v>
      </c>
      <c r="AW1188">
        <v>43190</v>
      </c>
      <c r="AX1188">
        <v>13.98</v>
      </c>
      <c r="AY1188">
        <v>0</v>
      </c>
      <c r="AZ1188">
        <v>0</v>
      </c>
      <c r="BA1188">
        <v>0</v>
      </c>
      <c r="BB1188">
        <v>0</v>
      </c>
      <c r="BC1188">
        <v>0.53</v>
      </c>
      <c r="BD1188">
        <v>0</v>
      </c>
      <c r="BE1188">
        <v>0</v>
      </c>
      <c r="BF1188">
        <v>43191</v>
      </c>
      <c r="BG1188">
        <v>43220</v>
      </c>
      <c r="BH1188">
        <v>4.74</v>
      </c>
      <c r="BI1188">
        <v>10.199999999999999</v>
      </c>
      <c r="BJ1188">
        <v>28.92</v>
      </c>
      <c r="BK1188">
        <v>6.26</v>
      </c>
      <c r="BL1188">
        <v>1.28</v>
      </c>
      <c r="BM1188">
        <v>1.77</v>
      </c>
      <c r="BN1188">
        <v>0.83</v>
      </c>
      <c r="BO1188">
        <v>2.6</v>
      </c>
      <c r="BP1188">
        <v>39.06</v>
      </c>
      <c r="BQ1188">
        <v>6.02</v>
      </c>
      <c r="BR1188">
        <v>0.33</v>
      </c>
      <c r="BS1188">
        <v>33.04</v>
      </c>
      <c r="BT1188">
        <v>6.61</v>
      </c>
      <c r="BU1188">
        <v>46</v>
      </c>
      <c r="BV1188">
        <v>278</v>
      </c>
      <c r="BW1188">
        <v>278</v>
      </c>
      <c r="BX1188">
        <v>0</v>
      </c>
      <c r="BY1188">
        <v>43146</v>
      </c>
      <c r="BZ1188" t="s">
        <v>687</v>
      </c>
      <c r="CA1188">
        <v>502</v>
      </c>
      <c r="CB1188">
        <v>0</v>
      </c>
      <c r="CC1188">
        <v>43269</v>
      </c>
      <c r="CD1188">
        <v>629</v>
      </c>
      <c r="CE1188">
        <v>0</v>
      </c>
      <c r="CF1188">
        <v>907</v>
      </c>
      <c r="CG1188">
        <v>0</v>
      </c>
    </row>
    <row r="1189" spans="1:85" hidden="1" x14ac:dyDescent="0.45">
      <c r="A1189" s="104">
        <v>106002176390</v>
      </c>
      <c r="B1189" s="1">
        <v>43191</v>
      </c>
      <c r="C1189" s="141" t="s">
        <v>101</v>
      </c>
      <c r="D1189">
        <v>2018</v>
      </c>
      <c r="E1189" s="98">
        <v>14847756790250</v>
      </c>
      <c r="F1189" s="141" t="s">
        <v>58</v>
      </c>
      <c r="G1189" s="141" t="e">
        <f>VLOOKUP(E1189,'Tableau Sites'!$A$7:$C$107,3,FALSE)</f>
        <v>#N/A</v>
      </c>
      <c r="H1189" s="142">
        <v>56100</v>
      </c>
      <c r="I1189">
        <v>36</v>
      </c>
      <c r="J1189" s="1">
        <v>43190</v>
      </c>
      <c r="K1189" s="1">
        <v>43190</v>
      </c>
      <c r="L1189" s="142">
        <v>2671</v>
      </c>
      <c r="M1189" s="142">
        <v>2671</v>
      </c>
      <c r="N1189" s="143">
        <v>401.64</v>
      </c>
      <c r="O1189" s="15">
        <v>102976584</v>
      </c>
      <c r="P1189" t="s">
        <v>611</v>
      </c>
      <c r="Q1189">
        <v>102977700</v>
      </c>
      <c r="R1189" s="104" t="s">
        <v>130</v>
      </c>
      <c r="S1189">
        <v>11003620275</v>
      </c>
      <c r="T1189" t="s">
        <v>612</v>
      </c>
      <c r="U1189" s="114">
        <v>21560121200016</v>
      </c>
      <c r="V1189" s="13"/>
      <c r="W1189" s="1">
        <v>17089</v>
      </c>
      <c r="X1189" s="7">
        <v>106002176390</v>
      </c>
      <c r="Y1189" s="10">
        <v>43191</v>
      </c>
      <c r="Z1189">
        <v>43231</v>
      </c>
      <c r="AA1189">
        <v>89</v>
      </c>
      <c r="AB1189" t="s">
        <v>613</v>
      </c>
      <c r="AD1189">
        <v>6005877385</v>
      </c>
      <c r="AE1189" t="s">
        <v>58</v>
      </c>
      <c r="AH1189">
        <v>14847756790250</v>
      </c>
      <c r="AI1189" t="s">
        <v>779</v>
      </c>
      <c r="AJ1189">
        <v>56100</v>
      </c>
      <c r="AK1189" t="s">
        <v>264</v>
      </c>
      <c r="AL1189" t="s">
        <v>616</v>
      </c>
      <c r="AM1189">
        <v>96</v>
      </c>
      <c r="AN1189" t="s">
        <v>101</v>
      </c>
      <c r="AO1189" t="s">
        <v>617</v>
      </c>
      <c r="AP1189" t="s">
        <v>618</v>
      </c>
      <c r="AQ1189" t="s">
        <v>619</v>
      </c>
      <c r="AR1189">
        <v>36</v>
      </c>
      <c r="AU1189">
        <v>0</v>
      </c>
      <c r="AV1189">
        <v>43160</v>
      </c>
      <c r="AW1189">
        <v>43190</v>
      </c>
      <c r="AX1189">
        <v>134.33000000000001</v>
      </c>
      <c r="AY1189">
        <v>0</v>
      </c>
      <c r="AZ1189">
        <v>0</v>
      </c>
      <c r="BA1189">
        <v>0</v>
      </c>
      <c r="BB1189">
        <v>0</v>
      </c>
      <c r="BC1189">
        <v>5.13</v>
      </c>
      <c r="BD1189">
        <v>0</v>
      </c>
      <c r="BE1189">
        <v>0</v>
      </c>
      <c r="BF1189">
        <v>43191</v>
      </c>
      <c r="BG1189">
        <v>43220</v>
      </c>
      <c r="BH1189">
        <v>15.39</v>
      </c>
      <c r="BI1189">
        <v>98.03</v>
      </c>
      <c r="BJ1189">
        <v>247.75</v>
      </c>
      <c r="BK1189">
        <v>60.1</v>
      </c>
      <c r="BL1189">
        <v>4.16</v>
      </c>
      <c r="BM1189">
        <v>17.04</v>
      </c>
      <c r="BN1189">
        <v>8.01</v>
      </c>
      <c r="BO1189">
        <v>25.05</v>
      </c>
      <c r="BP1189">
        <v>337.06</v>
      </c>
      <c r="BQ1189">
        <v>19.55</v>
      </c>
      <c r="BR1189">
        <v>1.08</v>
      </c>
      <c r="BS1189">
        <v>317.51</v>
      </c>
      <c r="BT1189">
        <v>63.5</v>
      </c>
      <c r="BU1189">
        <v>401.64</v>
      </c>
      <c r="BV1189">
        <v>2671</v>
      </c>
      <c r="BW1189">
        <v>2671</v>
      </c>
      <c r="BX1189">
        <v>0</v>
      </c>
      <c r="BY1189">
        <v>43146</v>
      </c>
      <c r="BZ1189" t="s">
        <v>687</v>
      </c>
      <c r="CA1189">
        <v>34</v>
      </c>
      <c r="CB1189">
        <v>0</v>
      </c>
      <c r="CC1189">
        <v>43269</v>
      </c>
      <c r="CD1189">
        <v>1245</v>
      </c>
      <c r="CE1189">
        <v>0</v>
      </c>
      <c r="CF1189">
        <v>3916</v>
      </c>
      <c r="CG1189">
        <v>0</v>
      </c>
    </row>
    <row r="1190" spans="1:85" hidden="1" x14ac:dyDescent="0.45">
      <c r="A1190" s="104">
        <v>106002176390</v>
      </c>
      <c r="B1190" s="1">
        <v>43191</v>
      </c>
      <c r="C1190" s="141" t="s">
        <v>101</v>
      </c>
      <c r="D1190">
        <v>2018</v>
      </c>
      <c r="E1190" s="98">
        <v>14848190969595</v>
      </c>
      <c r="F1190" s="141" t="s">
        <v>77</v>
      </c>
      <c r="G1190" s="141" t="str">
        <f>VLOOKUP(E1190,'Tableau Sites'!$A$7:$C$107,3,FALSE)</f>
        <v>2 RUE FRANCOIS LE BRISE</v>
      </c>
      <c r="H1190" s="142">
        <v>56100</v>
      </c>
      <c r="I1190">
        <v>36</v>
      </c>
      <c r="J1190" s="1">
        <v>43190</v>
      </c>
      <c r="K1190" s="1">
        <v>43190</v>
      </c>
      <c r="L1190" s="142">
        <v>1384</v>
      </c>
      <c r="M1190" s="142">
        <v>1384</v>
      </c>
      <c r="N1190" s="143">
        <v>256.07</v>
      </c>
      <c r="O1190" s="15">
        <v>102976584</v>
      </c>
      <c r="P1190" t="s">
        <v>611</v>
      </c>
      <c r="Q1190">
        <v>102977700</v>
      </c>
      <c r="R1190" s="104" t="s">
        <v>130</v>
      </c>
      <c r="S1190">
        <v>11003620275</v>
      </c>
      <c r="T1190" t="s">
        <v>612</v>
      </c>
      <c r="U1190" s="114">
        <v>21560121200016</v>
      </c>
      <c r="V1190" s="13"/>
      <c r="W1190" s="1">
        <v>17089</v>
      </c>
      <c r="X1190" s="7">
        <v>106002176390</v>
      </c>
      <c r="Y1190" s="10">
        <v>43191</v>
      </c>
      <c r="Z1190">
        <v>43231</v>
      </c>
      <c r="AA1190">
        <v>90</v>
      </c>
      <c r="AB1190" t="s">
        <v>613</v>
      </c>
      <c r="AD1190">
        <v>6005877409</v>
      </c>
      <c r="AE1190" t="s">
        <v>77</v>
      </c>
      <c r="AH1190">
        <v>14848190969595</v>
      </c>
      <c r="AI1190" t="s">
        <v>780</v>
      </c>
      <c r="AJ1190">
        <v>56100</v>
      </c>
      <c r="AK1190" t="s">
        <v>264</v>
      </c>
      <c r="AL1190" t="s">
        <v>616</v>
      </c>
      <c r="AM1190">
        <v>798</v>
      </c>
      <c r="AN1190" t="s">
        <v>101</v>
      </c>
      <c r="AO1190" t="s">
        <v>617</v>
      </c>
      <c r="AP1190" t="s">
        <v>627</v>
      </c>
      <c r="AQ1190" t="s">
        <v>619</v>
      </c>
      <c r="AR1190">
        <v>36</v>
      </c>
      <c r="AU1190">
        <v>0</v>
      </c>
      <c r="AV1190">
        <v>43160</v>
      </c>
      <c r="AW1190">
        <v>43190</v>
      </c>
      <c r="AX1190">
        <v>69.599999999999994</v>
      </c>
      <c r="AY1190">
        <v>0</v>
      </c>
      <c r="AZ1190">
        <v>0</v>
      </c>
      <c r="BA1190">
        <v>0</v>
      </c>
      <c r="BB1190">
        <v>0</v>
      </c>
      <c r="BC1190">
        <v>2.66</v>
      </c>
      <c r="BD1190">
        <v>0</v>
      </c>
      <c r="BE1190">
        <v>0</v>
      </c>
      <c r="BF1190">
        <v>43191</v>
      </c>
      <c r="BG1190">
        <v>43220</v>
      </c>
      <c r="BH1190">
        <v>22.85</v>
      </c>
      <c r="BI1190">
        <v>74.150000000000006</v>
      </c>
      <c r="BJ1190">
        <v>166.6</v>
      </c>
      <c r="BK1190">
        <v>31.14</v>
      </c>
      <c r="BL1190">
        <v>6.18</v>
      </c>
      <c r="BM1190">
        <v>8.83</v>
      </c>
      <c r="BN1190">
        <v>4.1500000000000004</v>
      </c>
      <c r="BO1190">
        <v>12.98</v>
      </c>
      <c r="BP1190">
        <v>216.9</v>
      </c>
      <c r="BQ1190">
        <v>29.03</v>
      </c>
      <c r="BR1190">
        <v>1.6</v>
      </c>
      <c r="BS1190">
        <v>187.87</v>
      </c>
      <c r="BT1190">
        <v>37.57</v>
      </c>
      <c r="BU1190">
        <v>256.07</v>
      </c>
      <c r="BV1190">
        <v>1384</v>
      </c>
      <c r="BW1190">
        <v>2729</v>
      </c>
      <c r="BX1190">
        <v>-1345</v>
      </c>
      <c r="BY1190">
        <v>43173</v>
      </c>
      <c r="BZ1190" t="s">
        <v>687</v>
      </c>
      <c r="CA1190">
        <v>14672</v>
      </c>
      <c r="CB1190">
        <v>2301</v>
      </c>
      <c r="CC1190">
        <v>43235</v>
      </c>
      <c r="CD1190">
        <v>13067</v>
      </c>
      <c r="CE1190">
        <v>3814</v>
      </c>
      <c r="CF1190">
        <v>15796</v>
      </c>
      <c r="CG1190">
        <v>2469</v>
      </c>
    </row>
    <row r="1191" spans="1:85" hidden="1" x14ac:dyDescent="0.45">
      <c r="A1191" s="104">
        <v>106002176390</v>
      </c>
      <c r="B1191" s="1">
        <v>43191</v>
      </c>
      <c r="C1191" s="141" t="s">
        <v>101</v>
      </c>
      <c r="D1191">
        <v>2018</v>
      </c>
      <c r="E1191" s="98">
        <v>14852387785702</v>
      </c>
      <c r="F1191" s="141" t="s">
        <v>39</v>
      </c>
      <c r="G1191" s="141" t="str">
        <f>VLOOKUP(E1191,'Tableau Sites'!$A$7:$C$107,3,FALSE)</f>
        <v>1 PASSAGE DU BLAVET</v>
      </c>
      <c r="H1191" s="142">
        <v>56100</v>
      </c>
      <c r="I1191">
        <v>12</v>
      </c>
      <c r="J1191" s="1">
        <v>43190</v>
      </c>
      <c r="K1191" s="1">
        <v>43190</v>
      </c>
      <c r="L1191" s="142">
        <v>443</v>
      </c>
      <c r="M1191" s="142">
        <v>443</v>
      </c>
      <c r="N1191" s="143">
        <v>72.41</v>
      </c>
      <c r="O1191" s="15">
        <v>102976584</v>
      </c>
      <c r="P1191" t="s">
        <v>611</v>
      </c>
      <c r="Q1191">
        <v>102977700</v>
      </c>
      <c r="R1191" s="104" t="s">
        <v>130</v>
      </c>
      <c r="S1191">
        <v>11003620275</v>
      </c>
      <c r="T1191" t="s">
        <v>612</v>
      </c>
      <c r="U1191" s="114">
        <v>21560121200016</v>
      </c>
      <c r="V1191" s="13"/>
      <c r="W1191" s="1">
        <v>17089</v>
      </c>
      <c r="X1191" s="7">
        <v>106002176390</v>
      </c>
      <c r="Y1191" s="10">
        <v>43191</v>
      </c>
      <c r="Z1191">
        <v>43231</v>
      </c>
      <c r="AA1191">
        <v>91</v>
      </c>
      <c r="AB1191" t="s">
        <v>613</v>
      </c>
      <c r="AD1191">
        <v>6005836701</v>
      </c>
      <c r="AE1191" t="s">
        <v>39</v>
      </c>
      <c r="AH1191">
        <v>14852387785702</v>
      </c>
      <c r="AI1191" t="s">
        <v>781</v>
      </c>
      <c r="AJ1191">
        <v>56100</v>
      </c>
      <c r="AK1191" t="s">
        <v>264</v>
      </c>
      <c r="AL1191" t="s">
        <v>616</v>
      </c>
      <c r="AM1191">
        <v>354</v>
      </c>
      <c r="AN1191" t="s">
        <v>101</v>
      </c>
      <c r="AO1191" t="s">
        <v>617</v>
      </c>
      <c r="AP1191" t="s">
        <v>618</v>
      </c>
      <c r="AQ1191" t="s">
        <v>619</v>
      </c>
      <c r="AR1191">
        <v>12</v>
      </c>
      <c r="AU1191">
        <v>0</v>
      </c>
      <c r="AV1191">
        <v>43160</v>
      </c>
      <c r="AW1191">
        <v>43190</v>
      </c>
      <c r="AX1191">
        <v>22.28</v>
      </c>
      <c r="AY1191">
        <v>0</v>
      </c>
      <c r="AZ1191">
        <v>0</v>
      </c>
      <c r="BA1191">
        <v>0</v>
      </c>
      <c r="BB1191">
        <v>0</v>
      </c>
      <c r="BC1191">
        <v>0.85</v>
      </c>
      <c r="BD1191">
        <v>0</v>
      </c>
      <c r="BE1191">
        <v>0</v>
      </c>
      <c r="BF1191">
        <v>43191</v>
      </c>
      <c r="BG1191">
        <v>43220</v>
      </c>
      <c r="BH1191">
        <v>6.87</v>
      </c>
      <c r="BI1191">
        <v>16.260000000000002</v>
      </c>
      <c r="BJ1191">
        <v>45.41</v>
      </c>
      <c r="BK1191">
        <v>9.9700000000000006</v>
      </c>
      <c r="BL1191">
        <v>1.86</v>
      </c>
      <c r="BM1191">
        <v>2.83</v>
      </c>
      <c r="BN1191">
        <v>1.33</v>
      </c>
      <c r="BO1191">
        <v>4.16</v>
      </c>
      <c r="BP1191">
        <v>61.4</v>
      </c>
      <c r="BQ1191">
        <v>8.73</v>
      </c>
      <c r="BR1191">
        <v>0.48</v>
      </c>
      <c r="BS1191">
        <v>52.67</v>
      </c>
      <c r="BT1191">
        <v>10.53</v>
      </c>
      <c r="BU1191">
        <v>72.41</v>
      </c>
      <c r="BV1191">
        <v>443</v>
      </c>
      <c r="BW1191">
        <v>443</v>
      </c>
      <c r="BX1191">
        <v>0</v>
      </c>
      <c r="BY1191">
        <v>43177</v>
      </c>
      <c r="BZ1191" t="s">
        <v>624</v>
      </c>
      <c r="CA1191">
        <v>579</v>
      </c>
      <c r="CB1191">
        <v>0</v>
      </c>
      <c r="CC1191">
        <v>43208</v>
      </c>
      <c r="CD1191">
        <v>416</v>
      </c>
      <c r="CE1191">
        <v>0</v>
      </c>
      <c r="CF1191">
        <v>859</v>
      </c>
      <c r="CG1191">
        <v>0</v>
      </c>
    </row>
    <row r="1192" spans="1:85" hidden="1" x14ac:dyDescent="0.45">
      <c r="A1192" s="104">
        <v>106002176390</v>
      </c>
      <c r="B1192" s="1">
        <v>43191</v>
      </c>
      <c r="C1192" s="141" t="s">
        <v>101</v>
      </c>
      <c r="D1192">
        <v>2018</v>
      </c>
      <c r="E1192" s="98">
        <v>14824023030389</v>
      </c>
      <c r="F1192" s="141" t="s">
        <v>782</v>
      </c>
      <c r="G1192" s="141" t="s">
        <v>886</v>
      </c>
      <c r="H1192" s="142">
        <v>56100</v>
      </c>
      <c r="I1192">
        <v>18</v>
      </c>
      <c r="J1192" s="1">
        <v>43190</v>
      </c>
      <c r="K1192" s="1">
        <v>43190</v>
      </c>
      <c r="L1192" s="142">
        <v>1001</v>
      </c>
      <c r="M1192" s="142">
        <v>1001</v>
      </c>
      <c r="N1192" s="143">
        <v>154.85</v>
      </c>
      <c r="O1192" s="15">
        <v>102976584</v>
      </c>
      <c r="P1192" t="s">
        <v>611</v>
      </c>
      <c r="Q1192">
        <v>102977700</v>
      </c>
      <c r="R1192" s="104" t="s">
        <v>130</v>
      </c>
      <c r="S1192">
        <v>11003620275</v>
      </c>
      <c r="T1192" t="s">
        <v>612</v>
      </c>
      <c r="U1192" s="114">
        <v>21560121200016</v>
      </c>
      <c r="V1192" s="13"/>
      <c r="W1192" s="1">
        <v>17089</v>
      </c>
      <c r="X1192" s="7">
        <v>106002176390</v>
      </c>
      <c r="Y1192" s="10">
        <v>43191</v>
      </c>
      <c r="Z1192">
        <v>43231</v>
      </c>
      <c r="AA1192">
        <v>92</v>
      </c>
      <c r="AB1192" t="s">
        <v>613</v>
      </c>
      <c r="AD1192">
        <v>6005903454</v>
      </c>
      <c r="AE1192" t="s">
        <v>782</v>
      </c>
      <c r="AG1192" t="s">
        <v>783</v>
      </c>
      <c r="AH1192">
        <v>14824023030389</v>
      </c>
      <c r="AI1192" t="s">
        <v>784</v>
      </c>
      <c r="AJ1192">
        <v>56100</v>
      </c>
      <c r="AK1192" t="s">
        <v>264</v>
      </c>
      <c r="AL1192" t="s">
        <v>616</v>
      </c>
      <c r="AM1192">
        <v>19</v>
      </c>
      <c r="AN1192" t="s">
        <v>101</v>
      </c>
      <c r="AO1192" t="s">
        <v>617</v>
      </c>
      <c r="AP1192" t="s">
        <v>618</v>
      </c>
      <c r="AQ1192" t="s">
        <v>619</v>
      </c>
      <c r="AR1192">
        <v>18</v>
      </c>
      <c r="AU1192">
        <v>0</v>
      </c>
      <c r="AV1192">
        <v>43160</v>
      </c>
      <c r="AW1192">
        <v>43190</v>
      </c>
      <c r="AX1192">
        <v>50.34</v>
      </c>
      <c r="AY1192">
        <v>0</v>
      </c>
      <c r="AZ1192">
        <v>0</v>
      </c>
      <c r="BA1192">
        <v>0</v>
      </c>
      <c r="BB1192">
        <v>0</v>
      </c>
      <c r="BC1192">
        <v>1.92</v>
      </c>
      <c r="BD1192">
        <v>0</v>
      </c>
      <c r="BE1192">
        <v>0</v>
      </c>
      <c r="BF1192">
        <v>43191</v>
      </c>
      <c r="BG1192">
        <v>43220</v>
      </c>
      <c r="BH1192">
        <v>9</v>
      </c>
      <c r="BI1192">
        <v>36.74</v>
      </c>
      <c r="BJ1192">
        <v>96.08</v>
      </c>
      <c r="BK1192">
        <v>22.52</v>
      </c>
      <c r="BL1192">
        <v>2.4300000000000002</v>
      </c>
      <c r="BM1192">
        <v>6.39</v>
      </c>
      <c r="BN1192">
        <v>3</v>
      </c>
      <c r="BO1192">
        <v>9.39</v>
      </c>
      <c r="BP1192">
        <v>130.41999999999999</v>
      </c>
      <c r="BQ1192">
        <v>11.43</v>
      </c>
      <c r="BR1192">
        <v>0.63</v>
      </c>
      <c r="BS1192">
        <v>118.99</v>
      </c>
      <c r="BT1192">
        <v>23.8</v>
      </c>
      <c r="BU1192">
        <v>154.85</v>
      </c>
      <c r="BV1192">
        <v>1001</v>
      </c>
      <c r="BW1192">
        <v>1001</v>
      </c>
      <c r="BX1192">
        <v>0</v>
      </c>
      <c r="BY1192">
        <v>43197</v>
      </c>
      <c r="BZ1192" t="s">
        <v>624</v>
      </c>
      <c r="CA1192">
        <v>149</v>
      </c>
      <c r="CB1192">
        <v>0</v>
      </c>
      <c r="CC1192">
        <v>43382</v>
      </c>
      <c r="CD1192">
        <v>747</v>
      </c>
      <c r="CE1192">
        <v>0</v>
      </c>
      <c r="CF1192">
        <v>1748</v>
      </c>
      <c r="CG1192">
        <v>0</v>
      </c>
    </row>
    <row r="1193" spans="1:85" hidden="1" x14ac:dyDescent="0.45">
      <c r="A1193" s="104">
        <v>106002176390</v>
      </c>
      <c r="B1193" s="1">
        <v>43191</v>
      </c>
      <c r="C1193" s="141" t="s">
        <v>101</v>
      </c>
      <c r="D1193">
        <v>2018</v>
      </c>
      <c r="E1193" s="98">
        <v>14829956526793</v>
      </c>
      <c r="F1193" s="141" t="s">
        <v>31</v>
      </c>
      <c r="G1193" s="141" t="str">
        <f>VLOOKUP(E1193,'Tableau Sites'!$A$7:$C$107,3,FALSE)</f>
        <v>82 RUE DE KERVARIC</v>
      </c>
      <c r="H1193" s="142">
        <v>56100</v>
      </c>
      <c r="I1193">
        <v>12</v>
      </c>
      <c r="J1193" s="1">
        <v>43190</v>
      </c>
      <c r="K1193" s="1">
        <v>43190</v>
      </c>
      <c r="L1193" s="142">
        <v>668</v>
      </c>
      <c r="M1193" s="142">
        <v>668</v>
      </c>
      <c r="N1193" s="143">
        <v>104.49</v>
      </c>
      <c r="O1193" s="15">
        <v>102976584</v>
      </c>
      <c r="P1193" t="s">
        <v>611</v>
      </c>
      <c r="Q1193">
        <v>102977700</v>
      </c>
      <c r="R1193" s="104" t="s">
        <v>130</v>
      </c>
      <c r="S1193">
        <v>11003620275</v>
      </c>
      <c r="T1193" t="s">
        <v>612</v>
      </c>
      <c r="U1193" s="114">
        <v>21560121200016</v>
      </c>
      <c r="V1193" s="13"/>
      <c r="W1193" s="1">
        <v>17089</v>
      </c>
      <c r="X1193" s="7">
        <v>106002176390</v>
      </c>
      <c r="Y1193" s="10">
        <v>43191</v>
      </c>
      <c r="Z1193">
        <v>43231</v>
      </c>
      <c r="AA1193">
        <v>93</v>
      </c>
      <c r="AB1193" t="s">
        <v>613</v>
      </c>
      <c r="AD1193">
        <v>6005863694</v>
      </c>
      <c r="AE1193" t="s">
        <v>31</v>
      </c>
      <c r="AH1193">
        <v>14829956526793</v>
      </c>
      <c r="AI1193" t="s">
        <v>785</v>
      </c>
      <c r="AJ1193">
        <v>56100</v>
      </c>
      <c r="AK1193" t="s">
        <v>264</v>
      </c>
      <c r="AL1193" t="s">
        <v>616</v>
      </c>
      <c r="AM1193">
        <v>101</v>
      </c>
      <c r="AN1193" t="s">
        <v>101</v>
      </c>
      <c r="AO1193" t="s">
        <v>617</v>
      </c>
      <c r="AP1193" t="s">
        <v>618</v>
      </c>
      <c r="AQ1193" t="s">
        <v>619</v>
      </c>
      <c r="AR1193">
        <v>12</v>
      </c>
      <c r="AU1193">
        <v>0</v>
      </c>
      <c r="AV1193">
        <v>43160</v>
      </c>
      <c r="AW1193">
        <v>43190</v>
      </c>
      <c r="AX1193">
        <v>33.590000000000003</v>
      </c>
      <c r="AY1193">
        <v>0</v>
      </c>
      <c r="AZ1193">
        <v>0</v>
      </c>
      <c r="BA1193">
        <v>0</v>
      </c>
      <c r="BB1193">
        <v>0</v>
      </c>
      <c r="BC1193">
        <v>1.28</v>
      </c>
      <c r="BD1193">
        <v>0</v>
      </c>
      <c r="BE1193">
        <v>0</v>
      </c>
      <c r="BF1193">
        <v>43191</v>
      </c>
      <c r="BG1193">
        <v>43220</v>
      </c>
      <c r="BH1193">
        <v>6.87</v>
      </c>
      <c r="BI1193">
        <v>24.52</v>
      </c>
      <c r="BJ1193">
        <v>64.98</v>
      </c>
      <c r="BK1193">
        <v>15.03</v>
      </c>
      <c r="BL1193">
        <v>1.86</v>
      </c>
      <c r="BM1193">
        <v>4.26</v>
      </c>
      <c r="BN1193">
        <v>2</v>
      </c>
      <c r="BO1193">
        <v>6.26</v>
      </c>
      <c r="BP1193">
        <v>88.13</v>
      </c>
      <c r="BQ1193">
        <v>8.73</v>
      </c>
      <c r="BR1193">
        <v>0.48</v>
      </c>
      <c r="BS1193">
        <v>79.400000000000006</v>
      </c>
      <c r="BT1193">
        <v>15.88</v>
      </c>
      <c r="BU1193">
        <v>104.49</v>
      </c>
      <c r="BV1193">
        <v>668</v>
      </c>
      <c r="BW1193">
        <v>668</v>
      </c>
      <c r="BX1193">
        <v>0</v>
      </c>
      <c r="CC1193">
        <v>43269</v>
      </c>
      <c r="CD1193">
        <v>14196</v>
      </c>
      <c r="CE1193">
        <v>0</v>
      </c>
      <c r="CF1193">
        <v>14864</v>
      </c>
      <c r="CG1193">
        <v>0</v>
      </c>
    </row>
    <row r="1194" spans="1:85" hidden="1" x14ac:dyDescent="0.45">
      <c r="A1194" s="104">
        <v>106002176390</v>
      </c>
      <c r="B1194" s="1">
        <v>43191</v>
      </c>
      <c r="C1194" s="141" t="s">
        <v>101</v>
      </c>
      <c r="D1194">
        <v>2018</v>
      </c>
      <c r="E1194" s="98">
        <v>14830101244506</v>
      </c>
      <c r="F1194" s="182" t="s">
        <v>786</v>
      </c>
      <c r="G1194" s="141" t="str">
        <f>VLOOKUP(E1194,'Tableau Sites'!$A$7:$C$107,3,FALSE)</f>
        <v>82 RUE DE KERVARIC</v>
      </c>
      <c r="H1194" s="142">
        <v>56100</v>
      </c>
      <c r="I1194">
        <v>9</v>
      </c>
      <c r="J1194" s="1">
        <v>43190</v>
      </c>
      <c r="K1194" s="1">
        <v>43190</v>
      </c>
      <c r="L1194" s="142">
        <v>938</v>
      </c>
      <c r="M1194" s="142">
        <v>938</v>
      </c>
      <c r="N1194" s="143">
        <v>139.52000000000001</v>
      </c>
      <c r="O1194" s="15">
        <v>102976584</v>
      </c>
      <c r="P1194" t="s">
        <v>611</v>
      </c>
      <c r="Q1194">
        <v>102977700</v>
      </c>
      <c r="R1194" s="104" t="s">
        <v>130</v>
      </c>
      <c r="S1194">
        <v>11003620275</v>
      </c>
      <c r="T1194" t="s">
        <v>612</v>
      </c>
      <c r="U1194" s="114">
        <v>21560121200016</v>
      </c>
      <c r="V1194" s="13"/>
      <c r="W1194" s="1">
        <v>17089</v>
      </c>
      <c r="X1194" s="7">
        <v>106002176390</v>
      </c>
      <c r="Y1194" s="10">
        <v>43191</v>
      </c>
      <c r="Z1194">
        <v>43231</v>
      </c>
      <c r="AA1194">
        <v>94</v>
      </c>
      <c r="AB1194" t="s">
        <v>613</v>
      </c>
      <c r="AD1194">
        <v>6005830338</v>
      </c>
      <c r="AE1194" t="s">
        <v>786</v>
      </c>
      <c r="AH1194">
        <v>14830101244506</v>
      </c>
      <c r="AI1194" t="s">
        <v>787</v>
      </c>
      <c r="AJ1194">
        <v>56100</v>
      </c>
      <c r="AK1194" t="s">
        <v>264</v>
      </c>
      <c r="AL1194" t="s">
        <v>616</v>
      </c>
      <c r="AM1194">
        <v>3156310410460</v>
      </c>
      <c r="AN1194" t="s">
        <v>101</v>
      </c>
      <c r="AO1194" t="s">
        <v>617</v>
      </c>
      <c r="AP1194" t="s">
        <v>631</v>
      </c>
      <c r="AQ1194" t="s">
        <v>619</v>
      </c>
      <c r="AR1194">
        <v>9</v>
      </c>
      <c r="AU1194">
        <v>0</v>
      </c>
      <c r="AV1194">
        <v>43160</v>
      </c>
      <c r="AW1194">
        <v>43190</v>
      </c>
      <c r="AX1194">
        <v>47.18</v>
      </c>
      <c r="AY1194">
        <v>0</v>
      </c>
      <c r="AZ1194">
        <v>0</v>
      </c>
      <c r="BA1194">
        <v>0</v>
      </c>
      <c r="BB1194">
        <v>0</v>
      </c>
      <c r="BC1194">
        <v>1.8</v>
      </c>
      <c r="BD1194">
        <v>0</v>
      </c>
      <c r="BE1194">
        <v>0</v>
      </c>
      <c r="BF1194">
        <v>43191</v>
      </c>
      <c r="BG1194">
        <v>43220</v>
      </c>
      <c r="BH1194">
        <v>7.67</v>
      </c>
      <c r="BI1194">
        <v>30.62</v>
      </c>
      <c r="BJ1194">
        <v>85.47</v>
      </c>
      <c r="BK1194">
        <v>21.11</v>
      </c>
      <c r="BL1194">
        <v>2.0699999999999998</v>
      </c>
      <c r="BM1194">
        <v>5.98</v>
      </c>
      <c r="BN1194">
        <v>2.81</v>
      </c>
      <c r="BO1194">
        <v>8.7899999999999991</v>
      </c>
      <c r="BP1194">
        <v>117.44</v>
      </c>
      <c r="BQ1194">
        <v>9.74</v>
      </c>
      <c r="BR1194">
        <v>0.54</v>
      </c>
      <c r="BS1194">
        <v>107.7</v>
      </c>
      <c r="BT1194">
        <v>21.54</v>
      </c>
      <c r="BU1194">
        <v>139.52000000000001</v>
      </c>
      <c r="BV1194">
        <v>938</v>
      </c>
      <c r="BW1194">
        <v>549</v>
      </c>
      <c r="BX1194">
        <v>389</v>
      </c>
      <c r="BY1194">
        <v>43175</v>
      </c>
      <c r="BZ1194" t="s">
        <v>624</v>
      </c>
      <c r="CA1194">
        <v>15549</v>
      </c>
      <c r="CB1194">
        <v>11071</v>
      </c>
      <c r="CC1194">
        <v>43206</v>
      </c>
      <c r="CD1194">
        <v>15551</v>
      </c>
      <c r="CE1194">
        <v>11433</v>
      </c>
      <c r="CF1194">
        <v>16100</v>
      </c>
      <c r="CG1194">
        <v>11822</v>
      </c>
    </row>
    <row r="1195" spans="1:85" hidden="1" x14ac:dyDescent="0.45">
      <c r="A1195" s="104">
        <v>106002176390</v>
      </c>
      <c r="B1195" s="1">
        <v>43191</v>
      </c>
      <c r="C1195" s="141" t="s">
        <v>101</v>
      </c>
      <c r="D1195">
        <v>2018</v>
      </c>
      <c r="E1195" s="98">
        <v>14881910155540</v>
      </c>
      <c r="F1195" s="141" t="s">
        <v>788</v>
      </c>
      <c r="G1195" s="141" t="s">
        <v>889</v>
      </c>
      <c r="H1195" s="142">
        <v>56100</v>
      </c>
      <c r="I1195">
        <v>9</v>
      </c>
      <c r="J1195" s="1">
        <v>43190</v>
      </c>
      <c r="K1195" s="1">
        <v>43190</v>
      </c>
      <c r="L1195" s="142">
        <v>964</v>
      </c>
      <c r="M1195" s="142">
        <v>964</v>
      </c>
      <c r="N1195" s="143">
        <v>145.35</v>
      </c>
      <c r="O1195" s="15">
        <v>102976584</v>
      </c>
      <c r="P1195" t="s">
        <v>611</v>
      </c>
      <c r="Q1195">
        <v>102977700</v>
      </c>
      <c r="R1195" s="104" t="s">
        <v>130</v>
      </c>
      <c r="S1195">
        <v>11003620275</v>
      </c>
      <c r="T1195" t="s">
        <v>612</v>
      </c>
      <c r="U1195" s="114">
        <v>21560121200016</v>
      </c>
      <c r="V1195" s="13"/>
      <c r="W1195" s="1">
        <v>17089</v>
      </c>
      <c r="X1195" s="7">
        <v>106002176390</v>
      </c>
      <c r="Y1195" s="10">
        <v>43191</v>
      </c>
      <c r="Z1195">
        <v>43231</v>
      </c>
      <c r="AA1195">
        <v>95</v>
      </c>
      <c r="AB1195" t="s">
        <v>613</v>
      </c>
      <c r="AD1195">
        <v>6005830376</v>
      </c>
      <c r="AE1195" t="s">
        <v>788</v>
      </c>
      <c r="AH1195">
        <v>14881910155540</v>
      </c>
      <c r="AI1195" t="s">
        <v>789</v>
      </c>
      <c r="AJ1195">
        <v>56100</v>
      </c>
      <c r="AK1195" t="s">
        <v>264</v>
      </c>
      <c r="AL1195" t="s">
        <v>616</v>
      </c>
      <c r="AM1195">
        <v>2177611358520</v>
      </c>
      <c r="AN1195" t="s">
        <v>101</v>
      </c>
      <c r="AO1195" t="s">
        <v>617</v>
      </c>
      <c r="AP1195" t="s">
        <v>790</v>
      </c>
      <c r="AQ1195" t="s">
        <v>619</v>
      </c>
      <c r="AR1195">
        <v>9</v>
      </c>
      <c r="AU1195">
        <v>0</v>
      </c>
      <c r="AV1195">
        <v>43160</v>
      </c>
      <c r="AW1195">
        <v>43190</v>
      </c>
      <c r="AX1195">
        <v>48.48</v>
      </c>
      <c r="AY1195">
        <v>0</v>
      </c>
      <c r="AZ1195">
        <v>0</v>
      </c>
      <c r="BA1195">
        <v>0</v>
      </c>
      <c r="BB1195">
        <v>0</v>
      </c>
      <c r="BC1195">
        <v>1.85</v>
      </c>
      <c r="BD1195">
        <v>0</v>
      </c>
      <c r="BE1195">
        <v>0</v>
      </c>
      <c r="BF1195">
        <v>43191</v>
      </c>
      <c r="BG1195">
        <v>43220</v>
      </c>
      <c r="BH1195">
        <v>5.81</v>
      </c>
      <c r="BI1195">
        <v>35.42</v>
      </c>
      <c r="BJ1195">
        <v>89.71</v>
      </c>
      <c r="BK1195">
        <v>21.69</v>
      </c>
      <c r="BL1195">
        <v>1.57</v>
      </c>
      <c r="BM1195">
        <v>6.15</v>
      </c>
      <c r="BN1195">
        <v>2.89</v>
      </c>
      <c r="BO1195">
        <v>9.0399999999999991</v>
      </c>
      <c r="BP1195">
        <v>122.01</v>
      </c>
      <c r="BQ1195">
        <v>7.38</v>
      </c>
      <c r="BR1195">
        <v>0.41</v>
      </c>
      <c r="BS1195">
        <v>114.63</v>
      </c>
      <c r="BT1195">
        <v>22.93</v>
      </c>
      <c r="BU1195">
        <v>145.35</v>
      </c>
      <c r="BV1195">
        <v>964</v>
      </c>
      <c r="BW1195">
        <v>626</v>
      </c>
      <c r="BX1195">
        <v>338</v>
      </c>
      <c r="BY1195">
        <v>43197</v>
      </c>
      <c r="BZ1195" t="s">
        <v>624</v>
      </c>
      <c r="CA1195">
        <v>94</v>
      </c>
      <c r="CB1195">
        <v>47</v>
      </c>
      <c r="CC1195">
        <v>43227</v>
      </c>
      <c r="CD1195">
        <v>1569</v>
      </c>
      <c r="CE1195">
        <v>930</v>
      </c>
      <c r="CF1195">
        <v>2195</v>
      </c>
      <c r="CG1195">
        <v>1268</v>
      </c>
    </row>
    <row r="1196" spans="1:85" hidden="1" x14ac:dyDescent="0.45">
      <c r="A1196" s="104">
        <v>106002176390</v>
      </c>
      <c r="B1196" s="1">
        <v>43191</v>
      </c>
      <c r="C1196" s="141" t="s">
        <v>101</v>
      </c>
      <c r="D1196">
        <v>2018</v>
      </c>
      <c r="E1196" s="98">
        <v>14885962254436</v>
      </c>
      <c r="F1196" s="141" t="s">
        <v>791</v>
      </c>
      <c r="G1196" s="141" t="s">
        <v>890</v>
      </c>
      <c r="H1196" s="142">
        <v>56100</v>
      </c>
      <c r="I1196">
        <v>9</v>
      </c>
      <c r="J1196" s="1">
        <v>43190</v>
      </c>
      <c r="K1196" s="1">
        <v>43190</v>
      </c>
      <c r="L1196" s="142">
        <v>417</v>
      </c>
      <c r="M1196" s="142">
        <v>417</v>
      </c>
      <c r="N1196" s="143">
        <v>67.260000000000005</v>
      </c>
      <c r="O1196" s="15">
        <v>102976584</v>
      </c>
      <c r="P1196" t="s">
        <v>611</v>
      </c>
      <c r="Q1196">
        <v>102977700</v>
      </c>
      <c r="R1196" s="104" t="s">
        <v>130</v>
      </c>
      <c r="S1196">
        <v>11003620275</v>
      </c>
      <c r="T1196" t="s">
        <v>612</v>
      </c>
      <c r="U1196" s="114">
        <v>21560121200016</v>
      </c>
      <c r="V1196" s="13"/>
      <c r="W1196" s="1">
        <v>17089</v>
      </c>
      <c r="X1196" s="7">
        <v>106002176390</v>
      </c>
      <c r="Y1196" s="10">
        <v>43191</v>
      </c>
      <c r="Z1196">
        <v>43231</v>
      </c>
      <c r="AA1196">
        <v>96</v>
      </c>
      <c r="AB1196" t="s">
        <v>613</v>
      </c>
      <c r="AD1196">
        <v>6005933672</v>
      </c>
      <c r="AE1196" t="s">
        <v>791</v>
      </c>
      <c r="AH1196">
        <v>14885962254436</v>
      </c>
      <c r="AI1196" t="s">
        <v>792</v>
      </c>
      <c r="AJ1196">
        <v>56100</v>
      </c>
      <c r="AK1196" t="s">
        <v>264</v>
      </c>
      <c r="AL1196" t="s">
        <v>616</v>
      </c>
      <c r="AM1196">
        <v>671</v>
      </c>
      <c r="AN1196" t="s">
        <v>101</v>
      </c>
      <c r="AO1196" t="s">
        <v>617</v>
      </c>
      <c r="AP1196" t="s">
        <v>618</v>
      </c>
      <c r="AQ1196" t="s">
        <v>619</v>
      </c>
      <c r="AR1196">
        <v>9</v>
      </c>
      <c r="AU1196">
        <v>0</v>
      </c>
      <c r="AV1196">
        <v>43160</v>
      </c>
      <c r="AW1196">
        <v>43190</v>
      </c>
      <c r="AX1196">
        <v>20.97</v>
      </c>
      <c r="AY1196">
        <v>0</v>
      </c>
      <c r="AZ1196">
        <v>0</v>
      </c>
      <c r="BA1196">
        <v>0</v>
      </c>
      <c r="BB1196">
        <v>0</v>
      </c>
      <c r="BC1196">
        <v>0.8</v>
      </c>
      <c r="BD1196">
        <v>0</v>
      </c>
      <c r="BE1196">
        <v>0</v>
      </c>
      <c r="BF1196">
        <v>43191</v>
      </c>
      <c r="BG1196">
        <v>43220</v>
      </c>
      <c r="BH1196">
        <v>5.81</v>
      </c>
      <c r="BI1196">
        <v>15.3</v>
      </c>
      <c r="BJ1196">
        <v>42.08</v>
      </c>
      <c r="BK1196">
        <v>9.3800000000000008</v>
      </c>
      <c r="BL1196">
        <v>1.57</v>
      </c>
      <c r="BM1196">
        <v>2.66</v>
      </c>
      <c r="BN1196">
        <v>1.25</v>
      </c>
      <c r="BO1196">
        <v>3.91</v>
      </c>
      <c r="BP1196">
        <v>56.94</v>
      </c>
      <c r="BQ1196">
        <v>7.38</v>
      </c>
      <c r="BR1196">
        <v>0.41</v>
      </c>
      <c r="BS1196">
        <v>49.56</v>
      </c>
      <c r="BT1196">
        <v>9.91</v>
      </c>
      <c r="BU1196">
        <v>67.260000000000005</v>
      </c>
      <c r="BV1196">
        <v>417</v>
      </c>
      <c r="BW1196">
        <v>417</v>
      </c>
      <c r="BX1196">
        <v>0</v>
      </c>
      <c r="BY1196">
        <v>43138</v>
      </c>
      <c r="BZ1196" t="s">
        <v>687</v>
      </c>
      <c r="CA1196">
        <v>46</v>
      </c>
      <c r="CB1196">
        <v>0</v>
      </c>
      <c r="CD1196">
        <v>352</v>
      </c>
      <c r="CE1196">
        <v>0</v>
      </c>
      <c r="CF1196">
        <v>769</v>
      </c>
      <c r="CG1196">
        <v>0</v>
      </c>
    </row>
    <row r="1197" spans="1:85" hidden="1" x14ac:dyDescent="0.45">
      <c r="A1197" s="104">
        <v>106002176390</v>
      </c>
      <c r="B1197" s="1">
        <v>43191</v>
      </c>
      <c r="C1197" s="141" t="s">
        <v>101</v>
      </c>
      <c r="D1197">
        <v>2018</v>
      </c>
      <c r="E1197" s="98">
        <v>14846888509393</v>
      </c>
      <c r="F1197" s="141" t="s">
        <v>5</v>
      </c>
      <c r="G1197" s="141" t="str">
        <f>VLOOKUP(E1197,'Tableau Sites'!$A$7:$C$107,3,FALSE)</f>
        <v>22A RUE DOCTEUR BENOIT VILLERS</v>
      </c>
      <c r="H1197" s="142">
        <v>56100</v>
      </c>
      <c r="I1197">
        <v>24</v>
      </c>
      <c r="J1197" s="1">
        <v>43190</v>
      </c>
      <c r="K1197" s="1">
        <v>43190</v>
      </c>
      <c r="L1197" s="142">
        <v>3262</v>
      </c>
      <c r="M1197" s="142">
        <v>3262</v>
      </c>
      <c r="N1197" s="143">
        <v>490.87</v>
      </c>
      <c r="O1197" s="15">
        <v>102976584</v>
      </c>
      <c r="P1197" t="s">
        <v>611</v>
      </c>
      <c r="Q1197">
        <v>102977700</v>
      </c>
      <c r="R1197" s="104" t="s">
        <v>130</v>
      </c>
      <c r="S1197">
        <v>11003620275</v>
      </c>
      <c r="T1197" t="s">
        <v>612</v>
      </c>
      <c r="U1197" s="114">
        <v>21560121200016</v>
      </c>
      <c r="V1197" s="13"/>
      <c r="W1197" s="1">
        <v>17089</v>
      </c>
      <c r="X1197" s="7">
        <v>106002176390</v>
      </c>
      <c r="Y1197" s="10">
        <v>43191</v>
      </c>
      <c r="Z1197">
        <v>43231</v>
      </c>
      <c r="AA1197">
        <v>97</v>
      </c>
      <c r="AB1197" t="s">
        <v>613</v>
      </c>
      <c r="AD1197">
        <v>6005830343</v>
      </c>
      <c r="AE1197" t="s">
        <v>5</v>
      </c>
      <c r="AH1197">
        <v>14846888509393</v>
      </c>
      <c r="AI1197" t="s">
        <v>793</v>
      </c>
      <c r="AJ1197">
        <v>56100</v>
      </c>
      <c r="AK1197" t="s">
        <v>264</v>
      </c>
      <c r="AL1197" t="s">
        <v>616</v>
      </c>
      <c r="AM1197">
        <v>2177611964557</v>
      </c>
      <c r="AN1197" t="s">
        <v>101</v>
      </c>
      <c r="AO1197" t="s">
        <v>617</v>
      </c>
      <c r="AP1197" t="s">
        <v>631</v>
      </c>
      <c r="AQ1197" t="s">
        <v>619</v>
      </c>
      <c r="AR1197">
        <v>24</v>
      </c>
      <c r="AU1197">
        <v>0</v>
      </c>
      <c r="AV1197">
        <v>43160</v>
      </c>
      <c r="AW1197">
        <v>43190</v>
      </c>
      <c r="AX1197">
        <v>164.04</v>
      </c>
      <c r="AY1197">
        <v>0</v>
      </c>
      <c r="AZ1197">
        <v>0</v>
      </c>
      <c r="BA1197">
        <v>0</v>
      </c>
      <c r="BB1197">
        <v>0</v>
      </c>
      <c r="BC1197">
        <v>6.26</v>
      </c>
      <c r="BD1197">
        <v>0</v>
      </c>
      <c r="BE1197">
        <v>0</v>
      </c>
      <c r="BF1197">
        <v>43191</v>
      </c>
      <c r="BG1197">
        <v>43220</v>
      </c>
      <c r="BH1197">
        <v>16.100000000000001</v>
      </c>
      <c r="BI1197">
        <v>123.04</v>
      </c>
      <c r="BJ1197">
        <v>303.18</v>
      </c>
      <c r="BK1197">
        <v>73.400000000000006</v>
      </c>
      <c r="BL1197">
        <v>4.3499999999999996</v>
      </c>
      <c r="BM1197">
        <v>20.81</v>
      </c>
      <c r="BN1197">
        <v>9.7899999999999991</v>
      </c>
      <c r="BO1197">
        <v>30.6</v>
      </c>
      <c r="BP1197">
        <v>411.53</v>
      </c>
      <c r="BQ1197">
        <v>20.45</v>
      </c>
      <c r="BR1197">
        <v>1.1200000000000001</v>
      </c>
      <c r="BS1197">
        <v>391.08</v>
      </c>
      <c r="BT1197">
        <v>78.22</v>
      </c>
      <c r="BU1197">
        <v>490.87</v>
      </c>
      <c r="BV1197">
        <v>3262</v>
      </c>
      <c r="BW1197">
        <v>3007</v>
      </c>
      <c r="BX1197">
        <v>255</v>
      </c>
      <c r="BY1197">
        <v>43175</v>
      </c>
      <c r="BZ1197" t="s">
        <v>624</v>
      </c>
      <c r="CA1197">
        <v>26021</v>
      </c>
      <c r="CB1197">
        <v>3526</v>
      </c>
      <c r="CC1197">
        <v>43206</v>
      </c>
      <c r="CD1197">
        <v>23209</v>
      </c>
      <c r="CE1197">
        <v>3469</v>
      </c>
      <c r="CF1197">
        <v>26216</v>
      </c>
      <c r="CG1197">
        <v>3724</v>
      </c>
    </row>
    <row r="1198" spans="1:85" hidden="1" x14ac:dyDescent="0.45">
      <c r="A1198" s="104">
        <v>106002176390</v>
      </c>
      <c r="B1198" s="1">
        <v>43191</v>
      </c>
      <c r="C1198" s="141" t="s">
        <v>101</v>
      </c>
      <c r="D1198">
        <v>2018</v>
      </c>
      <c r="E1198" s="98">
        <v>14807814659972</v>
      </c>
      <c r="F1198" s="182" t="s">
        <v>794</v>
      </c>
      <c r="G1198" s="141" t="str">
        <f>VLOOKUP(E1198,'Tableau Sites'!$A$7:$C$107,3,FALSE)</f>
        <v>PLACE DE LA LIBERTE</v>
      </c>
      <c r="H1198" s="142">
        <v>56100</v>
      </c>
      <c r="I1198">
        <v>6</v>
      </c>
      <c r="J1198" s="1">
        <v>43190</v>
      </c>
      <c r="K1198" s="1">
        <v>43190</v>
      </c>
      <c r="L1198" s="142">
        <v>72</v>
      </c>
      <c r="M1198" s="142">
        <v>72</v>
      </c>
      <c r="N1198" s="143">
        <v>16.62</v>
      </c>
      <c r="O1198" s="15">
        <v>102976584</v>
      </c>
      <c r="P1198" t="s">
        <v>611</v>
      </c>
      <c r="Q1198">
        <v>102977700</v>
      </c>
      <c r="R1198" s="104" t="s">
        <v>130</v>
      </c>
      <c r="S1198">
        <v>11003620275</v>
      </c>
      <c r="T1198" t="s">
        <v>612</v>
      </c>
      <c r="U1198" s="114">
        <v>21560121200016</v>
      </c>
      <c r="V1198" s="13"/>
      <c r="W1198" s="1">
        <v>17089</v>
      </c>
      <c r="X1198" s="7">
        <v>106002176390</v>
      </c>
      <c r="Y1198" s="10">
        <v>43191</v>
      </c>
      <c r="Z1198">
        <v>43231</v>
      </c>
      <c r="AA1198">
        <v>98</v>
      </c>
      <c r="AB1198" t="s">
        <v>613</v>
      </c>
      <c r="AD1198">
        <v>6005877895</v>
      </c>
      <c r="AE1198" t="s">
        <v>794</v>
      </c>
      <c r="AH1198">
        <v>14807814659972</v>
      </c>
      <c r="AI1198" t="s">
        <v>795</v>
      </c>
      <c r="AJ1198">
        <v>56100</v>
      </c>
      <c r="AK1198" t="s">
        <v>264</v>
      </c>
      <c r="AL1198" t="s">
        <v>396</v>
      </c>
      <c r="AM1198">
        <v>630</v>
      </c>
      <c r="AN1198" t="s">
        <v>101</v>
      </c>
      <c r="AO1198" t="s">
        <v>617</v>
      </c>
      <c r="AP1198" t="s">
        <v>618</v>
      </c>
      <c r="AQ1198" t="s">
        <v>619</v>
      </c>
      <c r="AR1198">
        <v>6</v>
      </c>
      <c r="AU1198">
        <v>0</v>
      </c>
      <c r="AV1198">
        <v>43160</v>
      </c>
      <c r="AW1198">
        <v>43190</v>
      </c>
      <c r="AX1198">
        <v>3.62</v>
      </c>
      <c r="AY1198">
        <v>0</v>
      </c>
      <c r="AZ1198">
        <v>0</v>
      </c>
      <c r="BA1198">
        <v>0</v>
      </c>
      <c r="BB1198">
        <v>0</v>
      </c>
      <c r="BC1198">
        <v>0.14000000000000001</v>
      </c>
      <c r="BD1198">
        <v>0</v>
      </c>
      <c r="BE1198">
        <v>0</v>
      </c>
      <c r="BF1198">
        <v>43191</v>
      </c>
      <c r="BG1198">
        <v>43220</v>
      </c>
      <c r="BH1198">
        <v>4.74</v>
      </c>
      <c r="BI1198">
        <v>2.64</v>
      </c>
      <c r="BJ1198">
        <v>11</v>
      </c>
      <c r="BK1198">
        <v>1.62</v>
      </c>
      <c r="BL1198">
        <v>1.28</v>
      </c>
      <c r="BM1198">
        <v>0.46</v>
      </c>
      <c r="BN1198">
        <v>0.22</v>
      </c>
      <c r="BO1198">
        <v>0.68</v>
      </c>
      <c r="BP1198">
        <v>14.58</v>
      </c>
      <c r="BQ1198">
        <v>6.02</v>
      </c>
      <c r="BR1198">
        <v>0.33</v>
      </c>
      <c r="BS1198">
        <v>8.56</v>
      </c>
      <c r="BT1198">
        <v>1.71</v>
      </c>
      <c r="BU1198">
        <v>16.62</v>
      </c>
      <c r="BV1198">
        <v>72</v>
      </c>
      <c r="BW1198">
        <v>72</v>
      </c>
      <c r="BX1198">
        <v>0</v>
      </c>
      <c r="BY1198">
        <v>43073</v>
      </c>
      <c r="BZ1198" t="s">
        <v>624</v>
      </c>
      <c r="CA1198">
        <v>1303</v>
      </c>
      <c r="CB1198">
        <v>0</v>
      </c>
      <c r="CC1198">
        <v>43247</v>
      </c>
      <c r="CD1198">
        <v>1519</v>
      </c>
      <c r="CE1198">
        <v>0</v>
      </c>
      <c r="CF1198">
        <v>1591</v>
      </c>
      <c r="CG1198">
        <v>0</v>
      </c>
    </row>
    <row r="1199" spans="1:85" x14ac:dyDescent="0.45">
      <c r="A1199" s="104">
        <v>106002176390</v>
      </c>
      <c r="B1199" s="1">
        <v>43191</v>
      </c>
      <c r="C1199" s="141" t="s">
        <v>101</v>
      </c>
      <c r="D1199">
        <v>2018</v>
      </c>
      <c r="E1199" s="98">
        <v>14881331282858</v>
      </c>
      <c r="F1199" s="141" t="s">
        <v>796</v>
      </c>
      <c r="G1199" s="141" t="str">
        <f>VLOOKUP(E1199,'Tableau Sites'!$A$7:$C$127,3,FALSE)</f>
        <v>BOULEVARD EMILE GUILLEROT</v>
      </c>
      <c r="H1199" s="142">
        <v>56100</v>
      </c>
      <c r="I1199">
        <v>6</v>
      </c>
      <c r="J1199" s="1">
        <v>43190</v>
      </c>
      <c r="K1199" s="1">
        <v>43190</v>
      </c>
      <c r="L1199" s="142">
        <v>278</v>
      </c>
      <c r="M1199" s="142">
        <v>278</v>
      </c>
      <c r="N1199" s="143">
        <v>46</v>
      </c>
      <c r="O1199" s="15">
        <v>102976584</v>
      </c>
      <c r="P1199" t="s">
        <v>611</v>
      </c>
      <c r="Q1199">
        <v>102977700</v>
      </c>
      <c r="R1199" s="104" t="s">
        <v>130</v>
      </c>
      <c r="S1199">
        <v>11003620275</v>
      </c>
      <c r="T1199" t="s">
        <v>612</v>
      </c>
      <c r="U1199" s="114">
        <v>21560121200016</v>
      </c>
      <c r="V1199" s="13"/>
      <c r="W1199" s="1">
        <v>17089</v>
      </c>
      <c r="X1199" s="7">
        <v>106002176390</v>
      </c>
      <c r="Y1199" s="10">
        <v>43191</v>
      </c>
      <c r="Z1199">
        <v>43231</v>
      </c>
      <c r="AA1199">
        <v>99</v>
      </c>
      <c r="AB1199" t="s">
        <v>613</v>
      </c>
      <c r="AD1199">
        <v>6005937300</v>
      </c>
      <c r="AE1199" t="s">
        <v>796</v>
      </c>
      <c r="AH1199">
        <v>14881331282858</v>
      </c>
      <c r="AI1199" t="s">
        <v>797</v>
      </c>
      <c r="AJ1199">
        <v>56100</v>
      </c>
      <c r="AK1199" t="s">
        <v>264</v>
      </c>
      <c r="AL1199" t="s">
        <v>396</v>
      </c>
      <c r="AM1199">
        <v>234</v>
      </c>
      <c r="AN1199" t="s">
        <v>101</v>
      </c>
      <c r="AO1199" t="s">
        <v>617</v>
      </c>
      <c r="AP1199" t="s">
        <v>618</v>
      </c>
      <c r="AQ1199" t="s">
        <v>619</v>
      </c>
      <c r="AR1199">
        <v>6</v>
      </c>
      <c r="AU1199">
        <v>0</v>
      </c>
      <c r="AV1199">
        <v>43160</v>
      </c>
      <c r="AW1199">
        <v>43190</v>
      </c>
      <c r="AX1199">
        <v>13.98</v>
      </c>
      <c r="AY1199">
        <v>0</v>
      </c>
      <c r="AZ1199">
        <v>0</v>
      </c>
      <c r="BA1199">
        <v>0</v>
      </c>
      <c r="BB1199">
        <v>0</v>
      </c>
      <c r="BC1199">
        <v>0.53</v>
      </c>
      <c r="BD1199">
        <v>0</v>
      </c>
      <c r="BE1199">
        <v>0</v>
      </c>
      <c r="BF1199">
        <v>43191</v>
      </c>
      <c r="BG1199">
        <v>43220</v>
      </c>
      <c r="BH1199">
        <v>4.74</v>
      </c>
      <c r="BI1199">
        <v>10.199999999999999</v>
      </c>
      <c r="BJ1199">
        <v>28.92</v>
      </c>
      <c r="BK1199">
        <v>6.26</v>
      </c>
      <c r="BL1199">
        <v>1.28</v>
      </c>
      <c r="BM1199">
        <v>1.77</v>
      </c>
      <c r="BN1199">
        <v>0.83</v>
      </c>
      <c r="BO1199">
        <v>2.6</v>
      </c>
      <c r="BP1199">
        <v>39.06</v>
      </c>
      <c r="BQ1199">
        <v>6.02</v>
      </c>
      <c r="BR1199">
        <v>0.33</v>
      </c>
      <c r="BS1199">
        <v>33.04</v>
      </c>
      <c r="BT1199">
        <v>6.61</v>
      </c>
      <c r="BU1199">
        <v>46</v>
      </c>
      <c r="BV1199">
        <v>278</v>
      </c>
      <c r="BW1199">
        <v>278</v>
      </c>
      <c r="BX1199">
        <v>0</v>
      </c>
      <c r="BY1199">
        <v>43091</v>
      </c>
      <c r="BZ1199" t="s">
        <v>624</v>
      </c>
      <c r="CA1199">
        <v>1751</v>
      </c>
      <c r="CB1199">
        <v>0</v>
      </c>
      <c r="CC1199">
        <v>43269</v>
      </c>
      <c r="CD1199">
        <v>2410</v>
      </c>
      <c r="CE1199">
        <v>0</v>
      </c>
      <c r="CF1199">
        <v>2688</v>
      </c>
      <c r="CG1199">
        <v>0</v>
      </c>
    </row>
    <row r="1200" spans="1:85" hidden="1" x14ac:dyDescent="0.45">
      <c r="A1200" s="104">
        <v>106002176390</v>
      </c>
      <c r="B1200" s="1">
        <v>43191</v>
      </c>
      <c r="C1200" s="141" t="s">
        <v>101</v>
      </c>
      <c r="D1200">
        <v>2018</v>
      </c>
      <c r="E1200" s="98">
        <v>14807959377717</v>
      </c>
      <c r="F1200" s="182" t="s">
        <v>798</v>
      </c>
      <c r="G1200" s="141" t="str">
        <f>VLOOKUP(E1200,'Tableau Sites'!$A$7:$C$107,3,FALSE)</f>
        <v>PLACE ALSACE LORRAINE</v>
      </c>
      <c r="H1200" s="142">
        <v>56100</v>
      </c>
      <c r="I1200">
        <v>6</v>
      </c>
      <c r="J1200" s="1">
        <v>43190</v>
      </c>
      <c r="K1200" s="1">
        <v>43190</v>
      </c>
      <c r="L1200" s="142">
        <v>688</v>
      </c>
      <c r="M1200" s="142">
        <v>688</v>
      </c>
      <c r="N1200" s="143">
        <v>104.49</v>
      </c>
      <c r="O1200" s="15">
        <v>102976584</v>
      </c>
      <c r="P1200" t="s">
        <v>611</v>
      </c>
      <c r="Q1200">
        <v>102977700</v>
      </c>
      <c r="R1200" s="104" t="s">
        <v>130</v>
      </c>
      <c r="S1200">
        <v>11003620275</v>
      </c>
      <c r="T1200" t="s">
        <v>612</v>
      </c>
      <c r="U1200" s="114">
        <v>21560121200016</v>
      </c>
      <c r="V1200" s="13"/>
      <c r="W1200" s="1">
        <v>17089</v>
      </c>
      <c r="X1200" s="7">
        <v>106002176390</v>
      </c>
      <c r="Y1200" s="10">
        <v>43191</v>
      </c>
      <c r="Z1200">
        <v>43231</v>
      </c>
      <c r="AA1200">
        <v>100</v>
      </c>
      <c r="AB1200" t="s">
        <v>613</v>
      </c>
      <c r="AD1200">
        <v>6005876672</v>
      </c>
      <c r="AE1200" t="s">
        <v>798</v>
      </c>
      <c r="AH1200">
        <v>14807959377717</v>
      </c>
      <c r="AI1200" t="s">
        <v>629</v>
      </c>
      <c r="AJ1200">
        <v>56100</v>
      </c>
      <c r="AK1200" t="s">
        <v>264</v>
      </c>
      <c r="AL1200" t="s">
        <v>616</v>
      </c>
      <c r="AM1200">
        <v>757</v>
      </c>
      <c r="AN1200" t="s">
        <v>101</v>
      </c>
      <c r="AO1200" t="s">
        <v>617</v>
      </c>
      <c r="AP1200" t="s">
        <v>618</v>
      </c>
      <c r="AQ1200" t="s">
        <v>619</v>
      </c>
      <c r="AR1200">
        <v>6</v>
      </c>
      <c r="AU1200">
        <v>0</v>
      </c>
      <c r="AV1200">
        <v>43160</v>
      </c>
      <c r="AW1200">
        <v>43190</v>
      </c>
      <c r="AX1200">
        <v>34.6</v>
      </c>
      <c r="AY1200">
        <v>0</v>
      </c>
      <c r="AZ1200">
        <v>0</v>
      </c>
      <c r="BA1200">
        <v>0</v>
      </c>
      <c r="BB1200">
        <v>0</v>
      </c>
      <c r="BC1200">
        <v>1.32</v>
      </c>
      <c r="BD1200">
        <v>0</v>
      </c>
      <c r="BE1200">
        <v>0</v>
      </c>
      <c r="BF1200">
        <v>43191</v>
      </c>
      <c r="BG1200">
        <v>43220</v>
      </c>
      <c r="BH1200">
        <v>4.74</v>
      </c>
      <c r="BI1200">
        <v>25.25</v>
      </c>
      <c r="BJ1200">
        <v>64.59</v>
      </c>
      <c r="BK1200">
        <v>15.48</v>
      </c>
      <c r="BL1200">
        <v>1.28</v>
      </c>
      <c r="BM1200">
        <v>4.3899999999999997</v>
      </c>
      <c r="BN1200">
        <v>2.06</v>
      </c>
      <c r="BO1200">
        <v>6.45</v>
      </c>
      <c r="BP1200">
        <v>87.8</v>
      </c>
      <c r="BQ1200">
        <v>6.02</v>
      </c>
      <c r="BR1200">
        <v>0.33</v>
      </c>
      <c r="BS1200">
        <v>81.78</v>
      </c>
      <c r="BT1200">
        <v>16.36</v>
      </c>
      <c r="BU1200">
        <v>104.49</v>
      </c>
      <c r="BV1200">
        <v>688</v>
      </c>
      <c r="BW1200">
        <v>688</v>
      </c>
      <c r="BX1200">
        <v>0</v>
      </c>
      <c r="BY1200">
        <v>43202</v>
      </c>
      <c r="BZ1200" t="s">
        <v>624</v>
      </c>
      <c r="CA1200">
        <v>1816</v>
      </c>
      <c r="CB1200">
        <v>0</v>
      </c>
      <c r="CC1200">
        <v>43232</v>
      </c>
      <c r="CD1200">
        <v>799</v>
      </c>
      <c r="CE1200">
        <v>0</v>
      </c>
      <c r="CF1200">
        <v>1487</v>
      </c>
      <c r="CG1200">
        <v>0</v>
      </c>
    </row>
    <row r="1201" spans="1:85" hidden="1" x14ac:dyDescent="0.45">
      <c r="A1201" s="104">
        <v>106002176390</v>
      </c>
      <c r="B1201" s="1">
        <v>43191</v>
      </c>
      <c r="C1201" s="141" t="s">
        <v>101</v>
      </c>
      <c r="D1201">
        <v>2018</v>
      </c>
      <c r="E1201" s="98">
        <v>14808104095512</v>
      </c>
      <c r="F1201" s="141" t="s">
        <v>799</v>
      </c>
      <c r="G1201" s="141" t="str">
        <f>VLOOKUP(E1201,'Tableau Sites'!$A$7:$C$107,3,FALSE)</f>
        <v>RUE DE PONTCARRE</v>
      </c>
      <c r="H1201" s="142">
        <v>56100</v>
      </c>
      <c r="I1201">
        <v>6</v>
      </c>
      <c r="J1201" s="1">
        <v>43190</v>
      </c>
      <c r="K1201" s="1">
        <v>43190</v>
      </c>
      <c r="L1201" s="142">
        <v>91</v>
      </c>
      <c r="M1201" s="142">
        <v>91</v>
      </c>
      <c r="N1201" s="143">
        <v>19.32</v>
      </c>
      <c r="O1201" s="15">
        <v>102976584</v>
      </c>
      <c r="P1201" t="s">
        <v>611</v>
      </c>
      <c r="Q1201">
        <v>102977700</v>
      </c>
      <c r="R1201" s="104" t="s">
        <v>130</v>
      </c>
      <c r="S1201">
        <v>11003620275</v>
      </c>
      <c r="T1201" t="s">
        <v>612</v>
      </c>
      <c r="U1201" s="114">
        <v>21560121200016</v>
      </c>
      <c r="V1201" s="13"/>
      <c r="W1201" s="1">
        <v>17089</v>
      </c>
      <c r="X1201" s="7">
        <v>106002176390</v>
      </c>
      <c r="Y1201" s="10">
        <v>43191</v>
      </c>
      <c r="Z1201">
        <v>43231</v>
      </c>
      <c r="AA1201">
        <v>101</v>
      </c>
      <c r="AB1201" t="s">
        <v>613</v>
      </c>
      <c r="AD1201">
        <v>6005863657</v>
      </c>
      <c r="AE1201" t="s">
        <v>799</v>
      </c>
      <c r="AH1201">
        <v>14808104095512</v>
      </c>
      <c r="AI1201" t="s">
        <v>800</v>
      </c>
      <c r="AJ1201">
        <v>56100</v>
      </c>
      <c r="AK1201" t="s">
        <v>264</v>
      </c>
      <c r="AL1201" t="s">
        <v>616</v>
      </c>
      <c r="AM1201">
        <v>942</v>
      </c>
      <c r="AN1201" t="s">
        <v>101</v>
      </c>
      <c r="AO1201" t="s">
        <v>617</v>
      </c>
      <c r="AP1201" t="s">
        <v>618</v>
      </c>
      <c r="AQ1201" t="s">
        <v>619</v>
      </c>
      <c r="AR1201">
        <v>6</v>
      </c>
      <c r="AU1201">
        <v>0</v>
      </c>
      <c r="AV1201">
        <v>43160</v>
      </c>
      <c r="AW1201">
        <v>43190</v>
      </c>
      <c r="AX1201">
        <v>4.57</v>
      </c>
      <c r="AY1201">
        <v>0</v>
      </c>
      <c r="AZ1201">
        <v>0</v>
      </c>
      <c r="BA1201">
        <v>0</v>
      </c>
      <c r="BB1201">
        <v>0</v>
      </c>
      <c r="BC1201">
        <v>0.17</v>
      </c>
      <c r="BD1201">
        <v>0</v>
      </c>
      <c r="BE1201">
        <v>0</v>
      </c>
      <c r="BF1201">
        <v>43191</v>
      </c>
      <c r="BG1201">
        <v>43220</v>
      </c>
      <c r="BH1201">
        <v>4.74</v>
      </c>
      <c r="BI1201">
        <v>3.34</v>
      </c>
      <c r="BJ1201">
        <v>12.65</v>
      </c>
      <c r="BK1201">
        <v>2.0499999999999998</v>
      </c>
      <c r="BL1201">
        <v>1.28</v>
      </c>
      <c r="BM1201">
        <v>0.57999999999999996</v>
      </c>
      <c r="BN1201">
        <v>0.27</v>
      </c>
      <c r="BO1201">
        <v>0.85</v>
      </c>
      <c r="BP1201">
        <v>16.829999999999998</v>
      </c>
      <c r="BQ1201">
        <v>6.02</v>
      </c>
      <c r="BR1201">
        <v>0.33</v>
      </c>
      <c r="BS1201">
        <v>10.81</v>
      </c>
      <c r="BT1201">
        <v>2.16</v>
      </c>
      <c r="BU1201">
        <v>19.32</v>
      </c>
      <c r="BV1201">
        <v>91</v>
      </c>
      <c r="BW1201">
        <v>91</v>
      </c>
      <c r="BX1201">
        <v>0</v>
      </c>
      <c r="BY1201">
        <v>43199</v>
      </c>
      <c r="BZ1201" t="s">
        <v>624</v>
      </c>
      <c r="CA1201">
        <v>338</v>
      </c>
      <c r="CB1201">
        <v>0</v>
      </c>
      <c r="CC1201">
        <v>43229</v>
      </c>
      <c r="CD1201">
        <v>370</v>
      </c>
      <c r="CE1201">
        <v>0</v>
      </c>
      <c r="CF1201">
        <v>461</v>
      </c>
      <c r="CG1201">
        <v>0</v>
      </c>
    </row>
    <row r="1202" spans="1:85" x14ac:dyDescent="0.45">
      <c r="A1202" s="104">
        <v>106002176390</v>
      </c>
      <c r="B1202" s="1">
        <v>43191</v>
      </c>
      <c r="C1202" s="141" t="s">
        <v>101</v>
      </c>
      <c r="D1202">
        <v>2018</v>
      </c>
      <c r="E1202" s="98">
        <v>14897250260446</v>
      </c>
      <c r="F1202" s="141" t="s">
        <v>801</v>
      </c>
      <c r="G1202" s="141" t="str">
        <f>VLOOKUP(E1202,'Tableau Sites'!$A$7:$C$127,3,FALSE)</f>
        <v>QUAI DE ROHAN</v>
      </c>
      <c r="H1202" s="142">
        <v>56100</v>
      </c>
      <c r="I1202">
        <v>6</v>
      </c>
      <c r="J1202" s="1">
        <v>43190</v>
      </c>
      <c r="K1202" s="1">
        <v>43190</v>
      </c>
      <c r="L1202" s="142">
        <v>26</v>
      </c>
      <c r="M1202" s="142">
        <v>26</v>
      </c>
      <c r="N1202" s="143">
        <v>10.07</v>
      </c>
      <c r="O1202" s="15">
        <v>102976584</v>
      </c>
      <c r="P1202" t="s">
        <v>611</v>
      </c>
      <c r="Q1202">
        <v>102977700</v>
      </c>
      <c r="R1202" s="104" t="s">
        <v>130</v>
      </c>
      <c r="S1202">
        <v>11003620275</v>
      </c>
      <c r="T1202" t="s">
        <v>612</v>
      </c>
      <c r="U1202" s="114">
        <v>21560121200016</v>
      </c>
      <c r="V1202" s="13"/>
      <c r="W1202" s="1">
        <v>17089</v>
      </c>
      <c r="X1202" s="7">
        <v>106002176390</v>
      </c>
      <c r="Y1202" s="10">
        <v>43191</v>
      </c>
      <c r="Z1202">
        <v>43231</v>
      </c>
      <c r="AA1202">
        <v>102</v>
      </c>
      <c r="AB1202" t="s">
        <v>613</v>
      </c>
      <c r="AD1202">
        <v>6005863485</v>
      </c>
      <c r="AE1202" t="s">
        <v>801</v>
      </c>
      <c r="AH1202">
        <v>14897250260446</v>
      </c>
      <c r="AI1202" t="s">
        <v>802</v>
      </c>
      <c r="AJ1202">
        <v>56100</v>
      </c>
      <c r="AK1202" t="s">
        <v>264</v>
      </c>
      <c r="AL1202" t="s">
        <v>616</v>
      </c>
      <c r="AM1202">
        <v>698</v>
      </c>
      <c r="AN1202" t="s">
        <v>101</v>
      </c>
      <c r="AO1202" t="s">
        <v>617</v>
      </c>
      <c r="AP1202" t="s">
        <v>618</v>
      </c>
      <c r="AQ1202" t="s">
        <v>619</v>
      </c>
      <c r="AR1202">
        <v>6</v>
      </c>
      <c r="AU1202">
        <v>0</v>
      </c>
      <c r="AV1202">
        <v>43160</v>
      </c>
      <c r="AW1202">
        <v>43190</v>
      </c>
      <c r="AX1202">
        <v>1.31</v>
      </c>
      <c r="AY1202">
        <v>0</v>
      </c>
      <c r="AZ1202">
        <v>0</v>
      </c>
      <c r="BA1202">
        <v>0</v>
      </c>
      <c r="BB1202">
        <v>0</v>
      </c>
      <c r="BC1202">
        <v>0.05</v>
      </c>
      <c r="BD1202">
        <v>0</v>
      </c>
      <c r="BE1202">
        <v>0</v>
      </c>
      <c r="BF1202">
        <v>43191</v>
      </c>
      <c r="BG1202">
        <v>43220</v>
      </c>
      <c r="BH1202">
        <v>4.74</v>
      </c>
      <c r="BI1202">
        <v>0.95</v>
      </c>
      <c r="BJ1202">
        <v>7</v>
      </c>
      <c r="BK1202">
        <v>0.59</v>
      </c>
      <c r="BL1202">
        <v>1.28</v>
      </c>
      <c r="BM1202">
        <v>0.17</v>
      </c>
      <c r="BN1202">
        <v>0.08</v>
      </c>
      <c r="BO1202">
        <v>0.25</v>
      </c>
      <c r="BP1202">
        <v>9.1199999999999992</v>
      </c>
      <c r="BQ1202">
        <v>6.02</v>
      </c>
      <c r="BR1202">
        <v>0.33</v>
      </c>
      <c r="BS1202">
        <v>3.1</v>
      </c>
      <c r="BT1202">
        <v>0.62</v>
      </c>
      <c r="BU1202">
        <v>10.07</v>
      </c>
      <c r="BV1202">
        <v>26</v>
      </c>
      <c r="BW1202">
        <v>26</v>
      </c>
      <c r="BX1202">
        <v>0</v>
      </c>
      <c r="BY1202">
        <v>43178</v>
      </c>
      <c r="BZ1202" t="s">
        <v>687</v>
      </c>
      <c r="CA1202">
        <v>471</v>
      </c>
      <c r="CB1202">
        <v>0</v>
      </c>
      <c r="CC1202">
        <v>43238</v>
      </c>
      <c r="CD1202">
        <v>553</v>
      </c>
      <c r="CE1202">
        <v>0</v>
      </c>
      <c r="CF1202">
        <v>579</v>
      </c>
      <c r="CG1202">
        <v>0</v>
      </c>
    </row>
    <row r="1203" spans="1:85" hidden="1" x14ac:dyDescent="0.45">
      <c r="A1203" s="104">
        <v>106002176390</v>
      </c>
      <c r="B1203" s="1">
        <v>43191</v>
      </c>
      <c r="C1203" s="141" t="s">
        <v>101</v>
      </c>
      <c r="D1203">
        <v>2018</v>
      </c>
      <c r="E1203" s="98">
        <v>14860926084261</v>
      </c>
      <c r="F1203" s="141" t="s">
        <v>803</v>
      </c>
      <c r="G1203" s="141" t="str">
        <f>VLOOKUP(E1203,'Tableau Sites'!$A$7:$C$107,3,FALSE)</f>
        <v>81 RUE DE LA BELLE FONTAINE</v>
      </c>
      <c r="H1203" s="142">
        <v>56100</v>
      </c>
      <c r="I1203">
        <v>6</v>
      </c>
      <c r="J1203" s="1">
        <v>43190</v>
      </c>
      <c r="K1203" s="1">
        <v>43190</v>
      </c>
      <c r="L1203" s="142">
        <v>95</v>
      </c>
      <c r="M1203" s="142">
        <v>95</v>
      </c>
      <c r="N1203" s="143">
        <v>19.920000000000002</v>
      </c>
      <c r="O1203" s="15">
        <v>102976584</v>
      </c>
      <c r="P1203" t="s">
        <v>611</v>
      </c>
      <c r="Q1203">
        <v>102977700</v>
      </c>
      <c r="R1203" s="104" t="s">
        <v>130</v>
      </c>
      <c r="S1203">
        <v>11003620275</v>
      </c>
      <c r="T1203" t="s">
        <v>612</v>
      </c>
      <c r="U1203" s="114">
        <v>21560121200016</v>
      </c>
      <c r="V1203" s="13"/>
      <c r="W1203" s="1">
        <v>17089</v>
      </c>
      <c r="X1203" s="7">
        <v>106002176390</v>
      </c>
      <c r="Y1203" s="10">
        <v>43191</v>
      </c>
      <c r="Z1203">
        <v>43231</v>
      </c>
      <c r="AA1203">
        <v>103</v>
      </c>
      <c r="AB1203" t="s">
        <v>613</v>
      </c>
      <c r="AD1203">
        <v>6005887533</v>
      </c>
      <c r="AE1203" t="s">
        <v>803</v>
      </c>
      <c r="AH1203">
        <v>14860926084261</v>
      </c>
      <c r="AI1203" t="s">
        <v>804</v>
      </c>
      <c r="AJ1203">
        <v>56100</v>
      </c>
      <c r="AK1203" t="s">
        <v>264</v>
      </c>
      <c r="AL1203" t="s">
        <v>616</v>
      </c>
      <c r="AM1203">
        <v>6176428271990</v>
      </c>
      <c r="AN1203" t="s">
        <v>101</v>
      </c>
      <c r="AO1203" t="s">
        <v>617</v>
      </c>
      <c r="AP1203" t="s">
        <v>618</v>
      </c>
      <c r="AQ1203" t="s">
        <v>619</v>
      </c>
      <c r="AR1203">
        <v>6</v>
      </c>
      <c r="AU1203">
        <v>0</v>
      </c>
      <c r="AV1203">
        <v>43160</v>
      </c>
      <c r="AW1203">
        <v>43190</v>
      </c>
      <c r="AX1203">
        <v>4.78</v>
      </c>
      <c r="AY1203">
        <v>0</v>
      </c>
      <c r="AZ1203">
        <v>0</v>
      </c>
      <c r="BA1203">
        <v>0</v>
      </c>
      <c r="BB1203">
        <v>0</v>
      </c>
      <c r="BC1203">
        <v>0.18</v>
      </c>
      <c r="BD1203">
        <v>0</v>
      </c>
      <c r="BE1203">
        <v>0</v>
      </c>
      <c r="BF1203">
        <v>43191</v>
      </c>
      <c r="BG1203">
        <v>43220</v>
      </c>
      <c r="BH1203">
        <v>4.74</v>
      </c>
      <c r="BI1203">
        <v>3.49</v>
      </c>
      <c r="BJ1203">
        <v>13.01</v>
      </c>
      <c r="BK1203">
        <v>2.14</v>
      </c>
      <c r="BL1203">
        <v>1.28</v>
      </c>
      <c r="BM1203">
        <v>0.61</v>
      </c>
      <c r="BN1203">
        <v>0.28999999999999998</v>
      </c>
      <c r="BO1203">
        <v>0.9</v>
      </c>
      <c r="BP1203">
        <v>17.329999999999998</v>
      </c>
      <c r="BQ1203">
        <v>6.02</v>
      </c>
      <c r="BR1203">
        <v>0.33</v>
      </c>
      <c r="BS1203">
        <v>11.31</v>
      </c>
      <c r="BT1203">
        <v>2.2599999999999998</v>
      </c>
      <c r="BU1203">
        <v>19.920000000000002</v>
      </c>
      <c r="BV1203">
        <v>95</v>
      </c>
      <c r="BW1203">
        <v>95</v>
      </c>
      <c r="BX1203">
        <v>0</v>
      </c>
      <c r="BY1203">
        <v>43176</v>
      </c>
      <c r="BZ1203" t="s">
        <v>624</v>
      </c>
      <c r="CA1203">
        <v>1890</v>
      </c>
      <c r="CB1203">
        <v>0</v>
      </c>
      <c r="CC1203">
        <v>43207</v>
      </c>
      <c r="CD1203">
        <v>911</v>
      </c>
      <c r="CE1203">
        <v>0</v>
      </c>
      <c r="CF1203">
        <v>1006</v>
      </c>
      <c r="CG1203">
        <v>0</v>
      </c>
    </row>
    <row r="1204" spans="1:85" x14ac:dyDescent="0.45">
      <c r="A1204" s="104">
        <v>106002176390</v>
      </c>
      <c r="B1204" s="1">
        <v>43191</v>
      </c>
      <c r="C1204" s="141" t="s">
        <v>101</v>
      </c>
      <c r="D1204">
        <v>2018</v>
      </c>
      <c r="E1204" s="98">
        <v>14896960824806</v>
      </c>
      <c r="F1204" s="141" t="s">
        <v>805</v>
      </c>
      <c r="G1204" s="141" t="str">
        <f>VLOOKUP(E1204,'Tableau Sites'!$A$7:$C$127,3,FALSE)</f>
        <v>PLACE DE L YSER</v>
      </c>
      <c r="H1204" s="142">
        <v>56100</v>
      </c>
      <c r="I1204">
        <v>6</v>
      </c>
      <c r="J1204" s="1">
        <v>43190</v>
      </c>
      <c r="K1204" s="1">
        <v>43190</v>
      </c>
      <c r="L1204" s="142">
        <v>279</v>
      </c>
      <c r="M1204" s="142">
        <v>279</v>
      </c>
      <c r="N1204" s="143">
        <v>46.17</v>
      </c>
      <c r="O1204" s="15">
        <v>102976584</v>
      </c>
      <c r="P1204" t="s">
        <v>611</v>
      </c>
      <c r="Q1204">
        <v>102977700</v>
      </c>
      <c r="R1204" s="104" t="s">
        <v>130</v>
      </c>
      <c r="S1204">
        <v>11003620275</v>
      </c>
      <c r="T1204" t="s">
        <v>612</v>
      </c>
      <c r="U1204" s="114">
        <v>21560121200016</v>
      </c>
      <c r="V1204" s="13"/>
      <c r="W1204" s="1">
        <v>17089</v>
      </c>
      <c r="X1204" s="7">
        <v>106002176390</v>
      </c>
      <c r="Y1204" s="10">
        <v>43191</v>
      </c>
      <c r="Z1204">
        <v>43231</v>
      </c>
      <c r="AA1204">
        <v>104</v>
      </c>
      <c r="AB1204" t="s">
        <v>613</v>
      </c>
      <c r="AD1204">
        <v>6005920498</v>
      </c>
      <c r="AE1204" t="s">
        <v>805</v>
      </c>
      <c r="AH1204">
        <v>14896960824806</v>
      </c>
      <c r="AI1204" t="s">
        <v>806</v>
      </c>
      <c r="AJ1204">
        <v>56100</v>
      </c>
      <c r="AK1204" t="s">
        <v>264</v>
      </c>
      <c r="AL1204" t="s">
        <v>396</v>
      </c>
      <c r="AM1204">
        <v>445</v>
      </c>
      <c r="AN1204" t="s">
        <v>101</v>
      </c>
      <c r="AO1204" t="s">
        <v>617</v>
      </c>
      <c r="AP1204" t="s">
        <v>618</v>
      </c>
      <c r="AQ1204" t="s">
        <v>619</v>
      </c>
      <c r="AR1204">
        <v>6</v>
      </c>
      <c r="AU1204">
        <v>0</v>
      </c>
      <c r="AV1204">
        <v>43160</v>
      </c>
      <c r="AW1204">
        <v>43190</v>
      </c>
      <c r="AX1204">
        <v>14.04</v>
      </c>
      <c r="AY1204">
        <v>0</v>
      </c>
      <c r="AZ1204">
        <v>0</v>
      </c>
      <c r="BA1204">
        <v>0</v>
      </c>
      <c r="BB1204">
        <v>0</v>
      </c>
      <c r="BC1204">
        <v>0.54</v>
      </c>
      <c r="BD1204">
        <v>0</v>
      </c>
      <c r="BE1204">
        <v>0</v>
      </c>
      <c r="BF1204">
        <v>43191</v>
      </c>
      <c r="BG1204">
        <v>43220</v>
      </c>
      <c r="BH1204">
        <v>4.74</v>
      </c>
      <c r="BI1204">
        <v>10.24</v>
      </c>
      <c r="BJ1204">
        <v>29.02</v>
      </c>
      <c r="BK1204">
        <v>6.28</v>
      </c>
      <c r="BL1204">
        <v>1.28</v>
      </c>
      <c r="BM1204">
        <v>1.78</v>
      </c>
      <c r="BN1204">
        <v>0.84</v>
      </c>
      <c r="BO1204">
        <v>2.62</v>
      </c>
      <c r="BP1204">
        <v>39.200000000000003</v>
      </c>
      <c r="BQ1204">
        <v>6.02</v>
      </c>
      <c r="BR1204">
        <v>0.33</v>
      </c>
      <c r="BS1204">
        <v>33.18</v>
      </c>
      <c r="BT1204">
        <v>6.64</v>
      </c>
      <c r="BU1204">
        <v>46.17</v>
      </c>
      <c r="BV1204">
        <v>279</v>
      </c>
      <c r="BW1204">
        <v>279</v>
      </c>
      <c r="BX1204">
        <v>0</v>
      </c>
      <c r="BY1204">
        <v>43152</v>
      </c>
      <c r="BZ1204" t="s">
        <v>624</v>
      </c>
      <c r="CA1204">
        <v>234</v>
      </c>
      <c r="CB1204">
        <v>0</v>
      </c>
      <c r="CC1204">
        <v>43327</v>
      </c>
      <c r="CD1204">
        <v>302</v>
      </c>
      <c r="CE1204">
        <v>0</v>
      </c>
      <c r="CF1204">
        <v>581</v>
      </c>
      <c r="CG1204">
        <v>0</v>
      </c>
    </row>
    <row r="1205" spans="1:85" hidden="1" x14ac:dyDescent="0.45">
      <c r="A1205" s="104">
        <v>106002176390</v>
      </c>
      <c r="B1205" s="1">
        <v>43191</v>
      </c>
      <c r="C1205" s="141" t="s">
        <v>101</v>
      </c>
      <c r="D1205">
        <v>2018</v>
      </c>
      <c r="E1205" s="98">
        <v>14839073781078</v>
      </c>
      <c r="F1205" s="141" t="s">
        <v>807</v>
      </c>
      <c r="G1205" s="141" t="s">
        <v>897</v>
      </c>
      <c r="H1205" s="142">
        <v>56100</v>
      </c>
      <c r="I1205">
        <v>6</v>
      </c>
      <c r="J1205" s="1">
        <v>43190</v>
      </c>
      <c r="K1205" s="1">
        <v>43190</v>
      </c>
      <c r="L1205" s="142">
        <v>277</v>
      </c>
      <c r="M1205" s="142">
        <v>277</v>
      </c>
      <c r="N1205" s="143">
        <v>45.87</v>
      </c>
      <c r="O1205" s="15">
        <v>102976584</v>
      </c>
      <c r="P1205" t="s">
        <v>611</v>
      </c>
      <c r="Q1205">
        <v>102977700</v>
      </c>
      <c r="R1205" s="104" t="s">
        <v>130</v>
      </c>
      <c r="S1205">
        <v>11003620275</v>
      </c>
      <c r="T1205" t="s">
        <v>612</v>
      </c>
      <c r="U1205" s="114">
        <v>21560121200016</v>
      </c>
      <c r="V1205" s="13"/>
      <c r="W1205" s="1">
        <v>17089</v>
      </c>
      <c r="X1205" s="7">
        <v>106002176390</v>
      </c>
      <c r="Y1205" s="10">
        <v>43191</v>
      </c>
      <c r="Z1205">
        <v>43231</v>
      </c>
      <c r="AA1205">
        <v>105</v>
      </c>
      <c r="AB1205" t="s">
        <v>613</v>
      </c>
      <c r="AD1205">
        <v>6005863598</v>
      </c>
      <c r="AE1205" t="s">
        <v>807</v>
      </c>
      <c r="AH1205">
        <v>14839073781078</v>
      </c>
      <c r="AI1205" t="s">
        <v>808</v>
      </c>
      <c r="AJ1205">
        <v>56100</v>
      </c>
      <c r="AK1205" t="s">
        <v>264</v>
      </c>
      <c r="AL1205" t="s">
        <v>634</v>
      </c>
      <c r="AM1205">
        <v>115</v>
      </c>
      <c r="AN1205" t="s">
        <v>101</v>
      </c>
      <c r="AO1205" t="s">
        <v>617</v>
      </c>
      <c r="AP1205" t="s">
        <v>618</v>
      </c>
      <c r="AQ1205" t="s">
        <v>619</v>
      </c>
      <c r="AR1205">
        <v>6</v>
      </c>
      <c r="AU1205">
        <v>0</v>
      </c>
      <c r="AV1205">
        <v>43160</v>
      </c>
      <c r="AW1205">
        <v>43190</v>
      </c>
      <c r="AX1205">
        <v>13.93</v>
      </c>
      <c r="AY1205">
        <v>0</v>
      </c>
      <c r="AZ1205">
        <v>0</v>
      </c>
      <c r="BA1205">
        <v>0</v>
      </c>
      <c r="BB1205">
        <v>0</v>
      </c>
      <c r="BC1205">
        <v>0.53</v>
      </c>
      <c r="BD1205">
        <v>0</v>
      </c>
      <c r="BE1205">
        <v>0</v>
      </c>
      <c r="BF1205">
        <v>43191</v>
      </c>
      <c r="BG1205">
        <v>43220</v>
      </c>
      <c r="BH1205">
        <v>4.74</v>
      </c>
      <c r="BI1205">
        <v>10.17</v>
      </c>
      <c r="BJ1205">
        <v>28.84</v>
      </c>
      <c r="BK1205">
        <v>6.23</v>
      </c>
      <c r="BL1205">
        <v>1.28</v>
      </c>
      <c r="BM1205">
        <v>1.77</v>
      </c>
      <c r="BN1205">
        <v>0.83</v>
      </c>
      <c r="BO1205">
        <v>2.6</v>
      </c>
      <c r="BP1205">
        <v>38.950000000000003</v>
      </c>
      <c r="BQ1205">
        <v>6.02</v>
      </c>
      <c r="BR1205">
        <v>0.33</v>
      </c>
      <c r="BS1205">
        <v>32.93</v>
      </c>
      <c r="BT1205">
        <v>6.59</v>
      </c>
      <c r="BU1205">
        <v>45.87</v>
      </c>
      <c r="BV1205">
        <v>277</v>
      </c>
      <c r="BW1205">
        <v>277</v>
      </c>
      <c r="BX1205">
        <v>0</v>
      </c>
      <c r="BY1205">
        <v>42915</v>
      </c>
      <c r="BZ1205" t="s">
        <v>624</v>
      </c>
      <c r="CA1205">
        <v>60506</v>
      </c>
      <c r="CB1205">
        <v>0</v>
      </c>
      <c r="CC1205">
        <v>43278</v>
      </c>
      <c r="CD1205">
        <v>62546</v>
      </c>
      <c r="CE1205">
        <v>0</v>
      </c>
      <c r="CF1205">
        <v>62823</v>
      </c>
      <c r="CG1205">
        <v>0</v>
      </c>
    </row>
    <row r="1206" spans="1:85" hidden="1" x14ac:dyDescent="0.45">
      <c r="A1206" s="104">
        <v>106002176390</v>
      </c>
      <c r="B1206" s="1">
        <v>43191</v>
      </c>
      <c r="C1206" s="141" t="s">
        <v>101</v>
      </c>
      <c r="D1206">
        <v>2018</v>
      </c>
      <c r="E1206" s="98">
        <v>14830680111778</v>
      </c>
      <c r="F1206" s="141" t="s">
        <v>125</v>
      </c>
      <c r="G1206" s="141" t="str">
        <f>VLOOKUP(E1206,'Tableau Sites'!$A$7:$C$107,3,FALSE)</f>
        <v>PLACE BATAILLE DE QUIBERON</v>
      </c>
      <c r="H1206" s="142">
        <v>56100</v>
      </c>
      <c r="I1206">
        <v>6</v>
      </c>
      <c r="J1206" s="1">
        <v>43190</v>
      </c>
      <c r="K1206" s="1">
        <v>43190</v>
      </c>
      <c r="L1206" s="142">
        <v>58</v>
      </c>
      <c r="M1206" s="142">
        <v>58</v>
      </c>
      <c r="N1206" s="143">
        <v>14.63</v>
      </c>
      <c r="O1206" s="15">
        <v>102976584</v>
      </c>
      <c r="P1206" t="s">
        <v>611</v>
      </c>
      <c r="Q1206">
        <v>102977700</v>
      </c>
      <c r="R1206" s="104" t="s">
        <v>130</v>
      </c>
      <c r="S1206">
        <v>11003620275</v>
      </c>
      <c r="T1206" t="s">
        <v>612</v>
      </c>
      <c r="U1206" s="114">
        <v>21560121200016</v>
      </c>
      <c r="V1206" s="13"/>
      <c r="W1206" s="1">
        <v>17089</v>
      </c>
      <c r="X1206" s="7">
        <v>106002176390</v>
      </c>
      <c r="Y1206" s="10">
        <v>43191</v>
      </c>
      <c r="Z1206">
        <v>43231</v>
      </c>
      <c r="AA1206">
        <v>106</v>
      </c>
      <c r="AB1206" t="s">
        <v>613</v>
      </c>
      <c r="AD1206">
        <v>6005863614</v>
      </c>
      <c r="AE1206" t="s">
        <v>125</v>
      </c>
      <c r="AH1206">
        <v>14830680111778</v>
      </c>
      <c r="AI1206" t="s">
        <v>809</v>
      </c>
      <c r="AJ1206">
        <v>56100</v>
      </c>
      <c r="AK1206" t="s">
        <v>264</v>
      </c>
      <c r="AL1206" t="s">
        <v>396</v>
      </c>
      <c r="AM1206">
        <v>123</v>
      </c>
      <c r="AN1206" t="s">
        <v>101</v>
      </c>
      <c r="AO1206" t="s">
        <v>617</v>
      </c>
      <c r="AP1206" t="s">
        <v>618</v>
      </c>
      <c r="AQ1206" t="s">
        <v>619</v>
      </c>
      <c r="AR1206">
        <v>6</v>
      </c>
      <c r="AU1206">
        <v>0</v>
      </c>
      <c r="AV1206">
        <v>43160</v>
      </c>
      <c r="AW1206">
        <v>43190</v>
      </c>
      <c r="AX1206">
        <v>2.92</v>
      </c>
      <c r="AY1206">
        <v>0</v>
      </c>
      <c r="AZ1206">
        <v>0</v>
      </c>
      <c r="BA1206">
        <v>0</v>
      </c>
      <c r="BB1206">
        <v>0</v>
      </c>
      <c r="BC1206">
        <v>0.11</v>
      </c>
      <c r="BD1206">
        <v>0</v>
      </c>
      <c r="BE1206">
        <v>0</v>
      </c>
      <c r="BF1206">
        <v>43191</v>
      </c>
      <c r="BG1206">
        <v>43220</v>
      </c>
      <c r="BH1206">
        <v>4.74</v>
      </c>
      <c r="BI1206">
        <v>2.13</v>
      </c>
      <c r="BJ1206">
        <v>9.7899999999999991</v>
      </c>
      <c r="BK1206">
        <v>1.31</v>
      </c>
      <c r="BL1206">
        <v>1.28</v>
      </c>
      <c r="BM1206">
        <v>0.37</v>
      </c>
      <c r="BN1206">
        <v>0.17</v>
      </c>
      <c r="BO1206">
        <v>0.54</v>
      </c>
      <c r="BP1206">
        <v>12.92</v>
      </c>
      <c r="BQ1206">
        <v>6.02</v>
      </c>
      <c r="BR1206">
        <v>0.33</v>
      </c>
      <c r="BS1206">
        <v>6.9</v>
      </c>
      <c r="BT1206">
        <v>1.38</v>
      </c>
      <c r="BU1206">
        <v>14.63</v>
      </c>
      <c r="BV1206">
        <v>58</v>
      </c>
      <c r="BW1206">
        <v>58</v>
      </c>
      <c r="BX1206">
        <v>0</v>
      </c>
      <c r="BY1206">
        <v>43196</v>
      </c>
      <c r="BZ1206" t="s">
        <v>624</v>
      </c>
      <c r="CA1206">
        <v>39425</v>
      </c>
      <c r="CB1206">
        <v>0</v>
      </c>
      <c r="CC1206">
        <v>43376</v>
      </c>
      <c r="CD1206">
        <v>38388</v>
      </c>
      <c r="CE1206">
        <v>0</v>
      </c>
      <c r="CF1206">
        <v>38446</v>
      </c>
      <c r="CG1206">
        <v>0</v>
      </c>
    </row>
    <row r="1207" spans="1:85" hidden="1" x14ac:dyDescent="0.45">
      <c r="A1207" s="104">
        <v>106002176390</v>
      </c>
      <c r="B1207" s="1">
        <v>43191</v>
      </c>
      <c r="C1207" s="141" t="s">
        <v>101</v>
      </c>
      <c r="D1207">
        <v>2018</v>
      </c>
      <c r="E1207" s="98">
        <v>14803907328999</v>
      </c>
      <c r="F1207" s="141" t="s">
        <v>1053</v>
      </c>
      <c r="G1207" s="141" t="str">
        <f>VLOOKUP(E1207,'Tableau Sites'!$A$7:$C$107,3,FALSE)</f>
        <v xml:space="preserve"> 82 RUE DE KERVARIC</v>
      </c>
      <c r="H1207" s="142">
        <v>56100</v>
      </c>
      <c r="I1207">
        <v>6</v>
      </c>
      <c r="J1207" s="1">
        <v>43190</v>
      </c>
      <c r="K1207" s="1">
        <v>43190</v>
      </c>
      <c r="L1207" s="142">
        <v>-195</v>
      </c>
      <c r="M1207" s="142">
        <v>-195</v>
      </c>
      <c r="N1207" s="143">
        <v>-21.45</v>
      </c>
      <c r="O1207" s="15">
        <v>102976584</v>
      </c>
      <c r="P1207" t="s">
        <v>611</v>
      </c>
      <c r="Q1207">
        <v>102977700</v>
      </c>
      <c r="R1207" s="104" t="s">
        <v>130</v>
      </c>
      <c r="S1207">
        <v>11003620275</v>
      </c>
      <c r="T1207" t="s">
        <v>612</v>
      </c>
      <c r="U1207" s="114">
        <v>21560121200016</v>
      </c>
      <c r="V1207" s="13"/>
      <c r="W1207" s="1">
        <v>17089</v>
      </c>
      <c r="X1207" s="7">
        <v>106002176390</v>
      </c>
      <c r="Y1207" s="10">
        <v>43191</v>
      </c>
      <c r="Z1207">
        <v>43231</v>
      </c>
      <c r="AA1207">
        <v>107</v>
      </c>
      <c r="AB1207" t="s">
        <v>635</v>
      </c>
      <c r="AD1207">
        <v>6005863716</v>
      </c>
      <c r="AE1207" t="s">
        <v>810</v>
      </c>
      <c r="AH1207">
        <v>14803907328999</v>
      </c>
      <c r="AI1207" t="s">
        <v>811</v>
      </c>
      <c r="AJ1207">
        <v>56100</v>
      </c>
      <c r="AK1207" t="s">
        <v>264</v>
      </c>
      <c r="AL1207" t="s">
        <v>616</v>
      </c>
      <c r="AM1207">
        <v>287</v>
      </c>
      <c r="AN1207" t="s">
        <v>101</v>
      </c>
      <c r="AO1207" t="s">
        <v>617</v>
      </c>
      <c r="AP1207" t="s">
        <v>790</v>
      </c>
      <c r="AQ1207" t="s">
        <v>619</v>
      </c>
      <c r="AR1207">
        <v>6</v>
      </c>
      <c r="AU1207">
        <v>0</v>
      </c>
      <c r="AV1207">
        <v>43160</v>
      </c>
      <c r="AW1207">
        <v>43190</v>
      </c>
      <c r="AX1207">
        <v>-9.8000000000000007</v>
      </c>
      <c r="AY1207">
        <v>0</v>
      </c>
      <c r="AZ1207">
        <v>0</v>
      </c>
      <c r="BA1207">
        <v>0</v>
      </c>
      <c r="BB1207">
        <v>0</v>
      </c>
      <c r="BC1207">
        <v>-0.37</v>
      </c>
      <c r="BD1207">
        <v>0</v>
      </c>
      <c r="BE1207">
        <v>0</v>
      </c>
      <c r="BF1207">
        <v>43191</v>
      </c>
      <c r="BG1207">
        <v>43220</v>
      </c>
      <c r="BH1207">
        <v>4.74</v>
      </c>
      <c r="BI1207">
        <v>-7.15</v>
      </c>
      <c r="BJ1207">
        <v>-12.21</v>
      </c>
      <c r="BK1207">
        <v>-4.3899999999999997</v>
      </c>
      <c r="BL1207">
        <v>1.28</v>
      </c>
      <c r="BM1207">
        <v>-1.24</v>
      </c>
      <c r="BN1207">
        <v>-0.59</v>
      </c>
      <c r="BO1207">
        <v>-1.83</v>
      </c>
      <c r="BP1207">
        <v>-17.149999999999999</v>
      </c>
      <c r="BQ1207">
        <v>6.02</v>
      </c>
      <c r="BR1207">
        <v>0.33</v>
      </c>
      <c r="BS1207">
        <v>-23.17</v>
      </c>
      <c r="BT1207">
        <v>-4.63</v>
      </c>
      <c r="BU1207">
        <v>-21.45</v>
      </c>
      <c r="BV1207">
        <v>-195</v>
      </c>
      <c r="BW1207">
        <v>-26</v>
      </c>
      <c r="BX1207">
        <v>-169</v>
      </c>
      <c r="BY1207">
        <v>43178</v>
      </c>
      <c r="BZ1207" t="s">
        <v>687</v>
      </c>
      <c r="CA1207">
        <v>4153</v>
      </c>
      <c r="CB1207">
        <v>5968</v>
      </c>
      <c r="CC1207">
        <v>43238</v>
      </c>
      <c r="CD1207">
        <v>4235</v>
      </c>
      <c r="CE1207">
        <v>6214</v>
      </c>
      <c r="CF1207">
        <v>4209</v>
      </c>
      <c r="CG1207">
        <v>6045</v>
      </c>
    </row>
    <row r="1208" spans="1:85" hidden="1" x14ac:dyDescent="0.45">
      <c r="A1208" s="104">
        <v>106002176390</v>
      </c>
      <c r="B1208" s="1">
        <v>43191</v>
      </c>
      <c r="C1208" s="141" t="s">
        <v>101</v>
      </c>
      <c r="D1208">
        <v>2018</v>
      </c>
      <c r="E1208" s="98">
        <v>14858465933343</v>
      </c>
      <c r="F1208" s="141" t="s">
        <v>48</v>
      </c>
      <c r="G1208" s="141" t="str">
        <f>VLOOKUP(E1208,'Tableau Sites'!$A$7:$C$107,3,FALSE)</f>
        <v>5 RUE DE L INDUSTRIE</v>
      </c>
      <c r="H1208" s="142">
        <v>56100</v>
      </c>
      <c r="I1208">
        <v>36</v>
      </c>
      <c r="J1208" s="1">
        <v>43190</v>
      </c>
      <c r="K1208" s="1">
        <v>43190</v>
      </c>
      <c r="L1208" s="142">
        <v>359</v>
      </c>
      <c r="M1208" s="142">
        <v>359</v>
      </c>
      <c r="N1208" s="143">
        <v>71.849999999999994</v>
      </c>
      <c r="O1208" s="15">
        <v>102976584</v>
      </c>
      <c r="P1208" t="s">
        <v>611</v>
      </c>
      <c r="Q1208">
        <v>102977700</v>
      </c>
      <c r="R1208" s="104" t="s">
        <v>130</v>
      </c>
      <c r="S1208">
        <v>11003620275</v>
      </c>
      <c r="T1208" t="s">
        <v>612</v>
      </c>
      <c r="U1208" s="114">
        <v>21560121200016</v>
      </c>
      <c r="V1208" s="13"/>
      <c r="W1208" s="1">
        <v>17089</v>
      </c>
      <c r="X1208" s="7">
        <v>106002176390</v>
      </c>
      <c r="Y1208" s="10">
        <v>43191</v>
      </c>
      <c r="Z1208">
        <v>43231</v>
      </c>
      <c r="AA1208">
        <v>108</v>
      </c>
      <c r="AB1208" t="s">
        <v>613</v>
      </c>
      <c r="AD1208">
        <v>6005830349</v>
      </c>
      <c r="AE1208" t="s">
        <v>48</v>
      </c>
      <c r="AH1208">
        <v>14858465933343</v>
      </c>
      <c r="AI1208" t="s">
        <v>812</v>
      </c>
      <c r="AJ1208">
        <v>56100</v>
      </c>
      <c r="AK1208" t="s">
        <v>264</v>
      </c>
      <c r="AL1208" t="s">
        <v>616</v>
      </c>
      <c r="AM1208">
        <v>2177656566298</v>
      </c>
      <c r="AN1208" t="s">
        <v>101</v>
      </c>
      <c r="AO1208" t="s">
        <v>617</v>
      </c>
      <c r="AP1208" t="s">
        <v>618</v>
      </c>
      <c r="AQ1208" t="s">
        <v>619</v>
      </c>
      <c r="AR1208">
        <v>36</v>
      </c>
      <c r="AU1208">
        <v>0</v>
      </c>
      <c r="AV1208">
        <v>43160</v>
      </c>
      <c r="AW1208">
        <v>43190</v>
      </c>
      <c r="AX1208">
        <v>18.05</v>
      </c>
      <c r="AY1208">
        <v>0</v>
      </c>
      <c r="AZ1208">
        <v>0</v>
      </c>
      <c r="BA1208">
        <v>0</v>
      </c>
      <c r="BB1208">
        <v>0</v>
      </c>
      <c r="BC1208">
        <v>0.69</v>
      </c>
      <c r="BD1208">
        <v>0</v>
      </c>
      <c r="BE1208">
        <v>0</v>
      </c>
      <c r="BF1208">
        <v>43191</v>
      </c>
      <c r="BG1208">
        <v>43220</v>
      </c>
      <c r="BH1208">
        <v>15.39</v>
      </c>
      <c r="BI1208">
        <v>13.18</v>
      </c>
      <c r="BJ1208">
        <v>46.62</v>
      </c>
      <c r="BK1208">
        <v>8.08</v>
      </c>
      <c r="BL1208">
        <v>4.16</v>
      </c>
      <c r="BM1208">
        <v>2.29</v>
      </c>
      <c r="BN1208">
        <v>1.08</v>
      </c>
      <c r="BO1208">
        <v>3.37</v>
      </c>
      <c r="BP1208">
        <v>62.23</v>
      </c>
      <c r="BQ1208">
        <v>19.55</v>
      </c>
      <c r="BR1208">
        <v>1.08</v>
      </c>
      <c r="BS1208">
        <v>42.68</v>
      </c>
      <c r="BT1208">
        <v>8.5399999999999991</v>
      </c>
      <c r="BU1208">
        <v>71.849999999999994</v>
      </c>
      <c r="BV1208">
        <v>359</v>
      </c>
      <c r="BW1208">
        <v>359</v>
      </c>
      <c r="BX1208">
        <v>0</v>
      </c>
      <c r="BY1208">
        <v>43175</v>
      </c>
      <c r="BZ1208" t="s">
        <v>624</v>
      </c>
      <c r="CA1208">
        <v>6225</v>
      </c>
      <c r="CB1208">
        <v>0</v>
      </c>
      <c r="CC1208">
        <v>43206</v>
      </c>
      <c r="CD1208">
        <v>4527</v>
      </c>
      <c r="CE1208">
        <v>0</v>
      </c>
      <c r="CF1208">
        <v>4886</v>
      </c>
      <c r="CG1208">
        <v>0</v>
      </c>
    </row>
    <row r="1209" spans="1:85" hidden="1" x14ac:dyDescent="0.45">
      <c r="A1209" s="104">
        <v>106002176390</v>
      </c>
      <c r="B1209" s="1">
        <v>43191</v>
      </c>
      <c r="C1209" s="141" t="s">
        <v>101</v>
      </c>
      <c r="D1209">
        <v>2018</v>
      </c>
      <c r="E1209" s="98">
        <v>14851519478970</v>
      </c>
      <c r="F1209" s="141" t="s">
        <v>813</v>
      </c>
      <c r="G1209" s="141" t="str">
        <f>VLOOKUP(E1209,'Tableau Sites'!$A$7:$C$107,3,FALSE)</f>
        <v>16X RUE DE PONT CARRE</v>
      </c>
      <c r="H1209" s="142">
        <v>56100</v>
      </c>
      <c r="I1209">
        <v>3</v>
      </c>
      <c r="J1209" s="1">
        <v>43190</v>
      </c>
      <c r="K1209" s="1">
        <v>43190</v>
      </c>
      <c r="L1209" s="142">
        <v>13</v>
      </c>
      <c r="M1209" s="142">
        <v>13</v>
      </c>
      <c r="N1209" s="143">
        <v>6.79</v>
      </c>
      <c r="O1209" s="15">
        <v>102976584</v>
      </c>
      <c r="P1209" t="s">
        <v>611</v>
      </c>
      <c r="Q1209">
        <v>102977700</v>
      </c>
      <c r="R1209" s="104" t="s">
        <v>130</v>
      </c>
      <c r="S1209">
        <v>11003620275</v>
      </c>
      <c r="T1209" t="s">
        <v>612</v>
      </c>
      <c r="U1209" s="114">
        <v>21560121200016</v>
      </c>
      <c r="V1209" s="13"/>
      <c r="W1209" s="1">
        <v>17089</v>
      </c>
      <c r="X1209" s="7">
        <v>106002176390</v>
      </c>
      <c r="Y1209" s="10">
        <v>43191</v>
      </c>
      <c r="Z1209">
        <v>43231</v>
      </c>
      <c r="AA1209">
        <v>109</v>
      </c>
      <c r="AB1209" t="s">
        <v>613</v>
      </c>
      <c r="AD1209">
        <v>6005877483</v>
      </c>
      <c r="AE1209" t="s">
        <v>813</v>
      </c>
      <c r="AH1209">
        <v>14851519478970</v>
      </c>
      <c r="AI1209" t="s">
        <v>814</v>
      </c>
      <c r="AJ1209">
        <v>56100</v>
      </c>
      <c r="AK1209" t="s">
        <v>264</v>
      </c>
      <c r="AL1209" t="s">
        <v>616</v>
      </c>
      <c r="AM1209">
        <v>283</v>
      </c>
      <c r="AN1209" t="s">
        <v>101</v>
      </c>
      <c r="AO1209" t="s">
        <v>617</v>
      </c>
      <c r="AP1209" t="s">
        <v>618</v>
      </c>
      <c r="AQ1209" t="s">
        <v>619</v>
      </c>
      <c r="AR1209">
        <v>3</v>
      </c>
      <c r="AU1209">
        <v>0</v>
      </c>
      <c r="AV1209">
        <v>43160</v>
      </c>
      <c r="AW1209">
        <v>43190</v>
      </c>
      <c r="AX1209">
        <v>0.65</v>
      </c>
      <c r="AY1209">
        <v>0</v>
      </c>
      <c r="AZ1209">
        <v>0</v>
      </c>
      <c r="BA1209">
        <v>0</v>
      </c>
      <c r="BB1209">
        <v>0</v>
      </c>
      <c r="BC1209">
        <v>0.02</v>
      </c>
      <c r="BD1209">
        <v>0</v>
      </c>
      <c r="BE1209">
        <v>0</v>
      </c>
      <c r="BF1209">
        <v>43191</v>
      </c>
      <c r="BG1209">
        <v>43220</v>
      </c>
      <c r="BH1209">
        <v>3.68</v>
      </c>
      <c r="BI1209">
        <v>0.48</v>
      </c>
      <c r="BJ1209">
        <v>4.8099999999999996</v>
      </c>
      <c r="BK1209">
        <v>0.28999999999999998</v>
      </c>
      <c r="BL1209">
        <v>1</v>
      </c>
      <c r="BM1209">
        <v>0.08</v>
      </c>
      <c r="BN1209">
        <v>0.04</v>
      </c>
      <c r="BO1209">
        <v>0.12</v>
      </c>
      <c r="BP1209">
        <v>6.22</v>
      </c>
      <c r="BQ1209">
        <v>4.68</v>
      </c>
      <c r="BR1209">
        <v>0.26</v>
      </c>
      <c r="BS1209">
        <v>1.54</v>
      </c>
      <c r="BT1209">
        <v>0.31</v>
      </c>
      <c r="BU1209">
        <v>6.79</v>
      </c>
      <c r="BV1209">
        <v>13</v>
      </c>
      <c r="BW1209">
        <v>13</v>
      </c>
      <c r="BX1209">
        <v>0</v>
      </c>
      <c r="BY1209">
        <v>43146</v>
      </c>
      <c r="BZ1209" t="s">
        <v>687</v>
      </c>
      <c r="CA1209">
        <v>0</v>
      </c>
      <c r="CB1209">
        <v>0</v>
      </c>
      <c r="CC1209">
        <v>43269</v>
      </c>
      <c r="CD1209">
        <v>6</v>
      </c>
      <c r="CE1209">
        <v>0</v>
      </c>
      <c r="CF1209">
        <v>19</v>
      </c>
      <c r="CG1209">
        <v>0</v>
      </c>
    </row>
    <row r="1210" spans="1:85" hidden="1" x14ac:dyDescent="0.45">
      <c r="A1210" s="179">
        <v>100003484722</v>
      </c>
      <c r="B1210" s="180">
        <v>43236</v>
      </c>
      <c r="C1210" s="181" t="s">
        <v>101</v>
      </c>
      <c r="D1210" s="181">
        <v>2018</v>
      </c>
      <c r="E1210" s="179">
        <v>14864978218038</v>
      </c>
      <c r="F1210" s="141" t="s">
        <v>614</v>
      </c>
      <c r="G1210" s="141" t="str">
        <f>VLOOKUP(E1210,'Tableau Sites'!$A$7:$C$107,3,FALSE)</f>
        <v>16B RUE JULES VALLES</v>
      </c>
      <c r="H1210" s="179">
        <v>56100</v>
      </c>
      <c r="I1210" s="183">
        <v>6</v>
      </c>
      <c r="J1210" s="180">
        <v>43220</v>
      </c>
      <c r="K1210" s="180">
        <v>43220</v>
      </c>
      <c r="L1210" s="183">
        <v>287</v>
      </c>
      <c r="M1210" s="183">
        <v>287</v>
      </c>
      <c r="N1210" s="184">
        <v>47.48</v>
      </c>
      <c r="O1210">
        <v>102976584</v>
      </c>
      <c r="P1210" t="s">
        <v>611</v>
      </c>
      <c r="Q1210">
        <v>102977700</v>
      </c>
      <c r="R1210" t="s">
        <v>130</v>
      </c>
      <c r="S1210">
        <v>11003620275</v>
      </c>
      <c r="T1210" t="s">
        <v>612</v>
      </c>
      <c r="U1210" s="104">
        <v>21560121200016</v>
      </c>
      <c r="W1210">
        <v>17089</v>
      </c>
      <c r="X1210" s="104">
        <v>100003484722</v>
      </c>
      <c r="Y1210" s="1">
        <v>43236</v>
      </c>
      <c r="Z1210" s="1">
        <v>43276</v>
      </c>
      <c r="AA1210">
        <v>1</v>
      </c>
      <c r="AB1210" t="s">
        <v>613</v>
      </c>
      <c r="AD1210">
        <v>6006173683</v>
      </c>
      <c r="AH1210" s="185">
        <v>14864978218038</v>
      </c>
      <c r="AI1210" t="s">
        <v>166</v>
      </c>
      <c r="AJ1210">
        <v>56100</v>
      </c>
      <c r="AK1210" t="s">
        <v>264</v>
      </c>
      <c r="AL1210" t="s">
        <v>616</v>
      </c>
      <c r="AM1210">
        <v>224</v>
      </c>
      <c r="AN1210" t="s">
        <v>101</v>
      </c>
      <c r="AO1210" t="s">
        <v>617</v>
      </c>
      <c r="AP1210" t="s">
        <v>618</v>
      </c>
      <c r="AQ1210" t="s">
        <v>619</v>
      </c>
      <c r="AR1210">
        <v>6</v>
      </c>
      <c r="AU1210">
        <v>0</v>
      </c>
      <c r="AV1210" s="1">
        <v>43191</v>
      </c>
      <c r="AW1210" s="1">
        <v>43220</v>
      </c>
      <c r="AX1210">
        <v>14.43</v>
      </c>
      <c r="AY1210">
        <v>0</v>
      </c>
      <c r="AZ1210">
        <v>0</v>
      </c>
      <c r="BA1210">
        <v>0</v>
      </c>
      <c r="BB1210">
        <v>0</v>
      </c>
      <c r="BC1210">
        <v>0.55000000000000004</v>
      </c>
      <c r="BD1210">
        <v>0</v>
      </c>
      <c r="BE1210">
        <v>0</v>
      </c>
      <c r="BF1210" s="1">
        <v>43221</v>
      </c>
      <c r="BG1210" s="1">
        <v>43251</v>
      </c>
      <c r="BH1210">
        <v>4.8899999999999997</v>
      </c>
      <c r="BI1210">
        <v>10.53</v>
      </c>
      <c r="BJ1210">
        <v>29.85</v>
      </c>
      <c r="BK1210">
        <v>6.46</v>
      </c>
      <c r="BL1210">
        <v>1.32</v>
      </c>
      <c r="BM1210">
        <v>1.83</v>
      </c>
      <c r="BN1210">
        <v>0.86</v>
      </c>
      <c r="BO1210">
        <v>2.69</v>
      </c>
      <c r="BP1210">
        <v>40.32</v>
      </c>
      <c r="BQ1210">
        <v>6.21</v>
      </c>
      <c r="BR1210">
        <v>0.34</v>
      </c>
      <c r="BS1210">
        <v>34.11</v>
      </c>
      <c r="BT1210">
        <v>6.82</v>
      </c>
      <c r="BU1210">
        <v>47.48</v>
      </c>
      <c r="BV1210">
        <v>287</v>
      </c>
      <c r="BW1210">
        <v>287</v>
      </c>
      <c r="BX1210">
        <v>0</v>
      </c>
      <c r="CC1210" s="1">
        <v>43272</v>
      </c>
      <c r="CD1210">
        <v>8140</v>
      </c>
      <c r="CE1210">
        <v>0</v>
      </c>
      <c r="CF1210">
        <v>8427</v>
      </c>
      <c r="CG1210">
        <v>0</v>
      </c>
    </row>
    <row r="1211" spans="1:85" x14ac:dyDescent="0.45">
      <c r="A1211" s="179">
        <v>100003484722</v>
      </c>
      <c r="B1211" s="180">
        <v>43236</v>
      </c>
      <c r="C1211" s="181" t="s">
        <v>101</v>
      </c>
      <c r="D1211" s="181">
        <v>2018</v>
      </c>
      <c r="E1211" s="179">
        <v>14874384875813</v>
      </c>
      <c r="F1211" s="204" t="s">
        <v>815</v>
      </c>
      <c r="G1211" s="141" t="str">
        <f>VLOOKUP(E1211,'Tableau Sites'!$A$7:$C$127,3,FALSE)</f>
        <v>16 RUE JULES VALLES</v>
      </c>
      <c r="H1211" s="179">
        <v>56100</v>
      </c>
      <c r="I1211" s="183">
        <v>6</v>
      </c>
      <c r="J1211" s="180">
        <v>43220</v>
      </c>
      <c r="K1211" s="180">
        <v>43220</v>
      </c>
      <c r="L1211" s="183">
        <v>164</v>
      </c>
      <c r="M1211" s="183">
        <v>164</v>
      </c>
      <c r="N1211" s="184">
        <v>29.94</v>
      </c>
      <c r="O1211">
        <v>102976584</v>
      </c>
      <c r="P1211" t="s">
        <v>611</v>
      </c>
      <c r="Q1211">
        <v>102977700</v>
      </c>
      <c r="R1211" t="s">
        <v>130</v>
      </c>
      <c r="S1211">
        <v>11003620275</v>
      </c>
      <c r="T1211" t="s">
        <v>612</v>
      </c>
      <c r="U1211" s="104">
        <v>21560121200016</v>
      </c>
      <c r="W1211">
        <v>17089</v>
      </c>
      <c r="X1211" s="104">
        <v>100003484722</v>
      </c>
      <c r="Y1211" s="1">
        <v>43236</v>
      </c>
      <c r="Z1211" s="1">
        <v>43276</v>
      </c>
      <c r="AA1211">
        <v>2</v>
      </c>
      <c r="AB1211" t="s">
        <v>613</v>
      </c>
      <c r="AD1211">
        <v>6006173680</v>
      </c>
      <c r="AH1211" s="185">
        <v>14874384875813</v>
      </c>
      <c r="AI1211" t="s">
        <v>815</v>
      </c>
      <c r="AJ1211">
        <v>56100</v>
      </c>
      <c r="AK1211" t="s">
        <v>264</v>
      </c>
      <c r="AL1211" t="s">
        <v>616</v>
      </c>
      <c r="AM1211">
        <v>614</v>
      </c>
      <c r="AN1211" t="s">
        <v>101</v>
      </c>
      <c r="AO1211" t="s">
        <v>617</v>
      </c>
      <c r="AP1211" t="s">
        <v>618</v>
      </c>
      <c r="AQ1211" t="s">
        <v>619</v>
      </c>
      <c r="AR1211">
        <v>6</v>
      </c>
      <c r="AU1211">
        <v>0</v>
      </c>
      <c r="AV1211" s="1">
        <v>43191</v>
      </c>
      <c r="AW1211" s="1">
        <v>43220</v>
      </c>
      <c r="AX1211">
        <v>8.24</v>
      </c>
      <c r="AY1211">
        <v>0</v>
      </c>
      <c r="AZ1211">
        <v>0</v>
      </c>
      <c r="BA1211">
        <v>0</v>
      </c>
      <c r="BB1211">
        <v>0</v>
      </c>
      <c r="BC1211">
        <v>0.31</v>
      </c>
      <c r="BD1211">
        <v>0</v>
      </c>
      <c r="BE1211">
        <v>0</v>
      </c>
      <c r="BF1211" s="1">
        <v>43221</v>
      </c>
      <c r="BG1211" s="1">
        <v>43251</v>
      </c>
      <c r="BH1211">
        <v>4.8899999999999997</v>
      </c>
      <c r="BI1211">
        <v>6.02</v>
      </c>
      <c r="BJ1211">
        <v>19.149999999999999</v>
      </c>
      <c r="BK1211">
        <v>3.69</v>
      </c>
      <c r="BL1211">
        <v>1.32</v>
      </c>
      <c r="BM1211">
        <v>1.05</v>
      </c>
      <c r="BN1211">
        <v>0.49</v>
      </c>
      <c r="BO1211">
        <v>1.54</v>
      </c>
      <c r="BP1211">
        <v>25.7</v>
      </c>
      <c r="BQ1211">
        <v>6.21</v>
      </c>
      <c r="BR1211">
        <v>0.34</v>
      </c>
      <c r="BS1211">
        <v>19.489999999999998</v>
      </c>
      <c r="BT1211">
        <v>3.9</v>
      </c>
      <c r="BU1211">
        <v>29.94</v>
      </c>
      <c r="BV1211">
        <v>164</v>
      </c>
      <c r="BW1211">
        <v>164</v>
      </c>
      <c r="BX1211">
        <v>0</v>
      </c>
      <c r="CC1211" s="1">
        <v>43272</v>
      </c>
      <c r="CD1211">
        <v>5588</v>
      </c>
      <c r="CE1211">
        <v>0</v>
      </c>
      <c r="CF1211">
        <v>5752</v>
      </c>
      <c r="CG1211">
        <v>0</v>
      </c>
    </row>
    <row r="1212" spans="1:85" x14ac:dyDescent="0.45">
      <c r="A1212" s="179">
        <v>100003484722</v>
      </c>
      <c r="B1212" s="180">
        <v>43236</v>
      </c>
      <c r="C1212" s="181" t="s">
        <v>101</v>
      </c>
      <c r="D1212" s="181">
        <v>2018</v>
      </c>
      <c r="E1212" s="179">
        <v>14897394978254</v>
      </c>
      <c r="F1212" s="141" t="s">
        <v>106</v>
      </c>
      <c r="G1212" s="141" t="str">
        <f>VLOOKUP(E1212,'Tableau Sites'!$A$7:$C$127,3,FALSE)</f>
        <v>BOULEVARD MARECHAL JOFFRE</v>
      </c>
      <c r="H1212" s="179">
        <v>56100</v>
      </c>
      <c r="I1212" s="183">
        <v>6</v>
      </c>
      <c r="J1212" s="180">
        <v>43220</v>
      </c>
      <c r="K1212" s="180">
        <v>43220</v>
      </c>
      <c r="L1212" s="183">
        <v>31</v>
      </c>
      <c r="M1212" s="183">
        <v>31</v>
      </c>
      <c r="N1212" s="184">
        <v>10.98</v>
      </c>
      <c r="O1212">
        <v>102976584</v>
      </c>
      <c r="P1212" t="s">
        <v>611</v>
      </c>
      <c r="Q1212">
        <v>102977700</v>
      </c>
      <c r="R1212" t="s">
        <v>130</v>
      </c>
      <c r="S1212">
        <v>11003620275</v>
      </c>
      <c r="T1212" t="s">
        <v>612</v>
      </c>
      <c r="U1212" s="104">
        <v>21560121200016</v>
      </c>
      <c r="W1212">
        <v>17089</v>
      </c>
      <c r="X1212" s="104">
        <v>100003484722</v>
      </c>
      <c r="Y1212" s="1">
        <v>43236</v>
      </c>
      <c r="Z1212" s="1">
        <v>43276</v>
      </c>
      <c r="AA1212">
        <v>3</v>
      </c>
      <c r="AB1212" t="s">
        <v>613</v>
      </c>
      <c r="AD1212">
        <v>6006173617</v>
      </c>
      <c r="AH1212" s="185">
        <v>14897394978254</v>
      </c>
      <c r="AI1212" t="s">
        <v>816</v>
      </c>
      <c r="AJ1212">
        <v>56100</v>
      </c>
      <c r="AK1212" t="s">
        <v>264</v>
      </c>
      <c r="AL1212" t="s">
        <v>396</v>
      </c>
      <c r="AM1212">
        <v>827</v>
      </c>
      <c r="AN1212" t="s">
        <v>101</v>
      </c>
      <c r="AO1212" t="s">
        <v>617</v>
      </c>
      <c r="AP1212" t="s">
        <v>618</v>
      </c>
      <c r="AQ1212" t="s">
        <v>619</v>
      </c>
      <c r="AR1212">
        <v>6</v>
      </c>
      <c r="AU1212">
        <v>0</v>
      </c>
      <c r="AV1212" s="1">
        <v>43191</v>
      </c>
      <c r="AW1212" s="1">
        <v>43220</v>
      </c>
      <c r="AX1212">
        <v>1.56</v>
      </c>
      <c r="AY1212">
        <v>0</v>
      </c>
      <c r="AZ1212">
        <v>0</v>
      </c>
      <c r="BA1212">
        <v>0</v>
      </c>
      <c r="BB1212">
        <v>0</v>
      </c>
      <c r="BC1212">
        <v>0.06</v>
      </c>
      <c r="BD1212">
        <v>0</v>
      </c>
      <c r="BE1212">
        <v>0</v>
      </c>
      <c r="BF1212" s="1">
        <v>43221</v>
      </c>
      <c r="BG1212" s="1">
        <v>43251</v>
      </c>
      <c r="BH1212">
        <v>4.8899999999999997</v>
      </c>
      <c r="BI1212">
        <v>1.1399999999999999</v>
      </c>
      <c r="BJ1212">
        <v>7.59</v>
      </c>
      <c r="BK1212">
        <v>0.7</v>
      </c>
      <c r="BL1212">
        <v>1.32</v>
      </c>
      <c r="BM1212">
        <v>0.2</v>
      </c>
      <c r="BN1212">
        <v>0.09</v>
      </c>
      <c r="BO1212">
        <v>0.28999999999999998</v>
      </c>
      <c r="BP1212">
        <v>9.9</v>
      </c>
      <c r="BQ1212">
        <v>6.21</v>
      </c>
      <c r="BR1212">
        <v>0.34</v>
      </c>
      <c r="BS1212">
        <v>3.69</v>
      </c>
      <c r="BT1212">
        <v>0.74</v>
      </c>
      <c r="BU1212">
        <v>10.98</v>
      </c>
      <c r="BV1212">
        <v>31</v>
      </c>
      <c r="BW1212">
        <v>31</v>
      </c>
      <c r="BX1212">
        <v>0</v>
      </c>
      <c r="BY1212" s="1">
        <v>43104</v>
      </c>
      <c r="BZ1212" t="s">
        <v>624</v>
      </c>
      <c r="CA1212">
        <v>8548</v>
      </c>
      <c r="CB1212">
        <v>0</v>
      </c>
      <c r="CD1212">
        <v>8649</v>
      </c>
      <c r="CE1212">
        <v>0</v>
      </c>
      <c r="CF1212">
        <v>8680</v>
      </c>
      <c r="CG1212">
        <v>0</v>
      </c>
    </row>
    <row r="1213" spans="1:85" x14ac:dyDescent="0.45">
      <c r="A1213" s="179">
        <v>100003484722</v>
      </c>
      <c r="B1213" s="180">
        <v>43236</v>
      </c>
      <c r="C1213" s="181" t="s">
        <v>101</v>
      </c>
      <c r="D1213" s="181">
        <v>2018</v>
      </c>
      <c r="E1213" s="179">
        <v>14884081026425</v>
      </c>
      <c r="F1213" s="204" t="s">
        <v>625</v>
      </c>
      <c r="G1213" s="141" t="str">
        <f>VLOOKUP(E1213,'Tableau Sites'!$A$7:$C$127,3,FALSE)</f>
        <v>76 BOULEVARD COSMAO DUMANOIR</v>
      </c>
      <c r="H1213" s="179">
        <v>56100</v>
      </c>
      <c r="I1213" s="183">
        <v>6</v>
      </c>
      <c r="J1213" s="180">
        <v>43220</v>
      </c>
      <c r="K1213" s="180">
        <v>43220</v>
      </c>
      <c r="L1213" s="183">
        <v>128</v>
      </c>
      <c r="M1213" s="183">
        <v>128</v>
      </c>
      <c r="N1213" s="184">
        <v>25.36</v>
      </c>
      <c r="O1213">
        <v>102976584</v>
      </c>
      <c r="P1213" t="s">
        <v>611</v>
      </c>
      <c r="Q1213">
        <v>102977700</v>
      </c>
      <c r="R1213" t="s">
        <v>130</v>
      </c>
      <c r="S1213">
        <v>11003620275</v>
      </c>
      <c r="T1213" t="s">
        <v>612</v>
      </c>
      <c r="U1213" s="104">
        <v>21560121200016</v>
      </c>
      <c r="W1213">
        <v>17089</v>
      </c>
      <c r="X1213" s="104">
        <v>100003484722</v>
      </c>
      <c r="Y1213" s="1">
        <v>43236</v>
      </c>
      <c r="Z1213" s="1">
        <v>43276</v>
      </c>
      <c r="AA1213">
        <v>4</v>
      </c>
      <c r="AB1213" t="s">
        <v>613</v>
      </c>
      <c r="AD1213">
        <v>6005836820</v>
      </c>
      <c r="AE1213" t="s">
        <v>625</v>
      </c>
      <c r="AH1213" s="185">
        <v>14884081026425</v>
      </c>
      <c r="AI1213" t="s">
        <v>817</v>
      </c>
      <c r="AJ1213">
        <v>56100</v>
      </c>
      <c r="AK1213" t="s">
        <v>264</v>
      </c>
      <c r="AL1213" t="s">
        <v>616</v>
      </c>
      <c r="AM1213">
        <v>618</v>
      </c>
      <c r="AN1213" t="s">
        <v>101</v>
      </c>
      <c r="AO1213" t="s">
        <v>617</v>
      </c>
      <c r="AP1213" t="s">
        <v>627</v>
      </c>
      <c r="AQ1213" t="s">
        <v>619</v>
      </c>
      <c r="AR1213">
        <v>6</v>
      </c>
      <c r="AU1213">
        <v>0</v>
      </c>
      <c r="AV1213" s="1">
        <v>43191</v>
      </c>
      <c r="AW1213" s="1">
        <v>43220</v>
      </c>
      <c r="AX1213">
        <v>6.42</v>
      </c>
      <c r="AY1213">
        <v>0</v>
      </c>
      <c r="AZ1213">
        <v>0</v>
      </c>
      <c r="BA1213">
        <v>0</v>
      </c>
      <c r="BB1213">
        <v>0</v>
      </c>
      <c r="BC1213">
        <v>0.24</v>
      </c>
      <c r="BD1213">
        <v>0</v>
      </c>
      <c r="BE1213">
        <v>0</v>
      </c>
      <c r="BF1213" s="1">
        <v>43221</v>
      </c>
      <c r="BG1213" s="1">
        <v>43281</v>
      </c>
      <c r="BH1213">
        <v>12.16</v>
      </c>
      <c r="BI1213">
        <v>-2.94</v>
      </c>
      <c r="BJ1213">
        <v>15.64</v>
      </c>
      <c r="BK1213">
        <v>2.88</v>
      </c>
      <c r="BL1213">
        <v>3.29</v>
      </c>
      <c r="BM1213">
        <v>0.81</v>
      </c>
      <c r="BN1213">
        <v>0.38</v>
      </c>
      <c r="BO1213">
        <v>1.19</v>
      </c>
      <c r="BP1213">
        <v>23</v>
      </c>
      <c r="BQ1213">
        <v>15.45</v>
      </c>
      <c r="BR1213">
        <v>0.85</v>
      </c>
      <c r="BS1213">
        <v>7.55</v>
      </c>
      <c r="BT1213">
        <v>1.51</v>
      </c>
      <c r="BU1213">
        <v>25.36</v>
      </c>
      <c r="BV1213">
        <v>128</v>
      </c>
      <c r="BW1213">
        <v>-396</v>
      </c>
      <c r="BX1213">
        <v>524</v>
      </c>
      <c r="BY1213" s="1">
        <v>43242</v>
      </c>
      <c r="BZ1213" t="s">
        <v>624</v>
      </c>
      <c r="CA1213">
        <v>109</v>
      </c>
      <c r="CB1213">
        <v>184</v>
      </c>
      <c r="CC1213" s="1">
        <v>43273</v>
      </c>
      <c r="CD1213">
        <v>24757</v>
      </c>
      <c r="CE1213">
        <v>25056</v>
      </c>
      <c r="CF1213">
        <v>53</v>
      </c>
      <c r="CG1213">
        <v>90</v>
      </c>
    </row>
    <row r="1214" spans="1:85" hidden="1" x14ac:dyDescent="0.45">
      <c r="A1214" s="179">
        <v>100003484722</v>
      </c>
      <c r="B1214" s="180">
        <v>43236</v>
      </c>
      <c r="C1214" s="181" t="s">
        <v>101</v>
      </c>
      <c r="D1214" s="181">
        <v>2018</v>
      </c>
      <c r="E1214" s="179">
        <v>14853834963765</v>
      </c>
      <c r="F1214" s="204" t="s">
        <v>628</v>
      </c>
      <c r="G1214" s="141" t="str">
        <f>VLOOKUP(E1214,'Tableau Sites'!$A$7:$C$107,3,FALSE)</f>
        <v>PLACE ALSACE LORRAINE</v>
      </c>
      <c r="H1214" s="179">
        <v>56100</v>
      </c>
      <c r="I1214" s="183">
        <v>12</v>
      </c>
      <c r="J1214" s="180">
        <v>43220</v>
      </c>
      <c r="K1214" s="180">
        <v>43220</v>
      </c>
      <c r="L1214" s="183">
        <v>-13</v>
      </c>
      <c r="M1214" s="183">
        <v>-13</v>
      </c>
      <c r="N1214" s="184">
        <v>16.86</v>
      </c>
      <c r="O1214">
        <v>102976584</v>
      </c>
      <c r="P1214" t="s">
        <v>611</v>
      </c>
      <c r="Q1214">
        <v>102977700</v>
      </c>
      <c r="R1214" t="s">
        <v>130</v>
      </c>
      <c r="S1214">
        <v>11003620275</v>
      </c>
      <c r="T1214" t="s">
        <v>612</v>
      </c>
      <c r="U1214" s="104">
        <v>21560121200016</v>
      </c>
      <c r="W1214">
        <v>17089</v>
      </c>
      <c r="X1214" s="104">
        <v>100003484722</v>
      </c>
      <c r="Y1214" s="1">
        <v>43236</v>
      </c>
      <c r="Z1214" s="1">
        <v>43276</v>
      </c>
      <c r="AA1214">
        <v>5</v>
      </c>
      <c r="AB1214" t="s">
        <v>613</v>
      </c>
      <c r="AD1214">
        <v>6005836703</v>
      </c>
      <c r="AE1214" t="s">
        <v>628</v>
      </c>
      <c r="AH1214" s="185">
        <v>14853834963765</v>
      </c>
      <c r="AI1214" t="s">
        <v>34</v>
      </c>
      <c r="AJ1214">
        <v>56100</v>
      </c>
      <c r="AK1214" t="s">
        <v>264</v>
      </c>
      <c r="AL1214" t="s">
        <v>616</v>
      </c>
      <c r="AM1214">
        <v>793</v>
      </c>
      <c r="AN1214" t="s">
        <v>101</v>
      </c>
      <c r="AO1214" t="s">
        <v>617</v>
      </c>
      <c r="AP1214" t="s">
        <v>618</v>
      </c>
      <c r="AQ1214" t="s">
        <v>619</v>
      </c>
      <c r="AR1214">
        <v>12</v>
      </c>
      <c r="AU1214">
        <v>0</v>
      </c>
      <c r="AV1214" s="1">
        <v>43191</v>
      </c>
      <c r="AW1214" s="1">
        <v>43220</v>
      </c>
      <c r="AX1214">
        <v>-0.65</v>
      </c>
      <c r="AY1214">
        <v>0</v>
      </c>
      <c r="AZ1214">
        <v>0</v>
      </c>
      <c r="BA1214">
        <v>0</v>
      </c>
      <c r="BB1214">
        <v>0</v>
      </c>
      <c r="BC1214">
        <v>-0.02</v>
      </c>
      <c r="BD1214">
        <v>0</v>
      </c>
      <c r="BE1214">
        <v>0</v>
      </c>
      <c r="BF1214" s="1">
        <v>43221</v>
      </c>
      <c r="BG1214" s="1">
        <v>43281</v>
      </c>
      <c r="BH1214">
        <v>13.96</v>
      </c>
      <c r="BI1214">
        <v>-0.48</v>
      </c>
      <c r="BJ1214">
        <v>12.83</v>
      </c>
      <c r="BK1214">
        <v>-0.28999999999999998</v>
      </c>
      <c r="BL1214">
        <v>3.77</v>
      </c>
      <c r="BM1214">
        <v>-0.08</v>
      </c>
      <c r="BN1214">
        <v>-0.04</v>
      </c>
      <c r="BO1214">
        <v>-0.12</v>
      </c>
      <c r="BP1214">
        <v>16.190000000000001</v>
      </c>
      <c r="BQ1214">
        <v>17.73</v>
      </c>
      <c r="BR1214">
        <v>0.98</v>
      </c>
      <c r="BS1214">
        <v>-1.54</v>
      </c>
      <c r="BT1214">
        <v>-0.31</v>
      </c>
      <c r="BU1214">
        <v>16.86</v>
      </c>
      <c r="BV1214">
        <v>-13</v>
      </c>
      <c r="BW1214">
        <v>-13</v>
      </c>
      <c r="BX1214">
        <v>0</v>
      </c>
      <c r="BY1214" s="1">
        <v>43238</v>
      </c>
      <c r="BZ1214" t="s">
        <v>624</v>
      </c>
      <c r="CA1214">
        <v>746</v>
      </c>
      <c r="CB1214">
        <v>0</v>
      </c>
      <c r="CC1214" s="1">
        <v>43269</v>
      </c>
      <c r="CD1214">
        <v>663</v>
      </c>
      <c r="CE1214">
        <v>0</v>
      </c>
      <c r="CF1214">
        <v>650</v>
      </c>
      <c r="CG1214">
        <v>0</v>
      </c>
    </row>
    <row r="1215" spans="1:85" hidden="1" x14ac:dyDescent="0.45">
      <c r="A1215" s="179">
        <v>100003484722</v>
      </c>
      <c r="B1215" s="180">
        <v>43236</v>
      </c>
      <c r="C1215" s="181" t="s">
        <v>101</v>
      </c>
      <c r="D1215" s="181">
        <v>2018</v>
      </c>
      <c r="E1215" s="179">
        <v>14829522373357</v>
      </c>
      <c r="F1215" s="182" t="s">
        <v>7</v>
      </c>
      <c r="G1215" s="141" t="str">
        <f>VLOOKUP(E1215,'Tableau Sites'!$A$7:$C$107,3,FALSE)</f>
        <v>1 RUE NICOLAS APPERT</v>
      </c>
      <c r="H1215" s="179">
        <v>56100</v>
      </c>
      <c r="I1215" s="183">
        <v>6</v>
      </c>
      <c r="J1215" s="180">
        <v>43220</v>
      </c>
      <c r="K1215" s="180">
        <v>43220</v>
      </c>
      <c r="L1215" s="183">
        <v>564</v>
      </c>
      <c r="M1215" s="183">
        <v>564</v>
      </c>
      <c r="N1215" s="184">
        <v>88.74</v>
      </c>
      <c r="O1215">
        <v>102976584</v>
      </c>
      <c r="P1215" t="s">
        <v>611</v>
      </c>
      <c r="Q1215">
        <v>102977700</v>
      </c>
      <c r="R1215" t="s">
        <v>130</v>
      </c>
      <c r="S1215">
        <v>11003620275</v>
      </c>
      <c r="T1215" t="s">
        <v>612</v>
      </c>
      <c r="U1215" s="104">
        <v>21560121200016</v>
      </c>
      <c r="W1215">
        <v>17089</v>
      </c>
      <c r="X1215" s="104">
        <v>100003484722</v>
      </c>
      <c r="Y1215" s="1">
        <v>43236</v>
      </c>
      <c r="Z1215" s="1">
        <v>43276</v>
      </c>
      <c r="AA1215">
        <v>6</v>
      </c>
      <c r="AB1215" t="s">
        <v>613</v>
      </c>
      <c r="AD1215">
        <v>6005830336</v>
      </c>
      <c r="AE1215" t="s">
        <v>7</v>
      </c>
      <c r="AH1215" s="185">
        <v>14829522373357</v>
      </c>
      <c r="AI1215" t="s">
        <v>818</v>
      </c>
      <c r="AJ1215">
        <v>56100</v>
      </c>
      <c r="AK1215" t="s">
        <v>264</v>
      </c>
      <c r="AL1215" t="s">
        <v>616</v>
      </c>
      <c r="AM1215">
        <v>4156200124800</v>
      </c>
      <c r="AN1215" t="s">
        <v>101</v>
      </c>
      <c r="AO1215" t="s">
        <v>617</v>
      </c>
      <c r="AP1215" t="s">
        <v>631</v>
      </c>
      <c r="AQ1215" t="s">
        <v>619</v>
      </c>
      <c r="AR1215">
        <v>6</v>
      </c>
      <c r="AU1215">
        <v>0</v>
      </c>
      <c r="AV1215" s="1">
        <v>43191</v>
      </c>
      <c r="AW1215" s="1">
        <v>43220</v>
      </c>
      <c r="AX1215">
        <v>28.37</v>
      </c>
      <c r="AY1215">
        <v>0</v>
      </c>
      <c r="AZ1215">
        <v>0</v>
      </c>
      <c r="BA1215">
        <v>0</v>
      </c>
      <c r="BB1215">
        <v>0</v>
      </c>
      <c r="BC1215">
        <v>1.0900000000000001</v>
      </c>
      <c r="BD1215">
        <v>0</v>
      </c>
      <c r="BE1215">
        <v>0</v>
      </c>
      <c r="BF1215" s="1">
        <v>43221</v>
      </c>
      <c r="BG1215" s="1">
        <v>43251</v>
      </c>
      <c r="BH1215">
        <v>6.18</v>
      </c>
      <c r="BI1215">
        <v>20.7</v>
      </c>
      <c r="BJ1215">
        <v>55.25</v>
      </c>
      <c r="BK1215">
        <v>12.69</v>
      </c>
      <c r="BL1215">
        <v>1.67</v>
      </c>
      <c r="BM1215">
        <v>3.6</v>
      </c>
      <c r="BN1215">
        <v>1.69</v>
      </c>
      <c r="BO1215">
        <v>5.29</v>
      </c>
      <c r="BP1215">
        <v>74.900000000000006</v>
      </c>
      <c r="BQ1215">
        <v>7.85</v>
      </c>
      <c r="BR1215">
        <v>0.43</v>
      </c>
      <c r="BS1215">
        <v>67.05</v>
      </c>
      <c r="BT1215">
        <v>13.41</v>
      </c>
      <c r="BU1215">
        <v>88.74</v>
      </c>
      <c r="BV1215">
        <v>564</v>
      </c>
      <c r="BW1215">
        <v>482</v>
      </c>
      <c r="BX1215">
        <v>82</v>
      </c>
      <c r="BY1215" s="1">
        <v>43236</v>
      </c>
      <c r="BZ1215" t="s">
        <v>624</v>
      </c>
      <c r="CA1215">
        <v>14267</v>
      </c>
      <c r="CB1215">
        <v>2519</v>
      </c>
      <c r="CC1215" s="1">
        <v>43267</v>
      </c>
      <c r="CD1215">
        <v>12937</v>
      </c>
      <c r="CE1215">
        <v>2253</v>
      </c>
      <c r="CF1215">
        <v>13419</v>
      </c>
      <c r="CG1215">
        <v>2335</v>
      </c>
    </row>
    <row r="1216" spans="1:85" hidden="1" x14ac:dyDescent="0.45">
      <c r="A1216" s="179">
        <v>100003484722</v>
      </c>
      <c r="B1216" s="180">
        <v>43236</v>
      </c>
      <c r="C1216" s="181" t="s">
        <v>101</v>
      </c>
      <c r="D1216" s="181">
        <v>2018</v>
      </c>
      <c r="E1216" s="179">
        <v>14840955079522</v>
      </c>
      <c r="F1216" s="204" t="s">
        <v>632</v>
      </c>
      <c r="G1216" s="141" t="str">
        <f>VLOOKUP(E1216,'Tableau Sites'!$A$7:$C$107,3,FALSE)</f>
        <v>29 RUE DE KEROMAN</v>
      </c>
      <c r="H1216" s="179">
        <v>56100</v>
      </c>
      <c r="I1216" s="183">
        <v>3</v>
      </c>
      <c r="J1216" s="180">
        <v>43220</v>
      </c>
      <c r="K1216" s="180">
        <v>43220</v>
      </c>
      <c r="L1216" s="183">
        <v>121</v>
      </c>
      <c r="M1216" s="183">
        <v>121</v>
      </c>
      <c r="N1216" s="184">
        <v>27.25</v>
      </c>
      <c r="O1216">
        <v>102976584</v>
      </c>
      <c r="P1216" t="s">
        <v>611</v>
      </c>
      <c r="Q1216">
        <v>102977700</v>
      </c>
      <c r="R1216" t="s">
        <v>130</v>
      </c>
      <c r="S1216">
        <v>11003620275</v>
      </c>
      <c r="T1216" t="s">
        <v>612</v>
      </c>
      <c r="U1216" s="104">
        <v>21560121200016</v>
      </c>
      <c r="W1216">
        <v>17089</v>
      </c>
      <c r="X1216" s="104">
        <v>100003484722</v>
      </c>
      <c r="Y1216" s="1">
        <v>43236</v>
      </c>
      <c r="Z1216" s="1">
        <v>43276</v>
      </c>
      <c r="AA1216">
        <v>7</v>
      </c>
      <c r="AB1216" t="s">
        <v>613</v>
      </c>
      <c r="AD1216">
        <v>6005863599</v>
      </c>
      <c r="AE1216" t="s">
        <v>632</v>
      </c>
      <c r="AH1216" s="185">
        <v>14840955079522</v>
      </c>
      <c r="AI1216" t="s">
        <v>819</v>
      </c>
      <c r="AJ1216">
        <v>56100</v>
      </c>
      <c r="AK1216" t="s">
        <v>264</v>
      </c>
      <c r="AL1216" t="s">
        <v>634</v>
      </c>
      <c r="AM1216">
        <v>597</v>
      </c>
      <c r="AN1216" t="s">
        <v>101</v>
      </c>
      <c r="AO1216" t="s">
        <v>617</v>
      </c>
      <c r="AP1216" t="s">
        <v>618</v>
      </c>
      <c r="AQ1216" t="s">
        <v>619</v>
      </c>
      <c r="AR1216">
        <v>3</v>
      </c>
      <c r="AU1216">
        <v>0</v>
      </c>
      <c r="AV1216" s="1">
        <v>43191</v>
      </c>
      <c r="AW1216" s="1">
        <v>43220</v>
      </c>
      <c r="AX1216">
        <v>6.08</v>
      </c>
      <c r="AY1216">
        <v>0</v>
      </c>
      <c r="AZ1216">
        <v>0</v>
      </c>
      <c r="BA1216">
        <v>0</v>
      </c>
      <c r="BB1216">
        <v>0</v>
      </c>
      <c r="BC1216">
        <v>0.23</v>
      </c>
      <c r="BD1216">
        <v>0</v>
      </c>
      <c r="BE1216">
        <v>0</v>
      </c>
      <c r="BF1216" s="1">
        <v>43221</v>
      </c>
      <c r="BG1216" s="1">
        <v>43281</v>
      </c>
      <c r="BH1216">
        <v>7.47</v>
      </c>
      <c r="BI1216">
        <v>4.4400000000000004</v>
      </c>
      <c r="BJ1216">
        <v>17.989999999999998</v>
      </c>
      <c r="BK1216">
        <v>2.72</v>
      </c>
      <c r="BL1216">
        <v>2.02</v>
      </c>
      <c r="BM1216">
        <v>0.77</v>
      </c>
      <c r="BN1216">
        <v>0.36</v>
      </c>
      <c r="BO1216">
        <v>1.1299999999999999</v>
      </c>
      <c r="BP1216">
        <v>23.86</v>
      </c>
      <c r="BQ1216">
        <v>9.49</v>
      </c>
      <c r="BR1216">
        <v>0.52</v>
      </c>
      <c r="BS1216">
        <v>14.37</v>
      </c>
      <c r="BT1216">
        <v>2.87</v>
      </c>
      <c r="BU1216">
        <v>27.25</v>
      </c>
      <c r="BV1216">
        <v>121</v>
      </c>
      <c r="BW1216">
        <v>121</v>
      </c>
      <c r="BX1216">
        <v>0</v>
      </c>
      <c r="BY1216" s="1">
        <v>42914</v>
      </c>
      <c r="BZ1216" t="s">
        <v>624</v>
      </c>
      <c r="CA1216">
        <v>16774</v>
      </c>
      <c r="CB1216">
        <v>0</v>
      </c>
      <c r="CC1216" s="1">
        <v>43269</v>
      </c>
      <c r="CD1216">
        <v>17937</v>
      </c>
      <c r="CE1216">
        <v>0</v>
      </c>
      <c r="CF1216">
        <v>18058</v>
      </c>
      <c r="CG1216">
        <v>0</v>
      </c>
    </row>
    <row r="1217" spans="1:85" hidden="1" x14ac:dyDescent="0.45">
      <c r="A1217" s="179">
        <v>100003484722</v>
      </c>
      <c r="B1217" s="180">
        <v>43236</v>
      </c>
      <c r="C1217" s="181" t="s">
        <v>101</v>
      </c>
      <c r="D1217" s="181">
        <v>2018</v>
      </c>
      <c r="E1217" s="179">
        <v>14856005730720</v>
      </c>
      <c r="F1217" s="204" t="s">
        <v>636</v>
      </c>
      <c r="G1217" s="141" t="str">
        <f>VLOOKUP(E1217,'Tableau Sites'!$A$7:$C$107,3,FALSE)</f>
        <v>RUE COMMANDANT PAUL TESTE</v>
      </c>
      <c r="H1217" s="179">
        <v>56100</v>
      </c>
      <c r="I1217" s="183">
        <v>9</v>
      </c>
      <c r="J1217" s="180">
        <v>43220</v>
      </c>
      <c r="K1217" s="180">
        <v>43220</v>
      </c>
      <c r="L1217" s="183">
        <v>672</v>
      </c>
      <c r="M1217" s="183">
        <v>672</v>
      </c>
      <c r="N1217" s="184">
        <v>111.67</v>
      </c>
      <c r="O1217">
        <v>102976584</v>
      </c>
      <c r="P1217" t="s">
        <v>611</v>
      </c>
      <c r="Q1217">
        <v>102977700</v>
      </c>
      <c r="R1217" t="s">
        <v>130</v>
      </c>
      <c r="S1217">
        <v>11003620275</v>
      </c>
      <c r="T1217" t="s">
        <v>612</v>
      </c>
      <c r="U1217" s="104">
        <v>21560121200016</v>
      </c>
      <c r="W1217">
        <v>17089</v>
      </c>
      <c r="X1217" s="104">
        <v>100003484722</v>
      </c>
      <c r="Y1217" s="1">
        <v>43236</v>
      </c>
      <c r="Z1217" s="1">
        <v>43276</v>
      </c>
      <c r="AA1217">
        <v>8</v>
      </c>
      <c r="AB1217" t="s">
        <v>613</v>
      </c>
      <c r="AD1217">
        <v>6005863582</v>
      </c>
      <c r="AE1217" t="s">
        <v>636</v>
      </c>
      <c r="AH1217" s="185">
        <v>14856005730720</v>
      </c>
      <c r="AI1217" t="s">
        <v>820</v>
      </c>
      <c r="AJ1217">
        <v>56100</v>
      </c>
      <c r="AK1217" t="s">
        <v>264</v>
      </c>
      <c r="AL1217" t="s">
        <v>616</v>
      </c>
      <c r="AM1217">
        <v>915</v>
      </c>
      <c r="AN1217" t="s">
        <v>101</v>
      </c>
      <c r="AO1217" t="s">
        <v>617</v>
      </c>
      <c r="AP1217" t="s">
        <v>618</v>
      </c>
      <c r="AQ1217" t="s">
        <v>619</v>
      </c>
      <c r="AR1217">
        <v>9</v>
      </c>
      <c r="AU1217">
        <v>0</v>
      </c>
      <c r="AV1217" s="1">
        <v>43191</v>
      </c>
      <c r="AW1217" s="1">
        <v>43220</v>
      </c>
      <c r="AX1217">
        <v>33.79</v>
      </c>
      <c r="AY1217">
        <v>0</v>
      </c>
      <c r="AZ1217">
        <v>0</v>
      </c>
      <c r="BA1217">
        <v>0</v>
      </c>
      <c r="BB1217">
        <v>0</v>
      </c>
      <c r="BC1217">
        <v>1.29</v>
      </c>
      <c r="BD1217">
        <v>0</v>
      </c>
      <c r="BE1217">
        <v>0</v>
      </c>
      <c r="BF1217" s="1">
        <v>43221</v>
      </c>
      <c r="BG1217" s="1">
        <v>43281</v>
      </c>
      <c r="BH1217">
        <v>11.8</v>
      </c>
      <c r="BI1217">
        <v>24.66</v>
      </c>
      <c r="BJ1217">
        <v>70.25</v>
      </c>
      <c r="BK1217">
        <v>15.12</v>
      </c>
      <c r="BL1217">
        <v>3.19</v>
      </c>
      <c r="BM1217">
        <v>4.29</v>
      </c>
      <c r="BN1217">
        <v>2.02</v>
      </c>
      <c r="BO1217">
        <v>6.31</v>
      </c>
      <c r="BP1217">
        <v>94.87</v>
      </c>
      <c r="BQ1217">
        <v>14.99</v>
      </c>
      <c r="BR1217">
        <v>0.82</v>
      </c>
      <c r="BS1217">
        <v>79.88</v>
      </c>
      <c r="BT1217">
        <v>15.98</v>
      </c>
      <c r="BU1217">
        <v>111.67</v>
      </c>
      <c r="BV1217">
        <v>672</v>
      </c>
      <c r="BW1217">
        <v>672</v>
      </c>
      <c r="BX1217">
        <v>0</v>
      </c>
      <c r="BY1217" s="1">
        <v>43207</v>
      </c>
      <c r="BZ1217" t="s">
        <v>687</v>
      </c>
      <c r="CA1217">
        <v>729</v>
      </c>
      <c r="CB1217">
        <v>0</v>
      </c>
      <c r="CC1217" s="1">
        <v>43269</v>
      </c>
      <c r="CD1217">
        <v>216</v>
      </c>
      <c r="CE1217">
        <v>0</v>
      </c>
      <c r="CF1217">
        <v>888</v>
      </c>
      <c r="CG1217">
        <v>0</v>
      </c>
    </row>
    <row r="1218" spans="1:85" hidden="1" x14ac:dyDescent="0.45">
      <c r="A1218" s="179">
        <v>100003484722</v>
      </c>
      <c r="B1218" s="180">
        <v>43236</v>
      </c>
      <c r="C1218" s="181" t="s">
        <v>101</v>
      </c>
      <c r="D1218" s="181">
        <v>2018</v>
      </c>
      <c r="E1218" s="179">
        <v>14808827665559</v>
      </c>
      <c r="F1218" s="141" t="s">
        <v>1054</v>
      </c>
      <c r="G1218" s="141" t="str">
        <f>VLOOKUP(E1218,'Tableau Sites'!$A$7:$C$107,3,FALSE)</f>
        <v>1 RUE DES DEUX FRERES LE LAY</v>
      </c>
      <c r="H1218" s="179">
        <v>56100</v>
      </c>
      <c r="I1218" s="183">
        <v>6</v>
      </c>
      <c r="J1218" s="180">
        <v>43220</v>
      </c>
      <c r="K1218" s="180">
        <v>43220</v>
      </c>
      <c r="L1218" s="183">
        <v>244</v>
      </c>
      <c r="M1218" s="183">
        <v>244</v>
      </c>
      <c r="N1218" s="184">
        <v>47.7</v>
      </c>
      <c r="O1218">
        <v>102976584</v>
      </c>
      <c r="P1218" t="s">
        <v>611</v>
      </c>
      <c r="Q1218">
        <v>102977700</v>
      </c>
      <c r="R1218" t="s">
        <v>130</v>
      </c>
      <c r="S1218">
        <v>11003620275</v>
      </c>
      <c r="T1218" t="s">
        <v>612</v>
      </c>
      <c r="U1218" s="104">
        <v>21560121200016</v>
      </c>
      <c r="W1218">
        <v>17089</v>
      </c>
      <c r="X1218" s="104">
        <v>100003484722</v>
      </c>
      <c r="Y1218" s="1">
        <v>43236</v>
      </c>
      <c r="Z1218" s="1">
        <v>43276</v>
      </c>
      <c r="AA1218">
        <v>9</v>
      </c>
      <c r="AB1218" t="s">
        <v>613</v>
      </c>
      <c r="AD1218">
        <v>6005937537</v>
      </c>
      <c r="AE1218" t="s">
        <v>639</v>
      </c>
      <c r="AH1218" s="185">
        <v>14808827665559</v>
      </c>
      <c r="AI1218" t="s">
        <v>821</v>
      </c>
      <c r="AJ1218">
        <v>56100</v>
      </c>
      <c r="AK1218" t="s">
        <v>264</v>
      </c>
      <c r="AL1218" t="s">
        <v>396</v>
      </c>
      <c r="AM1218">
        <v>308</v>
      </c>
      <c r="AN1218" t="s">
        <v>101</v>
      </c>
      <c r="AO1218" t="s">
        <v>617</v>
      </c>
      <c r="AP1218" t="s">
        <v>618</v>
      </c>
      <c r="AQ1218" t="s">
        <v>619</v>
      </c>
      <c r="AR1218">
        <v>6</v>
      </c>
      <c r="AU1218">
        <v>0</v>
      </c>
      <c r="AV1218" s="1">
        <v>43191</v>
      </c>
      <c r="AW1218" s="1">
        <v>43220</v>
      </c>
      <c r="AX1218">
        <v>12.27</v>
      </c>
      <c r="AY1218">
        <v>0</v>
      </c>
      <c r="AZ1218">
        <v>0</v>
      </c>
      <c r="BA1218">
        <v>0</v>
      </c>
      <c r="BB1218">
        <v>0</v>
      </c>
      <c r="BC1218">
        <v>0.47</v>
      </c>
      <c r="BD1218">
        <v>0</v>
      </c>
      <c r="BE1218">
        <v>0</v>
      </c>
      <c r="BF1218" s="1">
        <v>43221</v>
      </c>
      <c r="BG1218" s="1">
        <v>43281</v>
      </c>
      <c r="BH1218">
        <v>9.6300000000000008</v>
      </c>
      <c r="BI1218">
        <v>8.9499999999999993</v>
      </c>
      <c r="BJ1218">
        <v>30.85</v>
      </c>
      <c r="BK1218">
        <v>5.49</v>
      </c>
      <c r="BL1218">
        <v>2.6</v>
      </c>
      <c r="BM1218">
        <v>1.56</v>
      </c>
      <c r="BN1218">
        <v>0.73</v>
      </c>
      <c r="BO1218">
        <v>2.29</v>
      </c>
      <c r="BP1218">
        <v>41.23</v>
      </c>
      <c r="BQ1218">
        <v>12.23</v>
      </c>
      <c r="BR1218">
        <v>0.67</v>
      </c>
      <c r="BS1218">
        <v>29</v>
      </c>
      <c r="BT1218">
        <v>5.8</v>
      </c>
      <c r="BU1218">
        <v>47.7</v>
      </c>
      <c r="BV1218">
        <v>244</v>
      </c>
      <c r="BW1218">
        <v>244</v>
      </c>
      <c r="BX1218">
        <v>0</v>
      </c>
      <c r="BY1218" s="1">
        <v>43090</v>
      </c>
      <c r="BZ1218" t="s">
        <v>624</v>
      </c>
      <c r="CA1218">
        <v>2359</v>
      </c>
      <c r="CB1218">
        <v>0</v>
      </c>
      <c r="CC1218" s="1">
        <v>43269</v>
      </c>
      <c r="CD1218">
        <v>3306</v>
      </c>
      <c r="CE1218">
        <v>0</v>
      </c>
      <c r="CF1218">
        <v>3550</v>
      </c>
      <c r="CG1218">
        <v>0</v>
      </c>
    </row>
    <row r="1219" spans="1:85" hidden="1" x14ac:dyDescent="0.45">
      <c r="A1219" s="179">
        <v>100003484722</v>
      </c>
      <c r="B1219" s="180">
        <v>43236</v>
      </c>
      <c r="C1219" s="181" t="s">
        <v>101</v>
      </c>
      <c r="D1219" s="181">
        <v>2018</v>
      </c>
      <c r="E1219" s="179">
        <v>14826338581711</v>
      </c>
      <c r="F1219" s="182" t="s">
        <v>81</v>
      </c>
      <c r="G1219" s="141" t="str">
        <f>VLOOKUP(E1219,'Tableau Sites'!$A$7:$C$107,3,FALSE)</f>
        <v>45 BD EMILE GUILLEROT</v>
      </c>
      <c r="H1219" s="179">
        <v>56100</v>
      </c>
      <c r="I1219" s="183">
        <v>18</v>
      </c>
      <c r="J1219" s="180">
        <v>43220</v>
      </c>
      <c r="K1219" s="180">
        <v>43220</v>
      </c>
      <c r="L1219" s="183">
        <v>1379</v>
      </c>
      <c r="M1219" s="183">
        <v>1379</v>
      </c>
      <c r="N1219" s="184">
        <v>229.09</v>
      </c>
      <c r="O1219">
        <v>102976584</v>
      </c>
      <c r="P1219" t="s">
        <v>611</v>
      </c>
      <c r="Q1219">
        <v>102977700</v>
      </c>
      <c r="R1219" t="s">
        <v>130</v>
      </c>
      <c r="S1219">
        <v>11003620275</v>
      </c>
      <c r="T1219" t="s">
        <v>612</v>
      </c>
      <c r="U1219" s="104">
        <v>21560121200016</v>
      </c>
      <c r="W1219">
        <v>17089</v>
      </c>
      <c r="X1219" s="104">
        <v>100003484722</v>
      </c>
      <c r="Y1219" s="1">
        <v>43236</v>
      </c>
      <c r="Z1219" s="1">
        <v>43276</v>
      </c>
      <c r="AA1219">
        <v>10</v>
      </c>
      <c r="AB1219" t="s">
        <v>613</v>
      </c>
      <c r="AD1219">
        <v>6005830333</v>
      </c>
      <c r="AE1219" t="s">
        <v>81</v>
      </c>
      <c r="AH1219" s="185">
        <v>14826338581711</v>
      </c>
      <c r="AI1219" t="s">
        <v>822</v>
      </c>
      <c r="AJ1219">
        <v>56100</v>
      </c>
      <c r="AK1219" t="s">
        <v>264</v>
      </c>
      <c r="AL1219" t="s">
        <v>616</v>
      </c>
      <c r="AM1219">
        <v>3156310411693</v>
      </c>
      <c r="AN1219" t="s">
        <v>101</v>
      </c>
      <c r="AO1219" t="s">
        <v>617</v>
      </c>
      <c r="AP1219" t="s">
        <v>631</v>
      </c>
      <c r="AQ1219" t="s">
        <v>619</v>
      </c>
      <c r="AR1219">
        <v>18</v>
      </c>
      <c r="AU1219">
        <v>0</v>
      </c>
      <c r="AV1219" s="1">
        <v>43191</v>
      </c>
      <c r="AW1219" s="1">
        <v>43220</v>
      </c>
      <c r="AX1219">
        <v>69.349999999999994</v>
      </c>
      <c r="AY1219">
        <v>0</v>
      </c>
      <c r="AZ1219">
        <v>0</v>
      </c>
      <c r="BA1219">
        <v>0</v>
      </c>
      <c r="BB1219">
        <v>0</v>
      </c>
      <c r="BC1219">
        <v>2.65</v>
      </c>
      <c r="BD1219">
        <v>0</v>
      </c>
      <c r="BE1219">
        <v>0</v>
      </c>
      <c r="BF1219" s="1">
        <v>43221</v>
      </c>
      <c r="BG1219" s="1">
        <v>43281</v>
      </c>
      <c r="BH1219">
        <v>25.88</v>
      </c>
      <c r="BI1219">
        <v>48.68</v>
      </c>
      <c r="BJ1219">
        <v>143.91</v>
      </c>
      <c r="BK1219">
        <v>31.03</v>
      </c>
      <c r="BL1219">
        <v>7</v>
      </c>
      <c r="BM1219">
        <v>8.8000000000000007</v>
      </c>
      <c r="BN1219">
        <v>4.1399999999999997</v>
      </c>
      <c r="BO1219">
        <v>12.94</v>
      </c>
      <c r="BP1219">
        <v>194.88</v>
      </c>
      <c r="BQ1219">
        <v>32.880000000000003</v>
      </c>
      <c r="BR1219">
        <v>1.81</v>
      </c>
      <c r="BS1219">
        <v>162</v>
      </c>
      <c r="BT1219">
        <v>32.4</v>
      </c>
      <c r="BU1219">
        <v>229.09</v>
      </c>
      <c r="BV1219">
        <v>1379</v>
      </c>
      <c r="BW1219">
        <v>1050</v>
      </c>
      <c r="BX1219">
        <v>329</v>
      </c>
      <c r="BY1219" s="1">
        <v>43237</v>
      </c>
      <c r="BZ1219" t="s">
        <v>624</v>
      </c>
      <c r="CA1219">
        <v>32900</v>
      </c>
      <c r="CB1219">
        <v>13234</v>
      </c>
      <c r="CC1219" s="1">
        <v>43268</v>
      </c>
      <c r="CD1219">
        <v>30564</v>
      </c>
      <c r="CE1219">
        <v>12640</v>
      </c>
      <c r="CF1219">
        <v>31614</v>
      </c>
      <c r="CG1219">
        <v>12969</v>
      </c>
    </row>
    <row r="1220" spans="1:85" hidden="1" x14ac:dyDescent="0.45">
      <c r="A1220" s="179">
        <v>100003484722</v>
      </c>
      <c r="B1220" s="180">
        <v>43236</v>
      </c>
      <c r="C1220" s="181" t="s">
        <v>101</v>
      </c>
      <c r="D1220" s="181">
        <v>2018</v>
      </c>
      <c r="E1220" s="179">
        <v>14857018736288</v>
      </c>
      <c r="F1220" s="182" t="s">
        <v>642</v>
      </c>
      <c r="G1220" s="141" t="str">
        <f>VLOOKUP(E1220,'Tableau Sites'!$A$7:$C$107,3,FALSE)</f>
        <v>3 BOULEVARD COSMAO DUMANOIR</v>
      </c>
      <c r="H1220" s="179">
        <v>56100</v>
      </c>
      <c r="I1220" s="183">
        <v>36</v>
      </c>
      <c r="J1220" s="180">
        <v>43220</v>
      </c>
      <c r="K1220" s="180">
        <v>43220</v>
      </c>
      <c r="L1220" s="183">
        <v>2176</v>
      </c>
      <c r="M1220" s="183">
        <v>2176</v>
      </c>
      <c r="N1220" s="184">
        <v>365.06</v>
      </c>
      <c r="O1220">
        <v>102976584</v>
      </c>
      <c r="P1220" t="s">
        <v>611</v>
      </c>
      <c r="Q1220">
        <v>102977700</v>
      </c>
      <c r="R1220" t="s">
        <v>130</v>
      </c>
      <c r="S1220">
        <v>11003620275</v>
      </c>
      <c r="T1220" t="s">
        <v>612</v>
      </c>
      <c r="U1220" s="104">
        <v>21560121200016</v>
      </c>
      <c r="W1220">
        <v>17089</v>
      </c>
      <c r="X1220" s="104">
        <v>100003484722</v>
      </c>
      <c r="Y1220" s="1">
        <v>43236</v>
      </c>
      <c r="Z1220" s="1">
        <v>43276</v>
      </c>
      <c r="AA1220">
        <v>11</v>
      </c>
      <c r="AB1220" t="s">
        <v>613</v>
      </c>
      <c r="AD1220">
        <v>6005863628</v>
      </c>
      <c r="AE1220" t="s">
        <v>642</v>
      </c>
      <c r="AH1220" s="185">
        <v>14857018736288</v>
      </c>
      <c r="AI1220" t="s">
        <v>823</v>
      </c>
      <c r="AJ1220">
        <v>56100</v>
      </c>
      <c r="AK1220" t="s">
        <v>264</v>
      </c>
      <c r="AL1220" t="s">
        <v>616</v>
      </c>
      <c r="AM1220">
        <v>150</v>
      </c>
      <c r="AN1220" t="s">
        <v>101</v>
      </c>
      <c r="AO1220" t="s">
        <v>617</v>
      </c>
      <c r="AP1220" t="s">
        <v>627</v>
      </c>
      <c r="AQ1220" t="s">
        <v>619</v>
      </c>
      <c r="AR1220">
        <v>36</v>
      </c>
      <c r="AU1220">
        <v>0</v>
      </c>
      <c r="AV1220" s="1">
        <v>43191</v>
      </c>
      <c r="AW1220" s="1">
        <v>43220</v>
      </c>
      <c r="AX1220">
        <v>109.42</v>
      </c>
      <c r="AY1220">
        <v>0</v>
      </c>
      <c r="AZ1220">
        <v>0</v>
      </c>
      <c r="BA1220">
        <v>0</v>
      </c>
      <c r="BB1220">
        <v>0</v>
      </c>
      <c r="BC1220">
        <v>4.17</v>
      </c>
      <c r="BD1220">
        <v>0</v>
      </c>
      <c r="BE1220">
        <v>0</v>
      </c>
      <c r="BF1220" s="1">
        <v>43221</v>
      </c>
      <c r="BG1220" s="1">
        <v>43281</v>
      </c>
      <c r="BH1220">
        <v>46.45</v>
      </c>
      <c r="BI1220">
        <v>73.540000000000006</v>
      </c>
      <c r="BJ1220">
        <v>229.41</v>
      </c>
      <c r="BK1220">
        <v>48.96</v>
      </c>
      <c r="BL1220">
        <v>12.56</v>
      </c>
      <c r="BM1220">
        <v>13.88</v>
      </c>
      <c r="BN1220">
        <v>6.53</v>
      </c>
      <c r="BO1220">
        <v>20.41</v>
      </c>
      <c r="BP1220">
        <v>311.33999999999997</v>
      </c>
      <c r="BQ1220">
        <v>59.01</v>
      </c>
      <c r="BR1220">
        <v>3.25</v>
      </c>
      <c r="BS1220">
        <v>252.33</v>
      </c>
      <c r="BT1220">
        <v>50.47</v>
      </c>
      <c r="BU1220">
        <v>365.06</v>
      </c>
      <c r="BV1220">
        <v>2176</v>
      </c>
      <c r="BW1220">
        <v>1440</v>
      </c>
      <c r="BX1220">
        <v>736</v>
      </c>
      <c r="BY1220" s="1">
        <v>43239</v>
      </c>
      <c r="BZ1220" t="s">
        <v>624</v>
      </c>
      <c r="CA1220">
        <v>1899</v>
      </c>
      <c r="CB1220">
        <v>813</v>
      </c>
      <c r="CC1220" s="1">
        <v>43270</v>
      </c>
      <c r="CD1220">
        <v>34</v>
      </c>
      <c r="CE1220">
        <v>108</v>
      </c>
      <c r="CF1220">
        <v>1474</v>
      </c>
      <c r="CG1220">
        <v>844</v>
      </c>
    </row>
    <row r="1221" spans="1:85" hidden="1" x14ac:dyDescent="0.45">
      <c r="A1221" s="179">
        <v>100003484722</v>
      </c>
      <c r="B1221" s="180">
        <v>43236</v>
      </c>
      <c r="C1221" s="181" t="s">
        <v>101</v>
      </c>
      <c r="D1221" s="181">
        <v>2018</v>
      </c>
      <c r="E1221" s="179">
        <v>14814616439917</v>
      </c>
      <c r="F1221" s="182" t="s">
        <v>109</v>
      </c>
      <c r="G1221" s="141" t="str">
        <f>VLOOKUP(E1221,'Tableau Sites'!$A$7:$C$107,3,FALSE)</f>
        <v>24 RUE DE KERSABIEC</v>
      </c>
      <c r="H1221" s="179">
        <v>56100</v>
      </c>
      <c r="I1221" s="183">
        <v>12</v>
      </c>
      <c r="J1221" s="180">
        <v>43220</v>
      </c>
      <c r="K1221" s="180">
        <v>43220</v>
      </c>
      <c r="L1221" s="183">
        <v>587</v>
      </c>
      <c r="M1221" s="183">
        <v>587</v>
      </c>
      <c r="N1221" s="184">
        <v>102.45</v>
      </c>
      <c r="O1221">
        <v>102976584</v>
      </c>
      <c r="P1221" t="s">
        <v>611</v>
      </c>
      <c r="Q1221">
        <v>102977700</v>
      </c>
      <c r="R1221" t="s">
        <v>130</v>
      </c>
      <c r="S1221">
        <v>11003620275</v>
      </c>
      <c r="T1221" t="s">
        <v>612</v>
      </c>
      <c r="U1221" s="104">
        <v>21560121200016</v>
      </c>
      <c r="W1221">
        <v>17089</v>
      </c>
      <c r="X1221" s="104">
        <v>100003484722</v>
      </c>
      <c r="Y1221" s="1">
        <v>43236</v>
      </c>
      <c r="Z1221" s="1">
        <v>43276</v>
      </c>
      <c r="AA1221">
        <v>12</v>
      </c>
      <c r="AB1221" t="s">
        <v>613</v>
      </c>
      <c r="AD1221">
        <v>6005863702</v>
      </c>
      <c r="AE1221" t="s">
        <v>109</v>
      </c>
      <c r="AH1221" s="185">
        <v>14814616439917</v>
      </c>
      <c r="AI1221" t="s">
        <v>156</v>
      </c>
      <c r="AJ1221">
        <v>56100</v>
      </c>
      <c r="AK1221" t="s">
        <v>264</v>
      </c>
      <c r="AL1221" t="s">
        <v>634</v>
      </c>
      <c r="AM1221">
        <v>104</v>
      </c>
      <c r="AN1221" t="s">
        <v>101</v>
      </c>
      <c r="AO1221" t="s">
        <v>617</v>
      </c>
      <c r="AP1221" t="s">
        <v>618</v>
      </c>
      <c r="AQ1221" t="s">
        <v>619</v>
      </c>
      <c r="AR1221">
        <v>12</v>
      </c>
      <c r="AU1221">
        <v>0</v>
      </c>
      <c r="AV1221" s="1">
        <v>43191</v>
      </c>
      <c r="AW1221" s="1">
        <v>43220</v>
      </c>
      <c r="AX1221">
        <v>29.52</v>
      </c>
      <c r="AY1221">
        <v>0</v>
      </c>
      <c r="AZ1221">
        <v>0</v>
      </c>
      <c r="BA1221">
        <v>0</v>
      </c>
      <c r="BB1221">
        <v>0</v>
      </c>
      <c r="BC1221">
        <v>1.1299999999999999</v>
      </c>
      <c r="BD1221">
        <v>0</v>
      </c>
      <c r="BE1221">
        <v>0</v>
      </c>
      <c r="BF1221" s="1">
        <v>43221</v>
      </c>
      <c r="BG1221" s="1">
        <v>43281</v>
      </c>
      <c r="BH1221">
        <v>13.96</v>
      </c>
      <c r="BI1221">
        <v>21.54</v>
      </c>
      <c r="BJ1221">
        <v>65.02</v>
      </c>
      <c r="BK1221">
        <v>13.21</v>
      </c>
      <c r="BL1221">
        <v>3.77</v>
      </c>
      <c r="BM1221">
        <v>3.75</v>
      </c>
      <c r="BN1221">
        <v>1.76</v>
      </c>
      <c r="BO1221">
        <v>5.51</v>
      </c>
      <c r="BP1221">
        <v>87.51</v>
      </c>
      <c r="BQ1221">
        <v>17.73</v>
      </c>
      <c r="BR1221">
        <v>0.98</v>
      </c>
      <c r="BS1221">
        <v>69.78</v>
      </c>
      <c r="BT1221">
        <v>13.96</v>
      </c>
      <c r="BU1221">
        <v>102.45</v>
      </c>
      <c r="BV1221">
        <v>587</v>
      </c>
      <c r="BW1221">
        <v>587</v>
      </c>
      <c r="BX1221">
        <v>0</v>
      </c>
      <c r="BY1221" s="1">
        <v>43091</v>
      </c>
      <c r="BZ1221" t="s">
        <v>624</v>
      </c>
      <c r="CA1221">
        <v>26761</v>
      </c>
      <c r="CB1221">
        <v>0</v>
      </c>
      <c r="CC1221" s="1">
        <v>43269</v>
      </c>
      <c r="CD1221">
        <v>29009</v>
      </c>
      <c r="CE1221">
        <v>0</v>
      </c>
      <c r="CF1221">
        <v>29596</v>
      </c>
      <c r="CG1221">
        <v>0</v>
      </c>
    </row>
    <row r="1222" spans="1:85" hidden="1" x14ac:dyDescent="0.45">
      <c r="A1222" s="179">
        <v>100003484722</v>
      </c>
      <c r="B1222" s="180">
        <v>43236</v>
      </c>
      <c r="C1222" s="181" t="s">
        <v>101</v>
      </c>
      <c r="D1222" s="181">
        <v>2018</v>
      </c>
      <c r="E1222" s="179">
        <v>14807525267709</v>
      </c>
      <c r="F1222" s="182" t="s">
        <v>63</v>
      </c>
      <c r="G1222" s="141" t="e">
        <f>VLOOKUP(E1222,'Tableau Sites'!$A$7:$C$107,3,FALSE)</f>
        <v>#N/A</v>
      </c>
      <c r="H1222" s="179">
        <v>56100</v>
      </c>
      <c r="I1222" s="183">
        <v>6</v>
      </c>
      <c r="J1222" s="180">
        <v>43220</v>
      </c>
      <c r="K1222" s="180">
        <v>43220</v>
      </c>
      <c r="L1222" s="183">
        <v>244</v>
      </c>
      <c r="M1222" s="183">
        <v>244</v>
      </c>
      <c r="N1222" s="184">
        <v>47.7</v>
      </c>
      <c r="O1222">
        <v>102976584</v>
      </c>
      <c r="P1222" t="s">
        <v>611</v>
      </c>
      <c r="Q1222">
        <v>102977700</v>
      </c>
      <c r="R1222" t="s">
        <v>130</v>
      </c>
      <c r="S1222">
        <v>11003620275</v>
      </c>
      <c r="T1222" t="s">
        <v>612</v>
      </c>
      <c r="U1222" s="104">
        <v>21560121200016</v>
      </c>
      <c r="W1222">
        <v>17089</v>
      </c>
      <c r="X1222" s="104">
        <v>100003484722</v>
      </c>
      <c r="Y1222" s="1">
        <v>43236</v>
      </c>
      <c r="Z1222" s="1">
        <v>43276</v>
      </c>
      <c r="AA1222">
        <v>13</v>
      </c>
      <c r="AB1222" t="s">
        <v>613</v>
      </c>
      <c r="AD1222">
        <v>6005876589</v>
      </c>
      <c r="AE1222" t="s">
        <v>63</v>
      </c>
      <c r="AH1222" s="185">
        <v>14807525267709</v>
      </c>
      <c r="AI1222" t="s">
        <v>824</v>
      </c>
      <c r="AJ1222">
        <v>56100</v>
      </c>
      <c r="AK1222" t="s">
        <v>264</v>
      </c>
      <c r="AL1222" t="s">
        <v>396</v>
      </c>
      <c r="AM1222">
        <v>964</v>
      </c>
      <c r="AN1222" t="s">
        <v>101</v>
      </c>
      <c r="AO1222" t="s">
        <v>617</v>
      </c>
      <c r="AP1222" t="s">
        <v>618</v>
      </c>
      <c r="AQ1222" t="s">
        <v>619</v>
      </c>
      <c r="AR1222">
        <v>6</v>
      </c>
      <c r="AU1222">
        <v>0</v>
      </c>
      <c r="AV1222" s="1">
        <v>43191</v>
      </c>
      <c r="AW1222" s="1">
        <v>43220</v>
      </c>
      <c r="AX1222">
        <v>12.27</v>
      </c>
      <c r="AY1222">
        <v>0</v>
      </c>
      <c r="AZ1222">
        <v>0</v>
      </c>
      <c r="BA1222">
        <v>0</v>
      </c>
      <c r="BB1222">
        <v>0</v>
      </c>
      <c r="BC1222">
        <v>0.47</v>
      </c>
      <c r="BD1222">
        <v>0</v>
      </c>
      <c r="BE1222">
        <v>0</v>
      </c>
      <c r="BF1222" s="1">
        <v>43221</v>
      </c>
      <c r="BG1222" s="1">
        <v>43281</v>
      </c>
      <c r="BH1222">
        <v>9.6300000000000008</v>
      </c>
      <c r="BI1222">
        <v>8.9499999999999993</v>
      </c>
      <c r="BJ1222">
        <v>30.85</v>
      </c>
      <c r="BK1222">
        <v>5.49</v>
      </c>
      <c r="BL1222">
        <v>2.6</v>
      </c>
      <c r="BM1222">
        <v>1.56</v>
      </c>
      <c r="BN1222">
        <v>0.73</v>
      </c>
      <c r="BO1222">
        <v>2.29</v>
      </c>
      <c r="BP1222">
        <v>41.23</v>
      </c>
      <c r="BQ1222">
        <v>12.23</v>
      </c>
      <c r="BR1222">
        <v>0.67</v>
      </c>
      <c r="BS1222">
        <v>29</v>
      </c>
      <c r="BT1222">
        <v>5.8</v>
      </c>
      <c r="BU1222">
        <v>47.7</v>
      </c>
      <c r="BV1222">
        <v>244</v>
      </c>
      <c r="BW1222">
        <v>244</v>
      </c>
      <c r="BX1222">
        <v>0</v>
      </c>
      <c r="BY1222" s="1">
        <v>43090</v>
      </c>
      <c r="BZ1222" t="s">
        <v>624</v>
      </c>
      <c r="CA1222">
        <v>4530</v>
      </c>
      <c r="CB1222">
        <v>0</v>
      </c>
      <c r="CC1222" s="1">
        <v>43269</v>
      </c>
      <c r="CD1222">
        <v>5477</v>
      </c>
      <c r="CE1222">
        <v>0</v>
      </c>
      <c r="CF1222">
        <v>5721</v>
      </c>
      <c r="CG1222">
        <v>0</v>
      </c>
    </row>
    <row r="1223" spans="1:85" hidden="1" x14ac:dyDescent="0.45">
      <c r="A1223" s="179">
        <v>100003484722</v>
      </c>
      <c r="B1223" s="180">
        <v>43236</v>
      </c>
      <c r="C1223" s="181" t="s">
        <v>101</v>
      </c>
      <c r="D1223" s="181">
        <v>2018</v>
      </c>
      <c r="E1223" s="179">
        <v>14867438380528</v>
      </c>
      <c r="F1223" s="204" t="s">
        <v>647</v>
      </c>
      <c r="G1223" s="141" t="s">
        <v>1048</v>
      </c>
      <c r="H1223" s="179">
        <v>56100</v>
      </c>
      <c r="I1223" s="183">
        <v>36</v>
      </c>
      <c r="J1223" s="180">
        <v>43220</v>
      </c>
      <c r="K1223" s="180">
        <v>43220</v>
      </c>
      <c r="L1223" s="183">
        <v>2352</v>
      </c>
      <c r="M1223" s="183">
        <v>2352</v>
      </c>
      <c r="N1223" s="184">
        <v>377.46</v>
      </c>
      <c r="O1223">
        <v>102976584</v>
      </c>
      <c r="P1223" t="s">
        <v>611</v>
      </c>
      <c r="Q1223">
        <v>102977700</v>
      </c>
      <c r="R1223" t="s">
        <v>130</v>
      </c>
      <c r="S1223">
        <v>11003620275</v>
      </c>
      <c r="T1223" t="s">
        <v>612</v>
      </c>
      <c r="U1223" s="104">
        <v>21560121200016</v>
      </c>
      <c r="W1223">
        <v>17089</v>
      </c>
      <c r="X1223" s="104">
        <v>100003484722</v>
      </c>
      <c r="Y1223" s="1">
        <v>43236</v>
      </c>
      <c r="Z1223" s="1">
        <v>43276</v>
      </c>
      <c r="AA1223">
        <v>14</v>
      </c>
      <c r="AB1223" t="s">
        <v>613</v>
      </c>
      <c r="AD1223">
        <v>6005972505</v>
      </c>
      <c r="AE1223" t="s">
        <v>647</v>
      </c>
      <c r="AH1223" s="185">
        <v>14867438380528</v>
      </c>
      <c r="AI1223" t="s">
        <v>825</v>
      </c>
      <c r="AJ1223">
        <v>56100</v>
      </c>
      <c r="AK1223" t="s">
        <v>264</v>
      </c>
      <c r="AL1223" t="s">
        <v>396</v>
      </c>
      <c r="AM1223">
        <v>693</v>
      </c>
      <c r="AN1223" t="s">
        <v>101</v>
      </c>
      <c r="AO1223" t="s">
        <v>617</v>
      </c>
      <c r="AP1223" t="s">
        <v>618</v>
      </c>
      <c r="AQ1223" t="s">
        <v>619</v>
      </c>
      <c r="AR1223">
        <v>36</v>
      </c>
      <c r="AU1223">
        <v>0</v>
      </c>
      <c r="AV1223" s="1">
        <v>43191</v>
      </c>
      <c r="AW1223" s="1">
        <v>43220</v>
      </c>
      <c r="AX1223">
        <v>118.29</v>
      </c>
      <c r="AY1223">
        <v>0</v>
      </c>
      <c r="AZ1223">
        <v>0</v>
      </c>
      <c r="BA1223">
        <v>0</v>
      </c>
      <c r="BB1223">
        <v>0</v>
      </c>
      <c r="BC1223">
        <v>4.5199999999999996</v>
      </c>
      <c r="BD1223">
        <v>0</v>
      </c>
      <c r="BE1223">
        <v>0</v>
      </c>
      <c r="BF1223" s="1">
        <v>43221</v>
      </c>
      <c r="BG1223" s="1">
        <v>43281</v>
      </c>
      <c r="BH1223">
        <v>31.29</v>
      </c>
      <c r="BI1223">
        <v>86.32</v>
      </c>
      <c r="BJ1223">
        <v>235.9</v>
      </c>
      <c r="BK1223">
        <v>52.92</v>
      </c>
      <c r="BL1223">
        <v>8.4600000000000009</v>
      </c>
      <c r="BM1223">
        <v>15.01</v>
      </c>
      <c r="BN1223">
        <v>7.06</v>
      </c>
      <c r="BO1223">
        <v>22.07</v>
      </c>
      <c r="BP1223">
        <v>319.35000000000002</v>
      </c>
      <c r="BQ1223">
        <v>39.75</v>
      </c>
      <c r="BR1223">
        <v>2.19</v>
      </c>
      <c r="BS1223">
        <v>279.60000000000002</v>
      </c>
      <c r="BT1223">
        <v>55.92</v>
      </c>
      <c r="BU1223">
        <v>377.46</v>
      </c>
      <c r="BV1223">
        <v>2352</v>
      </c>
      <c r="BW1223">
        <v>2352</v>
      </c>
      <c r="BX1223">
        <v>0</v>
      </c>
      <c r="BY1223" s="1">
        <v>42894</v>
      </c>
      <c r="BZ1223" t="s">
        <v>624</v>
      </c>
      <c r="CA1223">
        <v>12121</v>
      </c>
      <c r="CB1223">
        <v>0</v>
      </c>
      <c r="CC1223" s="1">
        <v>43257</v>
      </c>
      <c r="CD1223">
        <v>35827</v>
      </c>
      <c r="CE1223">
        <v>0</v>
      </c>
      <c r="CF1223">
        <v>38179</v>
      </c>
      <c r="CG1223">
        <v>0</v>
      </c>
    </row>
    <row r="1224" spans="1:85" hidden="1" x14ac:dyDescent="0.45">
      <c r="A1224" s="179">
        <v>100003484722</v>
      </c>
      <c r="B1224" s="180">
        <v>43236</v>
      </c>
      <c r="C1224" s="181" t="s">
        <v>101</v>
      </c>
      <c r="D1224" s="181">
        <v>2018</v>
      </c>
      <c r="E1224" s="179">
        <v>14852821939199</v>
      </c>
      <c r="F1224" s="141" t="s">
        <v>649</v>
      </c>
      <c r="G1224" s="141" t="e">
        <f>VLOOKUP(E1224,'Tableau Sites'!$A$7:$C$107,3,FALSE)</f>
        <v>#N/A</v>
      </c>
      <c r="H1224" s="179">
        <v>56100</v>
      </c>
      <c r="I1224" s="183">
        <v>6</v>
      </c>
      <c r="J1224" s="180">
        <v>43220</v>
      </c>
      <c r="K1224" s="180">
        <v>43220</v>
      </c>
      <c r="L1224" s="183">
        <v>-125</v>
      </c>
      <c r="M1224" s="183">
        <v>-125</v>
      </c>
      <c r="N1224" s="184">
        <v>-4.9400000000000004</v>
      </c>
      <c r="O1224">
        <v>102976584</v>
      </c>
      <c r="P1224" t="s">
        <v>611</v>
      </c>
      <c r="Q1224">
        <v>102977700</v>
      </c>
      <c r="R1224" t="s">
        <v>130</v>
      </c>
      <c r="S1224">
        <v>11003620275</v>
      </c>
      <c r="T1224" t="s">
        <v>612</v>
      </c>
      <c r="U1224" s="104">
        <v>21560121200016</v>
      </c>
      <c r="W1224">
        <v>17089</v>
      </c>
      <c r="X1224" s="104">
        <v>100003484722</v>
      </c>
      <c r="Y1224" s="1">
        <v>43236</v>
      </c>
      <c r="Z1224" s="1">
        <v>43276</v>
      </c>
      <c r="AA1224">
        <v>15</v>
      </c>
      <c r="AB1224" t="s">
        <v>635</v>
      </c>
      <c r="AD1224">
        <v>6005876635</v>
      </c>
      <c r="AE1224" t="s">
        <v>649</v>
      </c>
      <c r="AH1224" s="185">
        <v>14852821939199</v>
      </c>
      <c r="AI1224" t="s">
        <v>826</v>
      </c>
      <c r="AJ1224">
        <v>56100</v>
      </c>
      <c r="AK1224" t="s">
        <v>264</v>
      </c>
      <c r="AL1224" t="s">
        <v>616</v>
      </c>
      <c r="AM1224">
        <v>142</v>
      </c>
      <c r="AN1224" t="s">
        <v>101</v>
      </c>
      <c r="AO1224" t="s">
        <v>617</v>
      </c>
      <c r="AP1224" t="s">
        <v>618</v>
      </c>
      <c r="AQ1224" t="s">
        <v>619</v>
      </c>
      <c r="AR1224">
        <v>6</v>
      </c>
      <c r="AU1224">
        <v>0</v>
      </c>
      <c r="AV1224" s="1">
        <v>43191</v>
      </c>
      <c r="AW1224" s="1">
        <v>43220</v>
      </c>
      <c r="AX1224">
        <v>-6.29</v>
      </c>
      <c r="AY1224">
        <v>0</v>
      </c>
      <c r="AZ1224">
        <v>0</v>
      </c>
      <c r="BA1224">
        <v>0</v>
      </c>
      <c r="BB1224">
        <v>0</v>
      </c>
      <c r="BC1224">
        <v>-0.24</v>
      </c>
      <c r="BD1224">
        <v>0</v>
      </c>
      <c r="BE1224">
        <v>0</v>
      </c>
      <c r="BF1224" s="1">
        <v>43221</v>
      </c>
      <c r="BG1224" s="1">
        <v>43281</v>
      </c>
      <c r="BH1224">
        <v>9.6300000000000008</v>
      </c>
      <c r="BI1224">
        <v>-4.59</v>
      </c>
      <c r="BJ1224">
        <v>-1.25</v>
      </c>
      <c r="BK1224">
        <v>-2.81</v>
      </c>
      <c r="BL1224">
        <v>2.6</v>
      </c>
      <c r="BM1224">
        <v>-0.8</v>
      </c>
      <c r="BN1224">
        <v>-0.38</v>
      </c>
      <c r="BO1224">
        <v>-1.18</v>
      </c>
      <c r="BP1224">
        <v>-2.64</v>
      </c>
      <c r="BQ1224">
        <v>12.23</v>
      </c>
      <c r="BR1224">
        <v>0.67</v>
      </c>
      <c r="BS1224">
        <v>-14.87</v>
      </c>
      <c r="BT1224">
        <v>-2.97</v>
      </c>
      <c r="BU1224">
        <v>-4.9400000000000004</v>
      </c>
      <c r="BV1224">
        <v>-125</v>
      </c>
      <c r="BW1224">
        <v>-125</v>
      </c>
      <c r="BX1224">
        <v>0</v>
      </c>
      <c r="BY1224" s="1">
        <v>43237</v>
      </c>
      <c r="BZ1224" t="s">
        <v>624</v>
      </c>
      <c r="CA1224">
        <v>3</v>
      </c>
      <c r="CB1224">
        <v>0</v>
      </c>
      <c r="CC1224" s="1">
        <v>43268</v>
      </c>
      <c r="CD1224">
        <v>129</v>
      </c>
      <c r="CE1224">
        <v>0</v>
      </c>
      <c r="CF1224">
        <v>4</v>
      </c>
      <c r="CG1224">
        <v>0</v>
      </c>
    </row>
    <row r="1225" spans="1:85" hidden="1" x14ac:dyDescent="0.45">
      <c r="A1225" s="179">
        <v>100003484722</v>
      </c>
      <c r="B1225" s="180">
        <v>43236</v>
      </c>
      <c r="C1225" s="181" t="s">
        <v>101</v>
      </c>
      <c r="D1225" s="181">
        <v>2018</v>
      </c>
      <c r="E1225" s="179">
        <v>14861070802041</v>
      </c>
      <c r="F1225" s="204" t="s">
        <v>651</v>
      </c>
      <c r="G1225" s="141" t="str">
        <f>VLOOKUP(E1225,'Tableau Sites'!$A$7:$C$107,3,FALSE)</f>
        <v>RUE DE CARNEL</v>
      </c>
      <c r="H1225" s="179">
        <v>56100</v>
      </c>
      <c r="I1225" s="183">
        <v>3</v>
      </c>
      <c r="J1225" s="180">
        <v>43220</v>
      </c>
      <c r="K1225" s="180">
        <v>43220</v>
      </c>
      <c r="L1225" s="183">
        <v>29</v>
      </c>
      <c r="M1225" s="183">
        <v>29</v>
      </c>
      <c r="N1225" s="184">
        <v>14.15</v>
      </c>
      <c r="O1225">
        <v>102976584</v>
      </c>
      <c r="P1225" t="s">
        <v>611</v>
      </c>
      <c r="Q1225">
        <v>102977700</v>
      </c>
      <c r="R1225" t="s">
        <v>130</v>
      </c>
      <c r="S1225">
        <v>11003620275</v>
      </c>
      <c r="T1225" t="s">
        <v>612</v>
      </c>
      <c r="U1225" s="104">
        <v>21560121200016</v>
      </c>
      <c r="W1225">
        <v>17089</v>
      </c>
      <c r="X1225" s="104">
        <v>100003484722</v>
      </c>
      <c r="Y1225" s="1">
        <v>43236</v>
      </c>
      <c r="Z1225" s="1">
        <v>43276</v>
      </c>
      <c r="AA1225">
        <v>16</v>
      </c>
      <c r="AB1225" t="s">
        <v>613</v>
      </c>
      <c r="AD1225">
        <v>6005830373</v>
      </c>
      <c r="AE1225" t="s">
        <v>651</v>
      </c>
      <c r="AH1225" s="185">
        <v>14861070802041</v>
      </c>
      <c r="AI1225" t="s">
        <v>827</v>
      </c>
      <c r="AJ1225">
        <v>56100</v>
      </c>
      <c r="AK1225" t="s">
        <v>264</v>
      </c>
      <c r="AL1225" t="s">
        <v>616</v>
      </c>
      <c r="AM1225">
        <v>6176407610385</v>
      </c>
      <c r="AN1225" t="s">
        <v>101</v>
      </c>
      <c r="AO1225" t="s">
        <v>617</v>
      </c>
      <c r="AP1225" t="s">
        <v>618</v>
      </c>
      <c r="AQ1225" t="s">
        <v>619</v>
      </c>
      <c r="AR1225">
        <v>3</v>
      </c>
      <c r="AU1225">
        <v>0</v>
      </c>
      <c r="AV1225" s="1">
        <v>43191</v>
      </c>
      <c r="AW1225" s="1">
        <v>43220</v>
      </c>
      <c r="AX1225">
        <v>1.46</v>
      </c>
      <c r="AY1225">
        <v>0</v>
      </c>
      <c r="AZ1225">
        <v>0</v>
      </c>
      <c r="BA1225">
        <v>0</v>
      </c>
      <c r="BB1225">
        <v>0</v>
      </c>
      <c r="BC1225">
        <v>0.06</v>
      </c>
      <c r="BD1225">
        <v>0</v>
      </c>
      <c r="BE1225">
        <v>0</v>
      </c>
      <c r="BF1225" s="1">
        <v>43221</v>
      </c>
      <c r="BG1225" s="1">
        <v>43281</v>
      </c>
      <c r="BH1225">
        <v>7.47</v>
      </c>
      <c r="BI1225">
        <v>1.06</v>
      </c>
      <c r="BJ1225">
        <v>9.99</v>
      </c>
      <c r="BK1225">
        <v>0.65</v>
      </c>
      <c r="BL1225">
        <v>2.02</v>
      </c>
      <c r="BM1225">
        <v>0.19</v>
      </c>
      <c r="BN1225">
        <v>0.09</v>
      </c>
      <c r="BO1225">
        <v>0.28000000000000003</v>
      </c>
      <c r="BP1225">
        <v>12.94</v>
      </c>
      <c r="BQ1225">
        <v>9.49</v>
      </c>
      <c r="BR1225">
        <v>0.52</v>
      </c>
      <c r="BS1225">
        <v>3.45</v>
      </c>
      <c r="BT1225">
        <v>0.69</v>
      </c>
      <c r="BU1225">
        <v>14.15</v>
      </c>
      <c r="BV1225">
        <v>29</v>
      </c>
      <c r="BW1225">
        <v>29</v>
      </c>
      <c r="BX1225">
        <v>0</v>
      </c>
      <c r="BY1225" s="1">
        <v>43224</v>
      </c>
      <c r="BZ1225" t="s">
        <v>624</v>
      </c>
      <c r="CA1225">
        <v>1329</v>
      </c>
      <c r="CB1225">
        <v>0</v>
      </c>
      <c r="CC1225" s="1">
        <v>43255</v>
      </c>
      <c r="CD1225">
        <v>549</v>
      </c>
      <c r="CE1225">
        <v>0</v>
      </c>
      <c r="CF1225">
        <v>578</v>
      </c>
      <c r="CG1225">
        <v>0</v>
      </c>
    </row>
    <row r="1226" spans="1:85" hidden="1" x14ac:dyDescent="0.45">
      <c r="A1226" s="179">
        <v>100003484722</v>
      </c>
      <c r="B1226" s="180">
        <v>43236</v>
      </c>
      <c r="C1226" s="181" t="s">
        <v>101</v>
      </c>
      <c r="D1226" s="181">
        <v>2018</v>
      </c>
      <c r="E1226" s="179">
        <v>14832561447120</v>
      </c>
      <c r="F1226" s="141" t="s">
        <v>653</v>
      </c>
      <c r="G1226" s="141" t="str">
        <f>VLOOKUP(E1226,'Tableau Sites'!$A$7:$C$107,3,FALSE)</f>
        <v>42 RUE LOUIS BRAILLE</v>
      </c>
      <c r="H1226" s="179">
        <v>56100</v>
      </c>
      <c r="I1226" s="183">
        <v>18</v>
      </c>
      <c r="J1226" s="180">
        <v>43220</v>
      </c>
      <c r="K1226" s="180">
        <v>43220</v>
      </c>
      <c r="L1226" s="183">
        <v>878</v>
      </c>
      <c r="M1226" s="183">
        <v>878</v>
      </c>
      <c r="N1226" s="184">
        <v>149.77000000000001</v>
      </c>
      <c r="O1226">
        <v>102976584</v>
      </c>
      <c r="P1226" t="s">
        <v>611</v>
      </c>
      <c r="Q1226">
        <v>102977700</v>
      </c>
      <c r="R1226" t="s">
        <v>130</v>
      </c>
      <c r="S1226">
        <v>11003620275</v>
      </c>
      <c r="T1226" t="s">
        <v>612</v>
      </c>
      <c r="U1226" s="104">
        <v>21560121200016</v>
      </c>
      <c r="W1226">
        <v>17089</v>
      </c>
      <c r="X1226" s="104">
        <v>100003484722</v>
      </c>
      <c r="Y1226" s="1">
        <v>43236</v>
      </c>
      <c r="Z1226" s="1">
        <v>43276</v>
      </c>
      <c r="AA1226">
        <v>17</v>
      </c>
      <c r="AB1226" t="s">
        <v>613</v>
      </c>
      <c r="AD1226">
        <v>6005836727</v>
      </c>
      <c r="AE1226" t="s">
        <v>653</v>
      </c>
      <c r="AH1226" s="185">
        <v>14832561447120</v>
      </c>
      <c r="AI1226" t="s">
        <v>828</v>
      </c>
      <c r="AJ1226">
        <v>56100</v>
      </c>
      <c r="AK1226" t="s">
        <v>264</v>
      </c>
      <c r="AL1226" t="s">
        <v>634</v>
      </c>
      <c r="AM1226">
        <v>916</v>
      </c>
      <c r="AN1226" t="s">
        <v>101</v>
      </c>
      <c r="AO1226" t="s">
        <v>617</v>
      </c>
      <c r="AP1226" t="s">
        <v>618</v>
      </c>
      <c r="AQ1226" t="s">
        <v>619</v>
      </c>
      <c r="AR1226">
        <v>18</v>
      </c>
      <c r="AU1226">
        <v>0</v>
      </c>
      <c r="AV1226" s="1">
        <v>43191</v>
      </c>
      <c r="AW1226" s="1">
        <v>43220</v>
      </c>
      <c r="AX1226">
        <v>44.16</v>
      </c>
      <c r="AY1226">
        <v>0</v>
      </c>
      <c r="AZ1226">
        <v>0</v>
      </c>
      <c r="BA1226">
        <v>0</v>
      </c>
      <c r="BB1226">
        <v>0</v>
      </c>
      <c r="BC1226">
        <v>1.69</v>
      </c>
      <c r="BD1226">
        <v>0</v>
      </c>
      <c r="BE1226">
        <v>0</v>
      </c>
      <c r="BF1226" s="1">
        <v>43221</v>
      </c>
      <c r="BG1226" s="1">
        <v>43281</v>
      </c>
      <c r="BH1226">
        <v>18.3</v>
      </c>
      <c r="BI1226">
        <v>32.22</v>
      </c>
      <c r="BJ1226">
        <v>94.68</v>
      </c>
      <c r="BK1226">
        <v>19.760000000000002</v>
      </c>
      <c r="BL1226">
        <v>4.95</v>
      </c>
      <c r="BM1226">
        <v>5.6</v>
      </c>
      <c r="BN1226">
        <v>2.63</v>
      </c>
      <c r="BO1226">
        <v>8.23</v>
      </c>
      <c r="BP1226">
        <v>127.62</v>
      </c>
      <c r="BQ1226">
        <v>23.25</v>
      </c>
      <c r="BR1226">
        <v>1.28</v>
      </c>
      <c r="BS1226">
        <v>104.37</v>
      </c>
      <c r="BT1226">
        <v>20.87</v>
      </c>
      <c r="BU1226">
        <v>149.77000000000001</v>
      </c>
      <c r="BV1226">
        <v>878</v>
      </c>
      <c r="BW1226">
        <v>878</v>
      </c>
      <c r="BX1226">
        <v>0</v>
      </c>
      <c r="BY1226" s="1">
        <v>43095</v>
      </c>
      <c r="BZ1226" t="s">
        <v>624</v>
      </c>
      <c r="CA1226">
        <v>24112</v>
      </c>
      <c r="CB1226">
        <v>0</v>
      </c>
      <c r="CC1226" s="1">
        <v>43269</v>
      </c>
      <c r="CD1226">
        <v>27351</v>
      </c>
      <c r="CE1226">
        <v>0</v>
      </c>
      <c r="CF1226">
        <v>28229</v>
      </c>
      <c r="CG1226">
        <v>0</v>
      </c>
    </row>
    <row r="1227" spans="1:85" hidden="1" x14ac:dyDescent="0.45">
      <c r="A1227" s="179">
        <v>100003484722</v>
      </c>
      <c r="B1227" s="180">
        <v>43236</v>
      </c>
      <c r="C1227" s="181" t="s">
        <v>101</v>
      </c>
      <c r="D1227" s="181">
        <v>2018</v>
      </c>
      <c r="E1227" s="179">
        <v>14801736507971</v>
      </c>
      <c r="F1227" s="204" t="s">
        <v>655</v>
      </c>
      <c r="G1227" s="141" t="str">
        <f>VLOOKUP(E1227,'Tableau Sites'!$A$7:$C$107,3,FALSE)</f>
        <v xml:space="preserve"> QUAI DES INDES</v>
      </c>
      <c r="H1227" s="179">
        <v>56100</v>
      </c>
      <c r="I1227" s="183">
        <v>36</v>
      </c>
      <c r="J1227" s="180">
        <v>43220</v>
      </c>
      <c r="K1227" s="180">
        <v>43220</v>
      </c>
      <c r="L1227" s="183">
        <v>258</v>
      </c>
      <c r="M1227" s="183">
        <v>258</v>
      </c>
      <c r="N1227" s="184">
        <v>96.62</v>
      </c>
      <c r="O1227">
        <v>102976584</v>
      </c>
      <c r="P1227" t="s">
        <v>611</v>
      </c>
      <c r="Q1227">
        <v>102977700</v>
      </c>
      <c r="R1227" t="s">
        <v>130</v>
      </c>
      <c r="S1227">
        <v>11003620275</v>
      </c>
      <c r="T1227" t="s">
        <v>612</v>
      </c>
      <c r="U1227" s="104">
        <v>21560121200016</v>
      </c>
      <c r="W1227">
        <v>17089</v>
      </c>
      <c r="X1227" s="104">
        <v>100003484722</v>
      </c>
      <c r="Y1227" s="1">
        <v>43236</v>
      </c>
      <c r="Z1227" s="1">
        <v>43276</v>
      </c>
      <c r="AA1227">
        <v>18</v>
      </c>
      <c r="AB1227" t="s">
        <v>613</v>
      </c>
      <c r="AD1227">
        <v>6005863772</v>
      </c>
      <c r="AE1227" t="s">
        <v>655</v>
      </c>
      <c r="AH1227" s="185">
        <v>14801736507971</v>
      </c>
      <c r="AI1227" t="s">
        <v>829</v>
      </c>
      <c r="AJ1227">
        <v>56100</v>
      </c>
      <c r="AK1227" t="s">
        <v>264</v>
      </c>
      <c r="AL1227" t="s">
        <v>616</v>
      </c>
      <c r="AM1227">
        <v>70</v>
      </c>
      <c r="AN1227" t="s">
        <v>101</v>
      </c>
      <c r="AO1227" t="s">
        <v>617</v>
      </c>
      <c r="AP1227" t="s">
        <v>627</v>
      </c>
      <c r="AQ1227" t="s">
        <v>619</v>
      </c>
      <c r="AR1227">
        <v>36</v>
      </c>
      <c r="AU1227">
        <v>0</v>
      </c>
      <c r="AV1227" s="1">
        <v>43191</v>
      </c>
      <c r="AW1227" s="1">
        <v>43220</v>
      </c>
      <c r="AX1227">
        <v>12.97</v>
      </c>
      <c r="AY1227">
        <v>0</v>
      </c>
      <c r="AZ1227">
        <v>0</v>
      </c>
      <c r="BA1227">
        <v>0</v>
      </c>
      <c r="BB1227">
        <v>0</v>
      </c>
      <c r="BC1227">
        <v>0.49</v>
      </c>
      <c r="BD1227">
        <v>0</v>
      </c>
      <c r="BE1227">
        <v>0</v>
      </c>
      <c r="BF1227" s="1">
        <v>43221</v>
      </c>
      <c r="BG1227" s="1">
        <v>43281</v>
      </c>
      <c r="BH1227">
        <v>46.45</v>
      </c>
      <c r="BI1227">
        <v>7.43</v>
      </c>
      <c r="BJ1227">
        <v>66.849999999999994</v>
      </c>
      <c r="BK1227">
        <v>5.81</v>
      </c>
      <c r="BL1227">
        <v>12.56</v>
      </c>
      <c r="BM1227">
        <v>1.65</v>
      </c>
      <c r="BN1227">
        <v>0.77</v>
      </c>
      <c r="BO1227">
        <v>2.42</v>
      </c>
      <c r="BP1227">
        <v>87.64</v>
      </c>
      <c r="BQ1227">
        <v>59.01</v>
      </c>
      <c r="BR1227">
        <v>3.25</v>
      </c>
      <c r="BS1227">
        <v>28.63</v>
      </c>
      <c r="BT1227">
        <v>5.73</v>
      </c>
      <c r="BU1227">
        <v>96.62</v>
      </c>
      <c r="BV1227">
        <v>258</v>
      </c>
      <c r="BW1227">
        <v>85</v>
      </c>
      <c r="BX1227">
        <v>173</v>
      </c>
      <c r="BY1227" s="1">
        <v>43234</v>
      </c>
      <c r="BZ1227" t="s">
        <v>624</v>
      </c>
      <c r="CA1227">
        <v>8877</v>
      </c>
      <c r="CB1227">
        <v>4559</v>
      </c>
      <c r="CC1227" s="1">
        <v>43416</v>
      </c>
      <c r="CD1227">
        <v>212</v>
      </c>
      <c r="CE1227">
        <v>431</v>
      </c>
      <c r="CF1227">
        <v>297</v>
      </c>
      <c r="CG1227">
        <v>604</v>
      </c>
    </row>
    <row r="1228" spans="1:85" hidden="1" x14ac:dyDescent="0.45">
      <c r="A1228" s="179">
        <v>100003484722</v>
      </c>
      <c r="B1228" s="180">
        <v>43236</v>
      </c>
      <c r="C1228" s="181" t="s">
        <v>101</v>
      </c>
      <c r="D1228" s="181">
        <v>2018</v>
      </c>
      <c r="E1228" s="179">
        <v>14850361736551</v>
      </c>
      <c r="F1228" s="182" t="s">
        <v>13</v>
      </c>
      <c r="G1228" s="141" t="e">
        <f>VLOOKUP(E1228,'Tableau Sites'!$A$7:$C$107,3,FALSE)</f>
        <v>#N/A</v>
      </c>
      <c r="H1228" s="179">
        <v>56100</v>
      </c>
      <c r="I1228" s="183">
        <v>6</v>
      </c>
      <c r="J1228" s="180">
        <v>43220</v>
      </c>
      <c r="K1228" s="180">
        <v>43220</v>
      </c>
      <c r="L1228" s="183">
        <v>1308</v>
      </c>
      <c r="M1228" s="183">
        <v>1308</v>
      </c>
      <c r="N1228" s="184">
        <v>199.48</v>
      </c>
      <c r="O1228">
        <v>102976584</v>
      </c>
      <c r="P1228" t="s">
        <v>611</v>
      </c>
      <c r="Q1228">
        <v>102977700</v>
      </c>
      <c r="R1228" t="s">
        <v>130</v>
      </c>
      <c r="S1228">
        <v>11003620275</v>
      </c>
      <c r="T1228" t="s">
        <v>612</v>
      </c>
      <c r="U1228" s="104">
        <v>21560121200016</v>
      </c>
      <c r="W1228">
        <v>17089</v>
      </c>
      <c r="X1228" s="104">
        <v>100003484722</v>
      </c>
      <c r="Y1228" s="1">
        <v>43236</v>
      </c>
      <c r="Z1228" s="1">
        <v>43276</v>
      </c>
      <c r="AA1228">
        <v>19</v>
      </c>
      <c r="AB1228" t="s">
        <v>613</v>
      </c>
      <c r="AD1228">
        <v>6005920451</v>
      </c>
      <c r="AE1228" t="s">
        <v>13</v>
      </c>
      <c r="AH1228" s="185">
        <v>14850361736551</v>
      </c>
      <c r="AI1228" t="s">
        <v>830</v>
      </c>
      <c r="AJ1228">
        <v>56100</v>
      </c>
      <c r="AK1228" t="s">
        <v>264</v>
      </c>
      <c r="AL1228" t="s">
        <v>634</v>
      </c>
      <c r="AM1228">
        <v>166</v>
      </c>
      <c r="AN1228" t="s">
        <v>101</v>
      </c>
      <c r="AO1228" t="s">
        <v>617</v>
      </c>
      <c r="AP1228" t="s">
        <v>618</v>
      </c>
      <c r="AQ1228" t="s">
        <v>619</v>
      </c>
      <c r="AR1228">
        <v>6</v>
      </c>
      <c r="AU1228">
        <v>0</v>
      </c>
      <c r="AV1228" s="1">
        <v>43191</v>
      </c>
      <c r="AW1228" s="1">
        <v>43220</v>
      </c>
      <c r="AX1228">
        <v>65.78</v>
      </c>
      <c r="AY1228">
        <v>0</v>
      </c>
      <c r="AZ1228">
        <v>0</v>
      </c>
      <c r="BA1228">
        <v>0</v>
      </c>
      <c r="BB1228">
        <v>0</v>
      </c>
      <c r="BC1228">
        <v>2.5099999999999998</v>
      </c>
      <c r="BD1228">
        <v>0</v>
      </c>
      <c r="BE1228">
        <v>0</v>
      </c>
      <c r="BF1228" s="1">
        <v>43221</v>
      </c>
      <c r="BG1228" s="1">
        <v>43281</v>
      </c>
      <c r="BH1228">
        <v>9.6300000000000008</v>
      </c>
      <c r="BI1228">
        <v>48</v>
      </c>
      <c r="BJ1228">
        <v>123.41</v>
      </c>
      <c r="BK1228">
        <v>29.43</v>
      </c>
      <c r="BL1228">
        <v>2.6</v>
      </c>
      <c r="BM1228">
        <v>8.35</v>
      </c>
      <c r="BN1228">
        <v>3.92</v>
      </c>
      <c r="BO1228">
        <v>12.27</v>
      </c>
      <c r="BP1228">
        <v>167.71</v>
      </c>
      <c r="BQ1228">
        <v>12.23</v>
      </c>
      <c r="BR1228">
        <v>0.67</v>
      </c>
      <c r="BS1228">
        <v>155.47999999999999</v>
      </c>
      <c r="BT1228">
        <v>31.1</v>
      </c>
      <c r="BU1228">
        <v>199.48</v>
      </c>
      <c r="BV1228">
        <v>1308</v>
      </c>
      <c r="BW1228">
        <v>1308</v>
      </c>
      <c r="BX1228">
        <v>0</v>
      </c>
      <c r="CC1228" s="1">
        <v>43269</v>
      </c>
      <c r="CD1228">
        <v>10892</v>
      </c>
      <c r="CE1228">
        <v>0</v>
      </c>
      <c r="CF1228">
        <v>12200</v>
      </c>
      <c r="CG1228">
        <v>0</v>
      </c>
    </row>
    <row r="1229" spans="1:85" hidden="1" x14ac:dyDescent="0.45">
      <c r="A1229" s="179">
        <v>100003484722</v>
      </c>
      <c r="B1229" s="180">
        <v>43236</v>
      </c>
      <c r="C1229" s="181" t="s">
        <v>101</v>
      </c>
      <c r="D1229" s="181">
        <v>2018</v>
      </c>
      <c r="E1229" s="179">
        <v>14849348754024</v>
      </c>
      <c r="F1229" s="204" t="s">
        <v>87</v>
      </c>
      <c r="G1229" s="141" t="e">
        <f>VLOOKUP(E1229,'Tableau Sites'!$A$7:$C$107,3,FALSE)</f>
        <v>#N/A</v>
      </c>
      <c r="H1229" s="179">
        <v>56100</v>
      </c>
      <c r="I1229" s="183">
        <v>9</v>
      </c>
      <c r="J1229" s="180">
        <v>43220</v>
      </c>
      <c r="K1229" s="180">
        <v>43220</v>
      </c>
      <c r="L1229" s="183">
        <v>365</v>
      </c>
      <c r="M1229" s="183">
        <v>365</v>
      </c>
      <c r="N1229" s="184">
        <v>67.89</v>
      </c>
      <c r="O1229">
        <v>102976584</v>
      </c>
      <c r="P1229" t="s">
        <v>611</v>
      </c>
      <c r="Q1229">
        <v>102977700</v>
      </c>
      <c r="R1229" t="s">
        <v>130</v>
      </c>
      <c r="S1229">
        <v>11003620275</v>
      </c>
      <c r="T1229" t="s">
        <v>612</v>
      </c>
      <c r="U1229" s="104">
        <v>21560121200016</v>
      </c>
      <c r="W1229">
        <v>17089</v>
      </c>
      <c r="X1229" s="104">
        <v>100003484722</v>
      </c>
      <c r="Y1229" s="1">
        <v>43236</v>
      </c>
      <c r="Z1229" s="1">
        <v>43276</v>
      </c>
      <c r="AA1229">
        <v>20</v>
      </c>
      <c r="AB1229" t="s">
        <v>613</v>
      </c>
      <c r="AD1229">
        <v>6005836615</v>
      </c>
      <c r="AE1229" t="s">
        <v>87</v>
      </c>
      <c r="AH1229" s="185">
        <v>14849348754024</v>
      </c>
      <c r="AI1229" t="s">
        <v>183</v>
      </c>
      <c r="AJ1229">
        <v>56100</v>
      </c>
      <c r="AK1229" t="s">
        <v>264</v>
      </c>
      <c r="AL1229" t="s">
        <v>396</v>
      </c>
      <c r="AM1229">
        <v>975</v>
      </c>
      <c r="AN1229" t="s">
        <v>101</v>
      </c>
      <c r="AO1229" t="s">
        <v>617</v>
      </c>
      <c r="AP1229" t="s">
        <v>618</v>
      </c>
      <c r="AQ1229" t="s">
        <v>619</v>
      </c>
      <c r="AR1229">
        <v>9</v>
      </c>
      <c r="AU1229">
        <v>0</v>
      </c>
      <c r="AV1229" s="1">
        <v>43191</v>
      </c>
      <c r="AW1229" s="1">
        <v>43220</v>
      </c>
      <c r="AX1229">
        <v>18.36</v>
      </c>
      <c r="AY1229">
        <v>0</v>
      </c>
      <c r="AZ1229">
        <v>0</v>
      </c>
      <c r="BA1229">
        <v>0</v>
      </c>
      <c r="BB1229">
        <v>0</v>
      </c>
      <c r="BC1229">
        <v>0.7</v>
      </c>
      <c r="BD1229">
        <v>0</v>
      </c>
      <c r="BE1229">
        <v>0</v>
      </c>
      <c r="BF1229" s="1">
        <v>43221</v>
      </c>
      <c r="BG1229" s="1">
        <v>43281</v>
      </c>
      <c r="BH1229">
        <v>11.8</v>
      </c>
      <c r="BI1229">
        <v>13.4</v>
      </c>
      <c r="BJ1229">
        <v>43.56</v>
      </c>
      <c r="BK1229">
        <v>8.2100000000000009</v>
      </c>
      <c r="BL1229">
        <v>3.19</v>
      </c>
      <c r="BM1229">
        <v>2.33</v>
      </c>
      <c r="BN1229">
        <v>1.1000000000000001</v>
      </c>
      <c r="BO1229">
        <v>3.43</v>
      </c>
      <c r="BP1229">
        <v>58.39</v>
      </c>
      <c r="BQ1229">
        <v>14.99</v>
      </c>
      <c r="BR1229">
        <v>0.82</v>
      </c>
      <c r="BS1229">
        <v>43.4</v>
      </c>
      <c r="BT1229">
        <v>8.68</v>
      </c>
      <c r="BU1229">
        <v>67.89</v>
      </c>
      <c r="BV1229">
        <v>365</v>
      </c>
      <c r="BW1229">
        <v>365</v>
      </c>
      <c r="BX1229">
        <v>0</v>
      </c>
      <c r="BY1229" s="1">
        <v>43220</v>
      </c>
      <c r="BZ1229" t="s">
        <v>624</v>
      </c>
      <c r="CA1229">
        <v>47203</v>
      </c>
      <c r="CB1229">
        <v>0</v>
      </c>
      <c r="CC1229" s="1">
        <v>43397</v>
      </c>
      <c r="CD1229">
        <v>48465</v>
      </c>
      <c r="CE1229">
        <v>0</v>
      </c>
      <c r="CF1229">
        <v>48830</v>
      </c>
      <c r="CG1229">
        <v>0</v>
      </c>
    </row>
    <row r="1230" spans="1:85" hidden="1" x14ac:dyDescent="0.45">
      <c r="A1230" s="179">
        <v>100003484722</v>
      </c>
      <c r="B1230" s="180">
        <v>43236</v>
      </c>
      <c r="C1230" s="181" t="s">
        <v>101</v>
      </c>
      <c r="D1230" s="181">
        <v>2018</v>
      </c>
      <c r="E1230" s="179">
        <v>14848046293827</v>
      </c>
      <c r="F1230" s="204" t="s">
        <v>659</v>
      </c>
      <c r="G1230" s="141" t="str">
        <f>VLOOKUP(E1230,'Tableau Sites'!$A$7:$C$107,3,FALSE)</f>
        <v>81 BOULEVARD COSMAO DUMANOIR</v>
      </c>
      <c r="H1230" s="179">
        <v>56100</v>
      </c>
      <c r="I1230" s="183">
        <v>12</v>
      </c>
      <c r="J1230" s="180">
        <v>43220</v>
      </c>
      <c r="K1230" s="180">
        <v>43220</v>
      </c>
      <c r="L1230" s="183">
        <v>584</v>
      </c>
      <c r="M1230" s="183">
        <v>584</v>
      </c>
      <c r="N1230" s="184">
        <v>102.01</v>
      </c>
      <c r="O1230">
        <v>102976584</v>
      </c>
      <c r="P1230" t="s">
        <v>611</v>
      </c>
      <c r="Q1230">
        <v>102977700</v>
      </c>
      <c r="R1230" t="s">
        <v>130</v>
      </c>
      <c r="S1230">
        <v>11003620275</v>
      </c>
      <c r="T1230" t="s">
        <v>612</v>
      </c>
      <c r="U1230" s="104">
        <v>21560121200016</v>
      </c>
      <c r="W1230">
        <v>17089</v>
      </c>
      <c r="X1230" s="104">
        <v>100003484722</v>
      </c>
      <c r="Y1230" s="1">
        <v>43236</v>
      </c>
      <c r="Z1230" s="1">
        <v>43276</v>
      </c>
      <c r="AA1230">
        <v>21</v>
      </c>
      <c r="AB1230" t="s">
        <v>613</v>
      </c>
      <c r="AD1230">
        <v>6005863636</v>
      </c>
      <c r="AE1230" t="s">
        <v>659</v>
      </c>
      <c r="AH1230" s="185">
        <v>14848046293827</v>
      </c>
      <c r="AI1230" t="s">
        <v>831</v>
      </c>
      <c r="AJ1230">
        <v>56100</v>
      </c>
      <c r="AK1230" t="s">
        <v>264</v>
      </c>
      <c r="AL1230" t="s">
        <v>634</v>
      </c>
      <c r="AM1230">
        <v>740</v>
      </c>
      <c r="AN1230" t="s">
        <v>101</v>
      </c>
      <c r="AO1230" t="s">
        <v>617</v>
      </c>
      <c r="AP1230" t="s">
        <v>618</v>
      </c>
      <c r="AQ1230" t="s">
        <v>619</v>
      </c>
      <c r="AR1230">
        <v>12</v>
      </c>
      <c r="AU1230">
        <v>0</v>
      </c>
      <c r="AV1230" s="1">
        <v>43191</v>
      </c>
      <c r="AW1230" s="1">
        <v>43220</v>
      </c>
      <c r="AX1230">
        <v>29.37</v>
      </c>
      <c r="AY1230">
        <v>0</v>
      </c>
      <c r="AZ1230">
        <v>0</v>
      </c>
      <c r="BA1230">
        <v>0</v>
      </c>
      <c r="BB1230">
        <v>0</v>
      </c>
      <c r="BC1230">
        <v>1.1200000000000001</v>
      </c>
      <c r="BD1230">
        <v>0</v>
      </c>
      <c r="BE1230">
        <v>0</v>
      </c>
      <c r="BF1230" s="1">
        <v>43221</v>
      </c>
      <c r="BG1230" s="1">
        <v>43281</v>
      </c>
      <c r="BH1230">
        <v>13.96</v>
      </c>
      <c r="BI1230">
        <v>21.43</v>
      </c>
      <c r="BJ1230">
        <v>64.760000000000005</v>
      </c>
      <c r="BK1230">
        <v>13.14</v>
      </c>
      <c r="BL1230">
        <v>3.77</v>
      </c>
      <c r="BM1230">
        <v>3.73</v>
      </c>
      <c r="BN1230">
        <v>1.75</v>
      </c>
      <c r="BO1230">
        <v>5.48</v>
      </c>
      <c r="BP1230">
        <v>87.15</v>
      </c>
      <c r="BQ1230">
        <v>17.73</v>
      </c>
      <c r="BR1230">
        <v>0.98</v>
      </c>
      <c r="BS1230">
        <v>69.42</v>
      </c>
      <c r="BT1230">
        <v>13.88</v>
      </c>
      <c r="BU1230">
        <v>102.01</v>
      </c>
      <c r="BV1230">
        <v>584</v>
      </c>
      <c r="BW1230">
        <v>584</v>
      </c>
      <c r="BX1230">
        <v>0</v>
      </c>
      <c r="BY1230" s="1">
        <v>43033</v>
      </c>
      <c r="BZ1230" t="s">
        <v>624</v>
      </c>
      <c r="CA1230">
        <v>85280</v>
      </c>
      <c r="CB1230">
        <v>0</v>
      </c>
      <c r="CD1230">
        <v>88765</v>
      </c>
      <c r="CE1230">
        <v>0</v>
      </c>
      <c r="CF1230">
        <v>89349</v>
      </c>
      <c r="CG1230">
        <v>0</v>
      </c>
    </row>
    <row r="1231" spans="1:85" hidden="1" x14ac:dyDescent="0.45">
      <c r="A1231" s="179">
        <v>100003484722</v>
      </c>
      <c r="B1231" s="180">
        <v>43236</v>
      </c>
      <c r="C1231" s="181" t="s">
        <v>101</v>
      </c>
      <c r="D1231" s="181">
        <v>2018</v>
      </c>
      <c r="E1231" s="179">
        <v>14826628017348</v>
      </c>
      <c r="F1231" s="182" t="s">
        <v>30</v>
      </c>
      <c r="G1231" s="141" t="str">
        <f>VLOOKUP(E1231,'Tableau Sites'!$A$7:$C$107,3,FALSE)</f>
        <v>N1 RUE VICTOR SCHOELCHER</v>
      </c>
      <c r="H1231" s="179">
        <v>56100</v>
      </c>
      <c r="I1231" s="183">
        <v>36</v>
      </c>
      <c r="J1231" s="180">
        <v>43220</v>
      </c>
      <c r="K1231" s="180">
        <v>43220</v>
      </c>
      <c r="L1231" s="183">
        <v>682</v>
      </c>
      <c r="M1231" s="183">
        <v>682</v>
      </c>
      <c r="N1231" s="184">
        <v>139.24</v>
      </c>
      <c r="O1231">
        <v>102976584</v>
      </c>
      <c r="P1231" t="s">
        <v>611</v>
      </c>
      <c r="Q1231">
        <v>102977700</v>
      </c>
      <c r="R1231" t="s">
        <v>130</v>
      </c>
      <c r="S1231">
        <v>11003620275</v>
      </c>
      <c r="T1231" t="s">
        <v>612</v>
      </c>
      <c r="U1231" s="104">
        <v>21560121200016</v>
      </c>
      <c r="W1231">
        <v>17089</v>
      </c>
      <c r="X1231" s="104">
        <v>100003484722</v>
      </c>
      <c r="Y1231" s="1">
        <v>43236</v>
      </c>
      <c r="Z1231" s="1">
        <v>43276</v>
      </c>
      <c r="AA1231">
        <v>22</v>
      </c>
      <c r="AB1231" t="s">
        <v>613</v>
      </c>
      <c r="AD1231">
        <v>6005830266</v>
      </c>
      <c r="AE1231" t="s">
        <v>30</v>
      </c>
      <c r="AH1231" s="185">
        <v>14826628017348</v>
      </c>
      <c r="AI1231" t="s">
        <v>832</v>
      </c>
      <c r="AJ1231">
        <v>56100</v>
      </c>
      <c r="AK1231" t="s">
        <v>264</v>
      </c>
      <c r="AL1231" t="s">
        <v>616</v>
      </c>
      <c r="AM1231">
        <v>3156310486601</v>
      </c>
      <c r="AN1231" t="s">
        <v>101</v>
      </c>
      <c r="AO1231" t="s">
        <v>617</v>
      </c>
      <c r="AP1231" t="s">
        <v>618</v>
      </c>
      <c r="AQ1231" t="s">
        <v>619</v>
      </c>
      <c r="AR1231">
        <v>36</v>
      </c>
      <c r="AU1231">
        <v>0</v>
      </c>
      <c r="AV1231" s="1">
        <v>43191</v>
      </c>
      <c r="AW1231" s="1">
        <v>43220</v>
      </c>
      <c r="AX1231">
        <v>34.299999999999997</v>
      </c>
      <c r="AY1231">
        <v>0</v>
      </c>
      <c r="AZ1231">
        <v>0</v>
      </c>
      <c r="BA1231">
        <v>0</v>
      </c>
      <c r="BB1231">
        <v>0</v>
      </c>
      <c r="BC1231">
        <v>1.31</v>
      </c>
      <c r="BD1231">
        <v>0</v>
      </c>
      <c r="BE1231">
        <v>0</v>
      </c>
      <c r="BF1231" s="1">
        <v>43221</v>
      </c>
      <c r="BG1231" s="1">
        <v>43281</v>
      </c>
      <c r="BH1231">
        <v>31.29</v>
      </c>
      <c r="BI1231">
        <v>25.03</v>
      </c>
      <c r="BJ1231">
        <v>90.62</v>
      </c>
      <c r="BK1231">
        <v>15.35</v>
      </c>
      <c r="BL1231">
        <v>8.4600000000000009</v>
      </c>
      <c r="BM1231">
        <v>4.3499999999999996</v>
      </c>
      <c r="BN1231">
        <v>2.0499999999999998</v>
      </c>
      <c r="BO1231">
        <v>6.4</v>
      </c>
      <c r="BP1231">
        <v>120.83</v>
      </c>
      <c r="BQ1231">
        <v>39.75</v>
      </c>
      <c r="BR1231">
        <v>2.19</v>
      </c>
      <c r="BS1231">
        <v>81.08</v>
      </c>
      <c r="BT1231">
        <v>16.22</v>
      </c>
      <c r="BU1231">
        <v>139.24</v>
      </c>
      <c r="BV1231">
        <v>682</v>
      </c>
      <c r="BW1231">
        <v>682</v>
      </c>
      <c r="BX1231">
        <v>0</v>
      </c>
      <c r="BY1231" s="1">
        <v>43238</v>
      </c>
      <c r="BZ1231" t="s">
        <v>624</v>
      </c>
      <c r="CA1231">
        <v>21714</v>
      </c>
      <c r="CB1231">
        <v>0</v>
      </c>
      <c r="CC1231" s="1">
        <v>43269</v>
      </c>
      <c r="CD1231">
        <v>20212</v>
      </c>
      <c r="CE1231">
        <v>0</v>
      </c>
      <c r="CF1231">
        <v>20894</v>
      </c>
      <c r="CG1231">
        <v>0</v>
      </c>
    </row>
    <row r="1232" spans="1:85" hidden="1" x14ac:dyDescent="0.45">
      <c r="A1232" s="179">
        <v>100003484722</v>
      </c>
      <c r="B1232" s="180">
        <v>43236</v>
      </c>
      <c r="C1232" s="181" t="s">
        <v>101</v>
      </c>
      <c r="D1232" s="181">
        <v>2018</v>
      </c>
      <c r="E1232" s="179">
        <v>14832706164973</v>
      </c>
      <c r="F1232" s="204" t="s">
        <v>662</v>
      </c>
      <c r="G1232" s="141" t="str">
        <f>VLOOKUP(E1232,'Tableau Sites'!$A$7:$C$107,3,FALSE)</f>
        <v>81 BOULEVARD COSMAO DUMANOIR</v>
      </c>
      <c r="H1232" s="179">
        <v>56100</v>
      </c>
      <c r="I1232" s="183">
        <v>3</v>
      </c>
      <c r="J1232" s="180">
        <v>43220</v>
      </c>
      <c r="K1232" s="180">
        <v>43220</v>
      </c>
      <c r="L1232" s="183">
        <v>-178</v>
      </c>
      <c r="M1232" s="183">
        <v>-178</v>
      </c>
      <c r="N1232" s="184">
        <v>-15.38</v>
      </c>
      <c r="O1232">
        <v>102976584</v>
      </c>
      <c r="P1232" t="s">
        <v>611</v>
      </c>
      <c r="Q1232">
        <v>102977700</v>
      </c>
      <c r="R1232" t="s">
        <v>130</v>
      </c>
      <c r="S1232">
        <v>11003620275</v>
      </c>
      <c r="T1232" t="s">
        <v>612</v>
      </c>
      <c r="U1232" s="104">
        <v>21560121200016</v>
      </c>
      <c r="W1232">
        <v>17089</v>
      </c>
      <c r="X1232" s="104">
        <v>100003484722</v>
      </c>
      <c r="Y1232" s="1">
        <v>43236</v>
      </c>
      <c r="Z1232" s="1">
        <v>43276</v>
      </c>
      <c r="AA1232">
        <v>23</v>
      </c>
      <c r="AB1232" t="s">
        <v>635</v>
      </c>
      <c r="AD1232">
        <v>6005863690</v>
      </c>
      <c r="AE1232" t="s">
        <v>662</v>
      </c>
      <c r="AH1232" s="185">
        <v>14832706164973</v>
      </c>
      <c r="AI1232" t="s">
        <v>833</v>
      </c>
      <c r="AJ1232">
        <v>56100</v>
      </c>
      <c r="AK1232" t="s">
        <v>264</v>
      </c>
      <c r="AL1232" t="s">
        <v>616</v>
      </c>
      <c r="AM1232">
        <v>384</v>
      </c>
      <c r="AN1232" t="s">
        <v>101</v>
      </c>
      <c r="AO1232" t="s">
        <v>617</v>
      </c>
      <c r="AP1232" t="s">
        <v>618</v>
      </c>
      <c r="AQ1232" t="s">
        <v>619</v>
      </c>
      <c r="AR1232">
        <v>3</v>
      </c>
      <c r="AU1232">
        <v>0</v>
      </c>
      <c r="AV1232" s="1">
        <v>43191</v>
      </c>
      <c r="AW1232" s="1">
        <v>43220</v>
      </c>
      <c r="AX1232">
        <v>-8.9499999999999993</v>
      </c>
      <c r="AY1232">
        <v>0</v>
      </c>
      <c r="AZ1232">
        <v>0</v>
      </c>
      <c r="BA1232">
        <v>0</v>
      </c>
      <c r="BB1232">
        <v>0</v>
      </c>
      <c r="BC1232">
        <v>-0.34</v>
      </c>
      <c r="BD1232">
        <v>0</v>
      </c>
      <c r="BE1232">
        <v>0</v>
      </c>
      <c r="BF1232" s="1">
        <v>43221</v>
      </c>
      <c r="BG1232" s="1">
        <v>43281</v>
      </c>
      <c r="BH1232">
        <v>7.47</v>
      </c>
      <c r="BI1232">
        <v>-6.53</v>
      </c>
      <c r="BJ1232">
        <v>-8.01</v>
      </c>
      <c r="BK1232">
        <v>-4.01</v>
      </c>
      <c r="BL1232">
        <v>2.02</v>
      </c>
      <c r="BM1232">
        <v>-1.1399999999999999</v>
      </c>
      <c r="BN1232">
        <v>-0.53</v>
      </c>
      <c r="BO1232">
        <v>-1.67</v>
      </c>
      <c r="BP1232">
        <v>-11.67</v>
      </c>
      <c r="BQ1232">
        <v>9.49</v>
      </c>
      <c r="BR1232">
        <v>0.52</v>
      </c>
      <c r="BS1232">
        <v>-21.16</v>
      </c>
      <c r="BT1232">
        <v>-4.2300000000000004</v>
      </c>
      <c r="BU1232">
        <v>-15.38</v>
      </c>
      <c r="BV1232">
        <v>-178</v>
      </c>
      <c r="BW1232">
        <v>-178</v>
      </c>
      <c r="BX1232">
        <v>0</v>
      </c>
      <c r="BY1232" s="1">
        <v>43207</v>
      </c>
      <c r="BZ1232" t="s">
        <v>638</v>
      </c>
      <c r="CA1232">
        <v>0</v>
      </c>
      <c r="CB1232">
        <v>0</v>
      </c>
      <c r="CC1232" s="1">
        <v>43269</v>
      </c>
      <c r="CD1232">
        <v>36297</v>
      </c>
      <c r="CE1232">
        <v>0</v>
      </c>
      <c r="CF1232">
        <v>25</v>
      </c>
      <c r="CG1232">
        <v>0</v>
      </c>
    </row>
    <row r="1233" spans="1:85" hidden="1" x14ac:dyDescent="0.45">
      <c r="A1233" s="179">
        <v>100003484722</v>
      </c>
      <c r="B1233" s="180">
        <v>43236</v>
      </c>
      <c r="C1233" s="181" t="s">
        <v>101</v>
      </c>
      <c r="D1233" s="181">
        <v>2018</v>
      </c>
      <c r="E1233" s="179">
        <v>14819247409505</v>
      </c>
      <c r="F1233" s="141" t="s">
        <v>664</v>
      </c>
      <c r="G1233" s="141" t="str">
        <f>VLOOKUP(E1233,'Tableau Sites'!$A$7:$C$107,3,FALSE)</f>
        <v>205 RUE DE BELGIQUE</v>
      </c>
      <c r="H1233" s="179">
        <v>56100</v>
      </c>
      <c r="I1233" s="183">
        <v>18</v>
      </c>
      <c r="J1233" s="180">
        <v>43220</v>
      </c>
      <c r="K1233" s="180">
        <v>43220</v>
      </c>
      <c r="L1233" s="183">
        <v>6884</v>
      </c>
      <c r="M1233" s="183">
        <v>6884</v>
      </c>
      <c r="N1233" s="184">
        <v>1019.84</v>
      </c>
      <c r="O1233">
        <v>102976584</v>
      </c>
      <c r="P1233" t="s">
        <v>611</v>
      </c>
      <c r="Q1233">
        <v>102977700</v>
      </c>
      <c r="R1233" t="s">
        <v>130</v>
      </c>
      <c r="S1233">
        <v>11003620275</v>
      </c>
      <c r="T1233" t="s">
        <v>612</v>
      </c>
      <c r="U1233" s="104">
        <v>21560121200016</v>
      </c>
      <c r="W1233">
        <v>17089</v>
      </c>
      <c r="X1233" s="104">
        <v>100003484722</v>
      </c>
      <c r="Y1233" s="1">
        <v>43236</v>
      </c>
      <c r="Z1233" s="1">
        <v>43276</v>
      </c>
      <c r="AA1233">
        <v>24</v>
      </c>
      <c r="AB1233" t="s">
        <v>613</v>
      </c>
      <c r="AD1233">
        <v>6005921874</v>
      </c>
      <c r="AE1233" t="s">
        <v>664</v>
      </c>
      <c r="AH1233" s="185">
        <v>14819247409505</v>
      </c>
      <c r="AI1233" t="s">
        <v>12</v>
      </c>
      <c r="AJ1233">
        <v>56100</v>
      </c>
      <c r="AK1233" t="s">
        <v>264</v>
      </c>
      <c r="AL1233" t="s">
        <v>396</v>
      </c>
      <c r="AM1233">
        <v>591</v>
      </c>
      <c r="AN1233" t="s">
        <v>101</v>
      </c>
      <c r="AO1233" t="s">
        <v>617</v>
      </c>
      <c r="AP1233" t="s">
        <v>627</v>
      </c>
      <c r="AQ1233" t="s">
        <v>619</v>
      </c>
      <c r="AR1233">
        <v>18</v>
      </c>
      <c r="AU1233">
        <v>0</v>
      </c>
      <c r="AV1233" s="1">
        <v>43191</v>
      </c>
      <c r="AW1233" s="1">
        <v>43220</v>
      </c>
      <c r="AX1233">
        <v>346.2</v>
      </c>
      <c r="AY1233">
        <v>0</v>
      </c>
      <c r="AZ1233">
        <v>0</v>
      </c>
      <c r="BA1233">
        <v>0</v>
      </c>
      <c r="BB1233">
        <v>0</v>
      </c>
      <c r="BC1233">
        <v>13.22</v>
      </c>
      <c r="BD1233">
        <v>0</v>
      </c>
      <c r="BE1233">
        <v>0</v>
      </c>
      <c r="BF1233" s="1">
        <v>43221</v>
      </c>
      <c r="BG1233" s="1">
        <v>43281</v>
      </c>
      <c r="BH1233">
        <v>25.88</v>
      </c>
      <c r="BI1233">
        <v>255.3</v>
      </c>
      <c r="BJ1233">
        <v>627.38</v>
      </c>
      <c r="BK1233">
        <v>154.88999999999999</v>
      </c>
      <c r="BL1233">
        <v>7</v>
      </c>
      <c r="BM1233">
        <v>43.92</v>
      </c>
      <c r="BN1233">
        <v>20.65</v>
      </c>
      <c r="BO1233">
        <v>64.569999999999993</v>
      </c>
      <c r="BP1233">
        <v>853.84</v>
      </c>
      <c r="BQ1233">
        <v>32.880000000000003</v>
      </c>
      <c r="BR1233">
        <v>1.81</v>
      </c>
      <c r="BS1233">
        <v>820.96</v>
      </c>
      <c r="BT1233">
        <v>164.19</v>
      </c>
      <c r="BU1233">
        <v>1019.84</v>
      </c>
      <c r="BV1233">
        <v>6884</v>
      </c>
      <c r="BW1233">
        <v>6057</v>
      </c>
      <c r="BX1233">
        <v>827</v>
      </c>
      <c r="BY1233" s="1">
        <v>43199</v>
      </c>
      <c r="BZ1233" t="s">
        <v>624</v>
      </c>
      <c r="CA1233">
        <v>85299</v>
      </c>
      <c r="CB1233">
        <v>41653</v>
      </c>
      <c r="CC1233" s="1">
        <v>43376</v>
      </c>
      <c r="CD1233">
        <v>79673</v>
      </c>
      <c r="CE1233">
        <v>41011</v>
      </c>
      <c r="CF1233">
        <v>85730</v>
      </c>
      <c r="CG1233">
        <v>41838</v>
      </c>
    </row>
    <row r="1234" spans="1:85" hidden="1" x14ac:dyDescent="0.45">
      <c r="A1234" s="179">
        <v>100003484722</v>
      </c>
      <c r="B1234" s="180">
        <v>43236</v>
      </c>
      <c r="C1234" s="181" t="s">
        <v>101</v>
      </c>
      <c r="D1234" s="181">
        <v>2018</v>
      </c>
      <c r="E1234" s="179">
        <v>14809551292790</v>
      </c>
      <c r="F1234" s="182" t="s">
        <v>666</v>
      </c>
      <c r="G1234" s="141" t="str">
        <f>VLOOKUP(E1234,'Tableau Sites'!$A$7:$C$107,3,FALSE)</f>
        <v>5 PLACE LOUIS BONNEAUD</v>
      </c>
      <c r="H1234" s="179">
        <v>56100</v>
      </c>
      <c r="I1234" s="183">
        <v>24</v>
      </c>
      <c r="J1234" s="180">
        <v>43220</v>
      </c>
      <c r="K1234" s="180">
        <v>43220</v>
      </c>
      <c r="L1234" s="183">
        <v>1563</v>
      </c>
      <c r="M1234" s="183">
        <v>1563</v>
      </c>
      <c r="N1234" s="184">
        <v>253.28</v>
      </c>
      <c r="O1234">
        <v>102976584</v>
      </c>
      <c r="P1234" t="s">
        <v>611</v>
      </c>
      <c r="Q1234">
        <v>102977700</v>
      </c>
      <c r="R1234" t="s">
        <v>130</v>
      </c>
      <c r="S1234">
        <v>11003620275</v>
      </c>
      <c r="T1234" t="s">
        <v>612</v>
      </c>
      <c r="U1234" s="104">
        <v>21560121200016</v>
      </c>
      <c r="W1234">
        <v>17089</v>
      </c>
      <c r="X1234" s="104">
        <v>100003484722</v>
      </c>
      <c r="Y1234" s="1">
        <v>43236</v>
      </c>
      <c r="Z1234" s="1">
        <v>43276</v>
      </c>
      <c r="AA1234">
        <v>25</v>
      </c>
      <c r="AB1234" t="s">
        <v>613</v>
      </c>
      <c r="AD1234">
        <v>6005863655</v>
      </c>
      <c r="AE1234" t="s">
        <v>666</v>
      </c>
      <c r="AH1234" s="185">
        <v>14809551292790</v>
      </c>
      <c r="AI1234" t="s">
        <v>834</v>
      </c>
      <c r="AJ1234">
        <v>56100</v>
      </c>
      <c r="AK1234" t="s">
        <v>264</v>
      </c>
      <c r="AL1234" t="s">
        <v>396</v>
      </c>
      <c r="AM1234">
        <v>481</v>
      </c>
      <c r="AN1234" t="s">
        <v>101</v>
      </c>
      <c r="AO1234" t="s">
        <v>617</v>
      </c>
      <c r="AP1234" t="s">
        <v>618</v>
      </c>
      <c r="AQ1234" t="s">
        <v>619</v>
      </c>
      <c r="AR1234">
        <v>24</v>
      </c>
      <c r="AU1234">
        <v>0</v>
      </c>
      <c r="AV1234" s="1">
        <v>43191</v>
      </c>
      <c r="AW1234" s="1">
        <v>43220</v>
      </c>
      <c r="AX1234">
        <v>78.599999999999994</v>
      </c>
      <c r="AY1234">
        <v>0</v>
      </c>
      <c r="AZ1234">
        <v>0</v>
      </c>
      <c r="BA1234">
        <v>0</v>
      </c>
      <c r="BB1234">
        <v>0</v>
      </c>
      <c r="BC1234">
        <v>3</v>
      </c>
      <c r="BD1234">
        <v>0</v>
      </c>
      <c r="BE1234">
        <v>0</v>
      </c>
      <c r="BF1234" s="1">
        <v>43221</v>
      </c>
      <c r="BG1234" s="1">
        <v>43281</v>
      </c>
      <c r="BH1234">
        <v>22.63</v>
      </c>
      <c r="BI1234">
        <v>57.36</v>
      </c>
      <c r="BJ1234">
        <v>158.59</v>
      </c>
      <c r="BK1234">
        <v>35.17</v>
      </c>
      <c r="BL1234">
        <v>6.12</v>
      </c>
      <c r="BM1234">
        <v>9.9700000000000006</v>
      </c>
      <c r="BN1234">
        <v>4.6900000000000004</v>
      </c>
      <c r="BO1234">
        <v>14.66</v>
      </c>
      <c r="BP1234">
        <v>214.54</v>
      </c>
      <c r="BQ1234">
        <v>28.75</v>
      </c>
      <c r="BR1234">
        <v>1.58</v>
      </c>
      <c r="BS1234">
        <v>185.79</v>
      </c>
      <c r="BT1234">
        <v>37.159999999999997</v>
      </c>
      <c r="BU1234">
        <v>253.28</v>
      </c>
      <c r="BV1234">
        <v>1563</v>
      </c>
      <c r="BW1234">
        <v>1563</v>
      </c>
      <c r="BX1234">
        <v>0</v>
      </c>
      <c r="BY1234" s="1">
        <v>43090</v>
      </c>
      <c r="BZ1234" t="s">
        <v>624</v>
      </c>
      <c r="CA1234">
        <v>69916</v>
      </c>
      <c r="CB1234">
        <v>0</v>
      </c>
      <c r="CC1234" s="1">
        <v>43269</v>
      </c>
      <c r="CD1234">
        <v>75971</v>
      </c>
      <c r="CE1234">
        <v>0</v>
      </c>
      <c r="CF1234">
        <v>77534</v>
      </c>
      <c r="CG1234">
        <v>0</v>
      </c>
    </row>
    <row r="1235" spans="1:85" hidden="1" x14ac:dyDescent="0.45">
      <c r="A1235" s="179">
        <v>100003484722</v>
      </c>
      <c r="B1235" s="180">
        <v>43236</v>
      </c>
      <c r="C1235" s="181" t="s">
        <v>101</v>
      </c>
      <c r="D1235" s="181">
        <v>2018</v>
      </c>
      <c r="E1235" s="179">
        <v>14823588943559</v>
      </c>
      <c r="F1235" s="182" t="s">
        <v>95</v>
      </c>
      <c r="G1235" s="141" t="str">
        <f>VLOOKUP(E1235,'Tableau Sites'!$A$7:$C$107,3,FALSE)</f>
        <v>2 RUE MAURICE THOREZ</v>
      </c>
      <c r="H1235" s="179">
        <v>56100</v>
      </c>
      <c r="I1235" s="183">
        <v>30</v>
      </c>
      <c r="J1235" s="180">
        <v>43220</v>
      </c>
      <c r="K1235" s="180">
        <v>43220</v>
      </c>
      <c r="L1235" s="183">
        <v>3451</v>
      </c>
      <c r="M1235" s="183">
        <v>3451</v>
      </c>
      <c r="N1235" s="184">
        <v>536</v>
      </c>
      <c r="O1235">
        <v>102976584</v>
      </c>
      <c r="P1235" t="s">
        <v>611</v>
      </c>
      <c r="Q1235">
        <v>102977700</v>
      </c>
      <c r="R1235" t="s">
        <v>130</v>
      </c>
      <c r="S1235">
        <v>11003620275</v>
      </c>
      <c r="T1235" t="s">
        <v>612</v>
      </c>
      <c r="U1235" s="104">
        <v>21560121200016</v>
      </c>
      <c r="W1235">
        <v>17089</v>
      </c>
      <c r="X1235" s="104">
        <v>100003484722</v>
      </c>
      <c r="Y1235" s="1">
        <v>43236</v>
      </c>
      <c r="Z1235" s="1">
        <v>43276</v>
      </c>
      <c r="AA1235">
        <v>26</v>
      </c>
      <c r="AB1235" t="s">
        <v>613</v>
      </c>
      <c r="AD1235">
        <v>6005830332</v>
      </c>
      <c r="AE1235" t="s">
        <v>95</v>
      </c>
      <c r="AH1235" s="185">
        <v>14823588943559</v>
      </c>
      <c r="AI1235" t="s">
        <v>835</v>
      </c>
      <c r="AJ1235">
        <v>56100</v>
      </c>
      <c r="AK1235" t="s">
        <v>264</v>
      </c>
      <c r="AL1235" t="s">
        <v>616</v>
      </c>
      <c r="AM1235">
        <v>3156310237097</v>
      </c>
      <c r="AN1235" t="s">
        <v>101</v>
      </c>
      <c r="AO1235" t="s">
        <v>617</v>
      </c>
      <c r="AP1235" t="s">
        <v>631</v>
      </c>
      <c r="AQ1235" t="s">
        <v>619</v>
      </c>
      <c r="AR1235">
        <v>30</v>
      </c>
      <c r="AU1235">
        <v>0</v>
      </c>
      <c r="AV1235" s="1">
        <v>43191</v>
      </c>
      <c r="AW1235" s="1">
        <v>43220</v>
      </c>
      <c r="AX1235">
        <v>173.54</v>
      </c>
      <c r="AY1235">
        <v>0</v>
      </c>
      <c r="AZ1235">
        <v>0</v>
      </c>
      <c r="BA1235">
        <v>0</v>
      </c>
      <c r="BB1235">
        <v>0</v>
      </c>
      <c r="BC1235">
        <v>6.62</v>
      </c>
      <c r="BD1235">
        <v>0</v>
      </c>
      <c r="BE1235">
        <v>0</v>
      </c>
      <c r="BF1235" s="1">
        <v>43221</v>
      </c>
      <c r="BG1235" s="1">
        <v>43281</v>
      </c>
      <c r="BH1235">
        <v>39.590000000000003</v>
      </c>
      <c r="BI1235">
        <v>118.88</v>
      </c>
      <c r="BJ1235">
        <v>332.01</v>
      </c>
      <c r="BK1235">
        <v>77.650000000000006</v>
      </c>
      <c r="BL1235">
        <v>10.71</v>
      </c>
      <c r="BM1235">
        <v>22.02</v>
      </c>
      <c r="BN1235">
        <v>10.35</v>
      </c>
      <c r="BO1235">
        <v>32.369999999999997</v>
      </c>
      <c r="BP1235">
        <v>452.74</v>
      </c>
      <c r="BQ1235">
        <v>50.3</v>
      </c>
      <c r="BR1235">
        <v>2.77</v>
      </c>
      <c r="BS1235">
        <v>402.44</v>
      </c>
      <c r="BT1235">
        <v>80.489999999999995</v>
      </c>
      <c r="BU1235">
        <v>536</v>
      </c>
      <c r="BV1235">
        <v>3451</v>
      </c>
      <c r="BW1235">
        <v>2434</v>
      </c>
      <c r="BX1235">
        <v>1017</v>
      </c>
      <c r="BY1235" s="1">
        <v>43238</v>
      </c>
      <c r="BZ1235" t="s">
        <v>624</v>
      </c>
      <c r="CA1235">
        <v>76544</v>
      </c>
      <c r="CB1235">
        <v>29080</v>
      </c>
      <c r="CC1235" s="1">
        <v>43269</v>
      </c>
      <c r="CD1235">
        <v>70725</v>
      </c>
      <c r="CE1235">
        <v>29184</v>
      </c>
      <c r="CF1235">
        <v>73159</v>
      </c>
      <c r="CG1235">
        <v>30201</v>
      </c>
    </row>
    <row r="1236" spans="1:85" hidden="1" x14ac:dyDescent="0.45">
      <c r="A1236" s="179">
        <v>100003484722</v>
      </c>
      <c r="B1236" s="180">
        <v>43236</v>
      </c>
      <c r="C1236" s="181" t="s">
        <v>101</v>
      </c>
      <c r="D1236" s="181">
        <v>2018</v>
      </c>
      <c r="E1236" s="179">
        <v>14808393522019</v>
      </c>
      <c r="F1236" s="182" t="s">
        <v>92</v>
      </c>
      <c r="G1236" s="141" t="str">
        <f>VLOOKUP(E1236,'Tableau Sites'!$A$7:$C$107,3,FALSE)</f>
        <v>RUE AUGUSTE RODIN</v>
      </c>
      <c r="H1236" s="179">
        <v>56100</v>
      </c>
      <c r="I1236" s="183">
        <v>3</v>
      </c>
      <c r="J1236" s="180">
        <v>43220</v>
      </c>
      <c r="K1236" s="180">
        <v>43220</v>
      </c>
      <c r="L1236" s="183">
        <v>-404</v>
      </c>
      <c r="M1236" s="183">
        <v>-404</v>
      </c>
      <c r="N1236" s="184">
        <v>-47.63</v>
      </c>
      <c r="O1236">
        <v>102976584</v>
      </c>
      <c r="P1236" t="s">
        <v>611</v>
      </c>
      <c r="Q1236">
        <v>102977700</v>
      </c>
      <c r="R1236" t="s">
        <v>130</v>
      </c>
      <c r="S1236">
        <v>11003620275</v>
      </c>
      <c r="T1236" t="s">
        <v>612</v>
      </c>
      <c r="U1236" s="104">
        <v>21560121200016</v>
      </c>
      <c r="W1236">
        <v>17089</v>
      </c>
      <c r="X1236" s="104">
        <v>100003484722</v>
      </c>
      <c r="Y1236" s="1">
        <v>43236</v>
      </c>
      <c r="Z1236" s="1">
        <v>43276</v>
      </c>
      <c r="AA1236">
        <v>27</v>
      </c>
      <c r="AB1236" t="s">
        <v>635</v>
      </c>
      <c r="AD1236">
        <v>6005877846</v>
      </c>
      <c r="AE1236" t="s">
        <v>92</v>
      </c>
      <c r="AH1236" s="185">
        <v>14808393522019</v>
      </c>
      <c r="AI1236" t="s">
        <v>836</v>
      </c>
      <c r="AJ1236">
        <v>56100</v>
      </c>
      <c r="AK1236" t="s">
        <v>264</v>
      </c>
      <c r="AL1236" t="s">
        <v>616</v>
      </c>
      <c r="AM1236">
        <v>91</v>
      </c>
      <c r="AN1236" t="s">
        <v>101</v>
      </c>
      <c r="AO1236" t="s">
        <v>617</v>
      </c>
      <c r="AP1236" t="s">
        <v>618</v>
      </c>
      <c r="AQ1236" t="s">
        <v>619</v>
      </c>
      <c r="AR1236">
        <v>3</v>
      </c>
      <c r="AU1236">
        <v>0</v>
      </c>
      <c r="AV1236" s="1">
        <v>43191</v>
      </c>
      <c r="AW1236" s="1">
        <v>43220</v>
      </c>
      <c r="AX1236">
        <v>-20.32</v>
      </c>
      <c r="AY1236">
        <v>0</v>
      </c>
      <c r="AZ1236">
        <v>0</v>
      </c>
      <c r="BA1236">
        <v>0</v>
      </c>
      <c r="BB1236">
        <v>0</v>
      </c>
      <c r="BC1236">
        <v>-0.78</v>
      </c>
      <c r="BD1236">
        <v>0</v>
      </c>
      <c r="BE1236">
        <v>0</v>
      </c>
      <c r="BF1236" s="1">
        <v>43221</v>
      </c>
      <c r="BG1236" s="1">
        <v>43281</v>
      </c>
      <c r="BH1236">
        <v>7.47</v>
      </c>
      <c r="BI1236">
        <v>-14.82</v>
      </c>
      <c r="BJ1236">
        <v>-27.67</v>
      </c>
      <c r="BK1236">
        <v>-9.09</v>
      </c>
      <c r="BL1236">
        <v>2.02</v>
      </c>
      <c r="BM1236">
        <v>-2.58</v>
      </c>
      <c r="BN1236">
        <v>-1.22</v>
      </c>
      <c r="BO1236">
        <v>-3.8</v>
      </c>
      <c r="BP1236">
        <v>-38.54</v>
      </c>
      <c r="BQ1236">
        <v>9.49</v>
      </c>
      <c r="BR1236">
        <v>0.52</v>
      </c>
      <c r="BS1236">
        <v>-48.03</v>
      </c>
      <c r="BT1236">
        <v>-9.61</v>
      </c>
      <c r="BU1236">
        <v>-47.63</v>
      </c>
      <c r="BV1236">
        <v>-404</v>
      </c>
      <c r="BW1236">
        <v>-404</v>
      </c>
      <c r="BX1236">
        <v>0</v>
      </c>
      <c r="BY1236" s="1">
        <v>43240</v>
      </c>
      <c r="BZ1236" t="s">
        <v>624</v>
      </c>
      <c r="CA1236">
        <v>74</v>
      </c>
      <c r="CB1236">
        <v>0</v>
      </c>
      <c r="CC1236" s="1">
        <v>43271</v>
      </c>
      <c r="CD1236">
        <v>6142</v>
      </c>
      <c r="CE1236">
        <v>0</v>
      </c>
      <c r="CF1236">
        <v>31</v>
      </c>
      <c r="CG1236">
        <v>0</v>
      </c>
    </row>
    <row r="1237" spans="1:85" hidden="1" x14ac:dyDescent="0.45">
      <c r="A1237" s="179">
        <v>100003484722</v>
      </c>
      <c r="B1237" s="180">
        <v>43236</v>
      </c>
      <c r="C1237" s="181" t="s">
        <v>101</v>
      </c>
      <c r="D1237" s="181">
        <v>2018</v>
      </c>
      <c r="E1237" s="179">
        <v>14883936261510</v>
      </c>
      <c r="F1237" s="182" t="s">
        <v>670</v>
      </c>
      <c r="G1237" s="141" t="s">
        <v>1049</v>
      </c>
      <c r="H1237" s="179">
        <v>56100</v>
      </c>
      <c r="I1237" s="183">
        <v>3</v>
      </c>
      <c r="J1237" s="180">
        <v>43220</v>
      </c>
      <c r="K1237" s="180">
        <v>43220</v>
      </c>
      <c r="L1237" s="183">
        <v>73</v>
      </c>
      <c r="M1237" s="183">
        <v>73</v>
      </c>
      <c r="N1237" s="184">
        <v>20.43</v>
      </c>
      <c r="O1237">
        <v>102976584</v>
      </c>
      <c r="P1237" t="s">
        <v>611</v>
      </c>
      <c r="Q1237">
        <v>102977700</v>
      </c>
      <c r="R1237" t="s">
        <v>130</v>
      </c>
      <c r="S1237">
        <v>11003620275</v>
      </c>
      <c r="T1237" t="s">
        <v>612</v>
      </c>
      <c r="U1237" s="104">
        <v>21560121200016</v>
      </c>
      <c r="W1237">
        <v>17089</v>
      </c>
      <c r="X1237" s="104">
        <v>100003484722</v>
      </c>
      <c r="Y1237" s="1">
        <v>43236</v>
      </c>
      <c r="Z1237" s="1">
        <v>43276</v>
      </c>
      <c r="AA1237">
        <v>28</v>
      </c>
      <c r="AB1237" t="s">
        <v>613</v>
      </c>
      <c r="AD1237">
        <v>6005863531</v>
      </c>
      <c r="AE1237" t="s">
        <v>670</v>
      </c>
      <c r="AH1237" s="185">
        <v>14883936261510</v>
      </c>
      <c r="AI1237" t="s">
        <v>837</v>
      </c>
      <c r="AJ1237">
        <v>56100</v>
      </c>
      <c r="AK1237" t="s">
        <v>264</v>
      </c>
      <c r="AL1237" t="s">
        <v>616</v>
      </c>
      <c r="AM1237">
        <v>407</v>
      </c>
      <c r="AN1237" t="s">
        <v>101</v>
      </c>
      <c r="AO1237" t="s">
        <v>617</v>
      </c>
      <c r="AP1237" t="s">
        <v>618</v>
      </c>
      <c r="AQ1237" t="s">
        <v>619</v>
      </c>
      <c r="AR1237">
        <v>3</v>
      </c>
      <c r="AU1237">
        <v>0</v>
      </c>
      <c r="AV1237" s="1">
        <v>43191</v>
      </c>
      <c r="AW1237" s="1">
        <v>43220</v>
      </c>
      <c r="AX1237">
        <v>3.67</v>
      </c>
      <c r="AY1237">
        <v>0</v>
      </c>
      <c r="AZ1237">
        <v>0</v>
      </c>
      <c r="BA1237">
        <v>0</v>
      </c>
      <c r="BB1237">
        <v>0</v>
      </c>
      <c r="BC1237">
        <v>0.14000000000000001</v>
      </c>
      <c r="BD1237">
        <v>0</v>
      </c>
      <c r="BE1237">
        <v>0</v>
      </c>
      <c r="BF1237" s="1">
        <v>43221</v>
      </c>
      <c r="BG1237" s="1">
        <v>43281</v>
      </c>
      <c r="BH1237">
        <v>7.47</v>
      </c>
      <c r="BI1237">
        <v>2.68</v>
      </c>
      <c r="BJ1237">
        <v>13.82</v>
      </c>
      <c r="BK1237">
        <v>1.64</v>
      </c>
      <c r="BL1237">
        <v>2.02</v>
      </c>
      <c r="BM1237">
        <v>0.47</v>
      </c>
      <c r="BN1237">
        <v>0.22</v>
      </c>
      <c r="BO1237">
        <v>0.69</v>
      </c>
      <c r="BP1237">
        <v>18.170000000000002</v>
      </c>
      <c r="BQ1237">
        <v>9.49</v>
      </c>
      <c r="BR1237">
        <v>0.52</v>
      </c>
      <c r="BS1237">
        <v>8.68</v>
      </c>
      <c r="BT1237">
        <v>1.74</v>
      </c>
      <c r="BU1237">
        <v>20.43</v>
      </c>
      <c r="BV1237">
        <v>73</v>
      </c>
      <c r="BW1237">
        <v>73</v>
      </c>
      <c r="BX1237">
        <v>0</v>
      </c>
      <c r="BY1237" s="1">
        <v>43223</v>
      </c>
      <c r="BZ1237" t="s">
        <v>624</v>
      </c>
      <c r="CA1237">
        <v>181</v>
      </c>
      <c r="CB1237">
        <v>0</v>
      </c>
      <c r="CC1237" s="1">
        <v>43254</v>
      </c>
      <c r="CD1237">
        <v>112</v>
      </c>
      <c r="CE1237">
        <v>0</v>
      </c>
      <c r="CF1237">
        <v>185</v>
      </c>
      <c r="CG1237">
        <v>0</v>
      </c>
    </row>
    <row r="1238" spans="1:85" hidden="1" x14ac:dyDescent="0.45">
      <c r="A1238" s="179">
        <v>100003484722</v>
      </c>
      <c r="B1238" s="180">
        <v>43236</v>
      </c>
      <c r="C1238" s="181" t="s">
        <v>101</v>
      </c>
      <c r="D1238" s="181">
        <v>2018</v>
      </c>
      <c r="E1238" s="179">
        <v>14822286483376</v>
      </c>
      <c r="F1238" s="182" t="s">
        <v>672</v>
      </c>
      <c r="G1238" s="141" t="str">
        <f>VLOOKUP(E1238,'Tableau Sites'!$A$7:$C$107,3,FALSE)</f>
        <v>RUE MAURICE THOREZ</v>
      </c>
      <c r="H1238" s="179">
        <v>56100</v>
      </c>
      <c r="I1238" s="183">
        <v>6</v>
      </c>
      <c r="J1238" s="180">
        <v>43220</v>
      </c>
      <c r="K1238" s="180">
        <v>43220</v>
      </c>
      <c r="L1238" s="183">
        <v>405</v>
      </c>
      <c r="M1238" s="183">
        <v>405</v>
      </c>
      <c r="N1238" s="184">
        <v>70.67</v>
      </c>
      <c r="O1238">
        <v>102976584</v>
      </c>
      <c r="P1238" t="s">
        <v>611</v>
      </c>
      <c r="Q1238">
        <v>102977700</v>
      </c>
      <c r="R1238" t="s">
        <v>130</v>
      </c>
      <c r="S1238">
        <v>11003620275</v>
      </c>
      <c r="T1238" t="s">
        <v>612</v>
      </c>
      <c r="U1238" s="104">
        <v>21560121200016</v>
      </c>
      <c r="W1238">
        <v>17089</v>
      </c>
      <c r="X1238" s="104">
        <v>100003484722</v>
      </c>
      <c r="Y1238" s="1">
        <v>43236</v>
      </c>
      <c r="Z1238" s="1">
        <v>43276</v>
      </c>
      <c r="AA1238">
        <v>29</v>
      </c>
      <c r="AB1238" t="s">
        <v>613</v>
      </c>
      <c r="AD1238">
        <v>6005830331</v>
      </c>
      <c r="AE1238" t="s">
        <v>672</v>
      </c>
      <c r="AH1238" s="185">
        <v>14822286483376</v>
      </c>
      <c r="AI1238" t="s">
        <v>838</v>
      </c>
      <c r="AJ1238">
        <v>56100</v>
      </c>
      <c r="AK1238" t="s">
        <v>264</v>
      </c>
      <c r="AL1238" t="s">
        <v>616</v>
      </c>
      <c r="AM1238">
        <v>3156214507122</v>
      </c>
      <c r="AN1238" t="s">
        <v>101</v>
      </c>
      <c r="AO1238" t="s">
        <v>617</v>
      </c>
      <c r="AP1238" t="s">
        <v>618</v>
      </c>
      <c r="AQ1238" t="s">
        <v>619</v>
      </c>
      <c r="AR1238">
        <v>6</v>
      </c>
      <c r="AU1238">
        <v>0</v>
      </c>
      <c r="AV1238" s="1">
        <v>43191</v>
      </c>
      <c r="AW1238" s="1">
        <v>43220</v>
      </c>
      <c r="AX1238">
        <v>20.37</v>
      </c>
      <c r="AY1238">
        <v>0</v>
      </c>
      <c r="AZ1238">
        <v>0</v>
      </c>
      <c r="BA1238">
        <v>0</v>
      </c>
      <c r="BB1238">
        <v>0</v>
      </c>
      <c r="BC1238">
        <v>0.78</v>
      </c>
      <c r="BD1238">
        <v>0</v>
      </c>
      <c r="BE1238">
        <v>0</v>
      </c>
      <c r="BF1238" s="1">
        <v>43221</v>
      </c>
      <c r="BG1238" s="1">
        <v>43281</v>
      </c>
      <c r="BH1238">
        <v>9.6300000000000008</v>
      </c>
      <c r="BI1238">
        <v>14.86</v>
      </c>
      <c r="BJ1238">
        <v>44.86</v>
      </c>
      <c r="BK1238">
        <v>9.11</v>
      </c>
      <c r="BL1238">
        <v>2.6</v>
      </c>
      <c r="BM1238">
        <v>2.58</v>
      </c>
      <c r="BN1238">
        <v>1.22</v>
      </c>
      <c r="BO1238">
        <v>3.8</v>
      </c>
      <c r="BP1238">
        <v>60.37</v>
      </c>
      <c r="BQ1238">
        <v>12.23</v>
      </c>
      <c r="BR1238">
        <v>0.67</v>
      </c>
      <c r="BS1238">
        <v>48.14</v>
      </c>
      <c r="BT1238">
        <v>9.6300000000000008</v>
      </c>
      <c r="BU1238">
        <v>70.67</v>
      </c>
      <c r="BV1238">
        <v>405</v>
      </c>
      <c r="BW1238">
        <v>405</v>
      </c>
      <c r="BX1238">
        <v>0</v>
      </c>
      <c r="BY1238" s="1">
        <v>43236</v>
      </c>
      <c r="BZ1238" t="s">
        <v>624</v>
      </c>
      <c r="CA1238">
        <v>11135</v>
      </c>
      <c r="CB1238">
        <v>0</v>
      </c>
      <c r="CC1238" s="1">
        <v>43267</v>
      </c>
      <c r="CD1238">
        <v>8052</v>
      </c>
      <c r="CE1238">
        <v>0</v>
      </c>
      <c r="CF1238">
        <v>8457</v>
      </c>
      <c r="CG1238">
        <v>0</v>
      </c>
    </row>
    <row r="1239" spans="1:85" hidden="1" x14ac:dyDescent="0.45">
      <c r="A1239" s="179">
        <v>100003484722</v>
      </c>
      <c r="B1239" s="180">
        <v>43236</v>
      </c>
      <c r="C1239" s="181" t="s">
        <v>101</v>
      </c>
      <c r="D1239" s="181">
        <v>2018</v>
      </c>
      <c r="E1239" s="179">
        <v>14874240113686</v>
      </c>
      <c r="F1239" s="182" t="s">
        <v>674</v>
      </c>
      <c r="G1239" s="141" t="s">
        <v>1050</v>
      </c>
      <c r="H1239" s="179">
        <v>56100</v>
      </c>
      <c r="I1239" s="183">
        <v>9</v>
      </c>
      <c r="J1239" s="180">
        <v>43220</v>
      </c>
      <c r="K1239" s="180">
        <v>43220</v>
      </c>
      <c r="L1239" s="183">
        <v>922</v>
      </c>
      <c r="M1239" s="183">
        <v>922</v>
      </c>
      <c r="N1239" s="184">
        <v>147.34</v>
      </c>
      <c r="O1239">
        <v>102976584</v>
      </c>
      <c r="P1239" t="s">
        <v>611</v>
      </c>
      <c r="Q1239">
        <v>102977700</v>
      </c>
      <c r="R1239" t="s">
        <v>130</v>
      </c>
      <c r="S1239">
        <v>11003620275</v>
      </c>
      <c r="T1239" t="s">
        <v>612</v>
      </c>
      <c r="U1239" s="104">
        <v>21560121200016</v>
      </c>
      <c r="W1239">
        <v>17089</v>
      </c>
      <c r="X1239" s="104">
        <v>100003484722</v>
      </c>
      <c r="Y1239" s="1">
        <v>43236</v>
      </c>
      <c r="Z1239" s="1">
        <v>43276</v>
      </c>
      <c r="AA1239">
        <v>30</v>
      </c>
      <c r="AB1239" t="s">
        <v>613</v>
      </c>
      <c r="AD1239">
        <v>6005863556</v>
      </c>
      <c r="AE1239" t="s">
        <v>674</v>
      </c>
      <c r="AH1239" s="185">
        <v>14874240113686</v>
      </c>
      <c r="AI1239" t="s">
        <v>839</v>
      </c>
      <c r="AJ1239">
        <v>56100</v>
      </c>
      <c r="AK1239" t="s">
        <v>264</v>
      </c>
      <c r="AL1239" t="s">
        <v>616</v>
      </c>
      <c r="AM1239">
        <v>641</v>
      </c>
      <c r="AN1239" t="s">
        <v>101</v>
      </c>
      <c r="AO1239" t="s">
        <v>617</v>
      </c>
      <c r="AP1239" t="s">
        <v>618</v>
      </c>
      <c r="AQ1239" t="s">
        <v>619</v>
      </c>
      <c r="AR1239">
        <v>9</v>
      </c>
      <c r="AU1239">
        <v>0</v>
      </c>
      <c r="AV1239" s="1">
        <v>43191</v>
      </c>
      <c r="AW1239" s="1">
        <v>43220</v>
      </c>
      <c r="AX1239">
        <v>46.37</v>
      </c>
      <c r="AY1239">
        <v>0</v>
      </c>
      <c r="AZ1239">
        <v>0</v>
      </c>
      <c r="BA1239">
        <v>0</v>
      </c>
      <c r="BB1239">
        <v>0</v>
      </c>
      <c r="BC1239">
        <v>1.77</v>
      </c>
      <c r="BD1239">
        <v>0</v>
      </c>
      <c r="BE1239">
        <v>0</v>
      </c>
      <c r="BF1239" s="1">
        <v>43221</v>
      </c>
      <c r="BG1239" s="1">
        <v>43281</v>
      </c>
      <c r="BH1239">
        <v>11.8</v>
      </c>
      <c r="BI1239">
        <v>33.840000000000003</v>
      </c>
      <c r="BJ1239">
        <v>92.01</v>
      </c>
      <c r="BK1239">
        <v>20.75</v>
      </c>
      <c r="BL1239">
        <v>3.19</v>
      </c>
      <c r="BM1239">
        <v>5.88</v>
      </c>
      <c r="BN1239">
        <v>2.77</v>
      </c>
      <c r="BO1239">
        <v>8.65</v>
      </c>
      <c r="BP1239">
        <v>124.6</v>
      </c>
      <c r="BQ1239">
        <v>14.99</v>
      </c>
      <c r="BR1239">
        <v>0.82</v>
      </c>
      <c r="BS1239">
        <v>109.61</v>
      </c>
      <c r="BT1239">
        <v>21.92</v>
      </c>
      <c r="BU1239">
        <v>147.34</v>
      </c>
      <c r="BV1239">
        <v>922</v>
      </c>
      <c r="BW1239">
        <v>922</v>
      </c>
      <c r="BX1239">
        <v>0</v>
      </c>
      <c r="BY1239" s="1">
        <v>43242</v>
      </c>
      <c r="BZ1239" t="s">
        <v>624</v>
      </c>
      <c r="CA1239">
        <v>5793</v>
      </c>
      <c r="CB1239">
        <v>0</v>
      </c>
      <c r="CC1239" s="1">
        <v>43273</v>
      </c>
      <c r="CD1239">
        <v>4288</v>
      </c>
      <c r="CE1239">
        <v>0</v>
      </c>
      <c r="CF1239">
        <v>5210</v>
      </c>
      <c r="CG1239">
        <v>0</v>
      </c>
    </row>
    <row r="1240" spans="1:85" hidden="1" x14ac:dyDescent="0.45">
      <c r="A1240" s="179">
        <v>100003484722</v>
      </c>
      <c r="B1240" s="180">
        <v>43236</v>
      </c>
      <c r="C1240" s="181" t="s">
        <v>101</v>
      </c>
      <c r="D1240" s="181">
        <v>2018</v>
      </c>
      <c r="E1240" s="179">
        <v>14812735108510</v>
      </c>
      <c r="F1240" s="141" t="s">
        <v>676</v>
      </c>
      <c r="G1240" s="141" t="str">
        <f>VLOOKUP(E1240,'Tableau Sites'!$A$7:$C$107,3,FALSE)</f>
        <v>RUE FERDINAND BUISSON</v>
      </c>
      <c r="H1240" s="179">
        <v>56100</v>
      </c>
      <c r="I1240" s="183">
        <v>30</v>
      </c>
      <c r="J1240" s="180">
        <v>43220</v>
      </c>
      <c r="K1240" s="180">
        <v>43220</v>
      </c>
      <c r="L1240" s="183">
        <v>1957</v>
      </c>
      <c r="M1240" s="183">
        <v>1957</v>
      </c>
      <c r="N1240" s="184">
        <v>315.29000000000002</v>
      </c>
      <c r="O1240">
        <v>102976584</v>
      </c>
      <c r="P1240" t="s">
        <v>611</v>
      </c>
      <c r="Q1240">
        <v>102977700</v>
      </c>
      <c r="R1240" t="s">
        <v>130</v>
      </c>
      <c r="S1240">
        <v>11003620275</v>
      </c>
      <c r="T1240" t="s">
        <v>612</v>
      </c>
      <c r="U1240" s="104">
        <v>21560121200016</v>
      </c>
      <c r="W1240">
        <v>17089</v>
      </c>
      <c r="X1240" s="104">
        <v>100003484722</v>
      </c>
      <c r="Y1240" s="1">
        <v>43236</v>
      </c>
      <c r="Z1240" s="1">
        <v>43276</v>
      </c>
      <c r="AA1240">
        <v>31</v>
      </c>
      <c r="AB1240" t="s">
        <v>613</v>
      </c>
      <c r="AD1240">
        <v>6005863726</v>
      </c>
      <c r="AE1240" t="s">
        <v>676</v>
      </c>
      <c r="AH1240" s="185">
        <v>14812735108510</v>
      </c>
      <c r="AI1240" t="s">
        <v>840</v>
      </c>
      <c r="AJ1240">
        <v>56100</v>
      </c>
      <c r="AK1240" t="s">
        <v>264</v>
      </c>
      <c r="AL1240" t="s">
        <v>634</v>
      </c>
      <c r="AM1240">
        <v>465</v>
      </c>
      <c r="AN1240" t="s">
        <v>101</v>
      </c>
      <c r="AO1240" t="s">
        <v>617</v>
      </c>
      <c r="AP1240" t="s">
        <v>618</v>
      </c>
      <c r="AQ1240" t="s">
        <v>619</v>
      </c>
      <c r="AR1240">
        <v>30</v>
      </c>
      <c r="AU1240">
        <v>0</v>
      </c>
      <c r="AV1240" s="1">
        <v>43191</v>
      </c>
      <c r="AW1240" s="1">
        <v>43220</v>
      </c>
      <c r="AX1240">
        <v>98.42</v>
      </c>
      <c r="AY1240">
        <v>0</v>
      </c>
      <c r="AZ1240">
        <v>0</v>
      </c>
      <c r="BA1240">
        <v>0</v>
      </c>
      <c r="BB1240">
        <v>0</v>
      </c>
      <c r="BC1240">
        <v>3.76</v>
      </c>
      <c r="BD1240">
        <v>0</v>
      </c>
      <c r="BE1240">
        <v>0</v>
      </c>
      <c r="BF1240" s="1">
        <v>43221</v>
      </c>
      <c r="BG1240" s="1">
        <v>43281</v>
      </c>
      <c r="BH1240">
        <v>26.96</v>
      </c>
      <c r="BI1240">
        <v>71.819999999999993</v>
      </c>
      <c r="BJ1240">
        <v>197.2</v>
      </c>
      <c r="BK1240">
        <v>44.03</v>
      </c>
      <c r="BL1240">
        <v>7.29</v>
      </c>
      <c r="BM1240">
        <v>12.49</v>
      </c>
      <c r="BN1240">
        <v>5.87</v>
      </c>
      <c r="BO1240">
        <v>18.36</v>
      </c>
      <c r="BP1240">
        <v>266.88</v>
      </c>
      <c r="BQ1240">
        <v>34.25</v>
      </c>
      <c r="BR1240">
        <v>1.88</v>
      </c>
      <c r="BS1240">
        <v>232.63</v>
      </c>
      <c r="BT1240">
        <v>46.53</v>
      </c>
      <c r="BU1240">
        <v>315.29000000000002</v>
      </c>
      <c r="BV1240">
        <v>1957</v>
      </c>
      <c r="BW1240">
        <v>1957</v>
      </c>
      <c r="BX1240">
        <v>0</v>
      </c>
      <c r="BY1240" s="1">
        <v>43091</v>
      </c>
      <c r="BZ1240" t="s">
        <v>624</v>
      </c>
      <c r="CA1240">
        <v>1007</v>
      </c>
      <c r="CB1240">
        <v>0</v>
      </c>
      <c r="CC1240" s="1">
        <v>43269</v>
      </c>
      <c r="CD1240">
        <v>8500</v>
      </c>
      <c r="CE1240">
        <v>0</v>
      </c>
      <c r="CF1240">
        <v>10457</v>
      </c>
      <c r="CG1240">
        <v>0</v>
      </c>
    </row>
    <row r="1241" spans="1:85" hidden="1" x14ac:dyDescent="0.45">
      <c r="A1241" s="179">
        <v>100003484722</v>
      </c>
      <c r="B1241" s="180">
        <v>43236</v>
      </c>
      <c r="C1241" s="181" t="s">
        <v>101</v>
      </c>
      <c r="D1241" s="181">
        <v>2018</v>
      </c>
      <c r="E1241" s="179">
        <v>14895513628967</v>
      </c>
      <c r="F1241" s="182" t="s">
        <v>678</v>
      </c>
      <c r="G1241" s="141" t="s">
        <v>841</v>
      </c>
      <c r="H1241" s="179">
        <v>56100</v>
      </c>
      <c r="I1241" s="183">
        <v>36</v>
      </c>
      <c r="J1241" s="180">
        <v>43220</v>
      </c>
      <c r="K1241" s="180">
        <v>43220</v>
      </c>
      <c r="L1241" s="183">
        <v>2335</v>
      </c>
      <c r="M1241" s="183">
        <v>2335</v>
      </c>
      <c r="N1241" s="184">
        <v>392.4</v>
      </c>
      <c r="O1241">
        <v>102976584</v>
      </c>
      <c r="P1241" t="s">
        <v>611</v>
      </c>
      <c r="Q1241">
        <v>102977700</v>
      </c>
      <c r="R1241" t="s">
        <v>130</v>
      </c>
      <c r="S1241">
        <v>11003620275</v>
      </c>
      <c r="T1241" t="s">
        <v>612</v>
      </c>
      <c r="U1241" s="104">
        <v>21560121200016</v>
      </c>
      <c r="W1241">
        <v>17089</v>
      </c>
      <c r="X1241" s="104">
        <v>100003484722</v>
      </c>
      <c r="Y1241" s="1">
        <v>43236</v>
      </c>
      <c r="Z1241" s="1">
        <v>43276</v>
      </c>
      <c r="AA1241">
        <v>32</v>
      </c>
      <c r="AB1241" t="s">
        <v>613</v>
      </c>
      <c r="AD1241">
        <v>6005863488</v>
      </c>
      <c r="AE1241" t="s">
        <v>678</v>
      </c>
      <c r="AH1241" s="185">
        <v>14895513628967</v>
      </c>
      <c r="AI1241" t="s">
        <v>841</v>
      </c>
      <c r="AJ1241">
        <v>56100</v>
      </c>
      <c r="AK1241" t="s">
        <v>264</v>
      </c>
      <c r="AL1241" t="s">
        <v>616</v>
      </c>
      <c r="AM1241">
        <v>564</v>
      </c>
      <c r="AN1241" t="s">
        <v>101</v>
      </c>
      <c r="AO1241" t="s">
        <v>617</v>
      </c>
      <c r="AP1241" t="s">
        <v>627</v>
      </c>
      <c r="AQ1241" t="s">
        <v>619</v>
      </c>
      <c r="AR1241">
        <v>36</v>
      </c>
      <c r="AU1241">
        <v>0</v>
      </c>
      <c r="AV1241" s="1">
        <v>43191</v>
      </c>
      <c r="AW1241" s="1">
        <v>43220</v>
      </c>
      <c r="AX1241">
        <v>117.42</v>
      </c>
      <c r="AY1241">
        <v>0</v>
      </c>
      <c r="AZ1241">
        <v>0</v>
      </c>
      <c r="BA1241">
        <v>0</v>
      </c>
      <c r="BB1241">
        <v>0</v>
      </c>
      <c r="BC1241">
        <v>4.4800000000000004</v>
      </c>
      <c r="BD1241">
        <v>0</v>
      </c>
      <c r="BE1241">
        <v>0</v>
      </c>
      <c r="BF1241" s="1">
        <v>43221</v>
      </c>
      <c r="BG1241" s="1">
        <v>43281</v>
      </c>
      <c r="BH1241">
        <v>46.45</v>
      </c>
      <c r="BI1241">
        <v>83.25</v>
      </c>
      <c r="BJ1241">
        <v>247.12</v>
      </c>
      <c r="BK1241">
        <v>52.54</v>
      </c>
      <c r="BL1241">
        <v>12.56</v>
      </c>
      <c r="BM1241">
        <v>14.9</v>
      </c>
      <c r="BN1241">
        <v>7.01</v>
      </c>
      <c r="BO1241">
        <v>21.91</v>
      </c>
      <c r="BP1241">
        <v>334.13</v>
      </c>
      <c r="BQ1241">
        <v>59.01</v>
      </c>
      <c r="BR1241">
        <v>3.25</v>
      </c>
      <c r="BS1241">
        <v>275.12</v>
      </c>
      <c r="BT1241">
        <v>55.02</v>
      </c>
      <c r="BU1241">
        <v>392.4</v>
      </c>
      <c r="BV1241">
        <v>2335</v>
      </c>
      <c r="BW1241">
        <v>1833</v>
      </c>
      <c r="BX1241">
        <v>502</v>
      </c>
      <c r="BY1241" s="1">
        <v>43228</v>
      </c>
      <c r="BZ1241" t="s">
        <v>624</v>
      </c>
      <c r="CA1241">
        <v>5818</v>
      </c>
      <c r="CB1241">
        <v>1483</v>
      </c>
      <c r="CC1241" s="1">
        <v>43259</v>
      </c>
      <c r="CD1241">
        <v>3778</v>
      </c>
      <c r="CE1241">
        <v>910</v>
      </c>
      <c r="CF1241">
        <v>5611</v>
      </c>
      <c r="CG1241">
        <v>1412</v>
      </c>
    </row>
    <row r="1242" spans="1:85" hidden="1" x14ac:dyDescent="0.45">
      <c r="A1242" s="179">
        <v>100003484722</v>
      </c>
      <c r="B1242" s="180">
        <v>43236</v>
      </c>
      <c r="C1242" s="181" t="s">
        <v>101</v>
      </c>
      <c r="D1242" s="181">
        <v>2018</v>
      </c>
      <c r="E1242" s="179">
        <v>14845296633070</v>
      </c>
      <c r="F1242" s="141" t="s">
        <v>680</v>
      </c>
      <c r="G1242" s="141" t="str">
        <f>VLOOKUP(E1242,'Tableau Sites'!$A$7:$C$107,3,FALSE)</f>
        <v>6 RUE DE L ECOLE</v>
      </c>
      <c r="H1242" s="179">
        <v>56100</v>
      </c>
      <c r="I1242" s="183">
        <v>3</v>
      </c>
      <c r="J1242" s="180">
        <v>43220</v>
      </c>
      <c r="K1242" s="180">
        <v>43220</v>
      </c>
      <c r="L1242" s="183">
        <v>122</v>
      </c>
      <c r="M1242" s="183">
        <v>122</v>
      </c>
      <c r="N1242" s="184">
        <v>27.42</v>
      </c>
      <c r="O1242">
        <v>102976584</v>
      </c>
      <c r="P1242" t="s">
        <v>611</v>
      </c>
      <c r="Q1242">
        <v>102977700</v>
      </c>
      <c r="R1242" t="s">
        <v>130</v>
      </c>
      <c r="S1242">
        <v>11003620275</v>
      </c>
      <c r="T1242" t="s">
        <v>612</v>
      </c>
      <c r="U1242" s="104">
        <v>21560121200016</v>
      </c>
      <c r="W1242">
        <v>17089</v>
      </c>
      <c r="X1242" s="104">
        <v>100003484722</v>
      </c>
      <c r="Y1242" s="1">
        <v>43236</v>
      </c>
      <c r="Z1242" s="1">
        <v>43276</v>
      </c>
      <c r="AA1242">
        <v>33</v>
      </c>
      <c r="AB1242" t="s">
        <v>613</v>
      </c>
      <c r="AD1242">
        <v>6005877386</v>
      </c>
      <c r="AE1242" t="s">
        <v>680</v>
      </c>
      <c r="AH1242" s="185">
        <v>14845296633070</v>
      </c>
      <c r="AI1242" t="s">
        <v>842</v>
      </c>
      <c r="AJ1242">
        <v>56100</v>
      </c>
      <c r="AK1242" t="s">
        <v>264</v>
      </c>
      <c r="AL1242" t="s">
        <v>634</v>
      </c>
      <c r="AM1242">
        <v>460</v>
      </c>
      <c r="AN1242" t="s">
        <v>101</v>
      </c>
      <c r="AO1242" t="s">
        <v>617</v>
      </c>
      <c r="AP1242" t="s">
        <v>618</v>
      </c>
      <c r="AQ1242" t="s">
        <v>619</v>
      </c>
      <c r="AR1242">
        <v>3</v>
      </c>
      <c r="AU1242">
        <v>0</v>
      </c>
      <c r="AV1242" s="1">
        <v>43191</v>
      </c>
      <c r="AW1242" s="1">
        <v>43220</v>
      </c>
      <c r="AX1242">
        <v>6.13</v>
      </c>
      <c r="AY1242">
        <v>0</v>
      </c>
      <c r="AZ1242">
        <v>0</v>
      </c>
      <c r="BA1242">
        <v>0</v>
      </c>
      <c r="BB1242">
        <v>0</v>
      </c>
      <c r="BC1242">
        <v>0.23</v>
      </c>
      <c r="BD1242">
        <v>0</v>
      </c>
      <c r="BE1242">
        <v>0</v>
      </c>
      <c r="BF1242" s="1">
        <v>43221</v>
      </c>
      <c r="BG1242" s="1">
        <v>43281</v>
      </c>
      <c r="BH1242">
        <v>7.47</v>
      </c>
      <c r="BI1242">
        <v>4.4800000000000004</v>
      </c>
      <c r="BJ1242">
        <v>18.079999999999998</v>
      </c>
      <c r="BK1242">
        <v>2.75</v>
      </c>
      <c r="BL1242">
        <v>2.02</v>
      </c>
      <c r="BM1242">
        <v>0.78</v>
      </c>
      <c r="BN1242">
        <v>0.37</v>
      </c>
      <c r="BO1242">
        <v>1.1499999999999999</v>
      </c>
      <c r="BP1242">
        <v>24</v>
      </c>
      <c r="BQ1242">
        <v>9.49</v>
      </c>
      <c r="BR1242">
        <v>0.52</v>
      </c>
      <c r="BS1242">
        <v>14.51</v>
      </c>
      <c r="BT1242">
        <v>2.9</v>
      </c>
      <c r="BU1242">
        <v>27.42</v>
      </c>
      <c r="BV1242">
        <v>122</v>
      </c>
      <c r="BW1242">
        <v>122</v>
      </c>
      <c r="BX1242">
        <v>0</v>
      </c>
      <c r="BY1242" s="1">
        <v>43095</v>
      </c>
      <c r="BZ1242" t="s">
        <v>624</v>
      </c>
      <c r="CA1242">
        <v>24446</v>
      </c>
      <c r="CB1242">
        <v>0</v>
      </c>
      <c r="CC1242" s="1">
        <v>43269</v>
      </c>
      <c r="CD1242">
        <v>24896</v>
      </c>
      <c r="CE1242">
        <v>0</v>
      </c>
      <c r="CF1242">
        <v>25018</v>
      </c>
      <c r="CG1242">
        <v>0</v>
      </c>
    </row>
    <row r="1243" spans="1:85" hidden="1" x14ac:dyDescent="0.45">
      <c r="A1243" s="179">
        <v>100003484722</v>
      </c>
      <c r="B1243" s="180">
        <v>43236</v>
      </c>
      <c r="C1243" s="181" t="s">
        <v>101</v>
      </c>
      <c r="D1243" s="181">
        <v>2018</v>
      </c>
      <c r="E1243" s="179">
        <v>14808104138930</v>
      </c>
      <c r="F1243" s="182" t="s">
        <v>9</v>
      </c>
      <c r="G1243" s="141" t="str">
        <f>VLOOKUP(E1243,'Tableau Sites'!$A$7:$C$107,3,FALSE)</f>
        <v>33 RUE DU BOIS DU CHATEAU</v>
      </c>
      <c r="H1243" s="179">
        <v>56100</v>
      </c>
      <c r="I1243" s="183">
        <v>15</v>
      </c>
      <c r="J1243" s="180">
        <v>43220</v>
      </c>
      <c r="K1243" s="180">
        <v>43220</v>
      </c>
      <c r="L1243" s="183">
        <v>735</v>
      </c>
      <c r="M1243" s="183">
        <v>735</v>
      </c>
      <c r="N1243" s="184">
        <v>132.87</v>
      </c>
      <c r="O1243">
        <v>102976584</v>
      </c>
      <c r="P1243" t="s">
        <v>611</v>
      </c>
      <c r="Q1243">
        <v>102977700</v>
      </c>
      <c r="R1243" t="s">
        <v>130</v>
      </c>
      <c r="S1243">
        <v>11003620275</v>
      </c>
      <c r="T1243" t="s">
        <v>612</v>
      </c>
      <c r="U1243" s="104">
        <v>21560121200016</v>
      </c>
      <c r="W1243">
        <v>17089</v>
      </c>
      <c r="X1243" s="104">
        <v>100003484722</v>
      </c>
      <c r="Y1243" s="1">
        <v>43236</v>
      </c>
      <c r="Z1243" s="1">
        <v>43276</v>
      </c>
      <c r="AA1243">
        <v>34</v>
      </c>
      <c r="AB1243" t="s">
        <v>613</v>
      </c>
      <c r="AD1243">
        <v>6005836658</v>
      </c>
      <c r="AE1243" t="s">
        <v>9</v>
      </c>
      <c r="AH1243" s="185">
        <v>14808104138930</v>
      </c>
      <c r="AI1243" t="s">
        <v>843</v>
      </c>
      <c r="AJ1243">
        <v>56100</v>
      </c>
      <c r="AK1243" t="s">
        <v>264</v>
      </c>
      <c r="AL1243" t="s">
        <v>634</v>
      </c>
      <c r="AM1243">
        <v>605</v>
      </c>
      <c r="AN1243" t="s">
        <v>101</v>
      </c>
      <c r="AO1243" t="s">
        <v>617</v>
      </c>
      <c r="AP1243" t="s">
        <v>627</v>
      </c>
      <c r="AQ1243" t="s">
        <v>619</v>
      </c>
      <c r="AR1243">
        <v>15</v>
      </c>
      <c r="AU1243">
        <v>0</v>
      </c>
      <c r="AV1243" s="1">
        <v>43191</v>
      </c>
      <c r="AW1243" s="1">
        <v>43220</v>
      </c>
      <c r="AX1243">
        <v>36.96</v>
      </c>
      <c r="AY1243">
        <v>0</v>
      </c>
      <c r="AZ1243">
        <v>0</v>
      </c>
      <c r="BA1243">
        <v>0</v>
      </c>
      <c r="BB1243">
        <v>0</v>
      </c>
      <c r="BC1243">
        <v>1.41</v>
      </c>
      <c r="BD1243">
        <v>0</v>
      </c>
      <c r="BE1243">
        <v>0</v>
      </c>
      <c r="BF1243" s="1">
        <v>43221</v>
      </c>
      <c r="BG1243" s="1">
        <v>43281</v>
      </c>
      <c r="BH1243">
        <v>22.45</v>
      </c>
      <c r="BI1243">
        <v>25.25</v>
      </c>
      <c r="BJ1243">
        <v>84.66</v>
      </c>
      <c r="BK1243">
        <v>16.54</v>
      </c>
      <c r="BL1243">
        <v>6.07</v>
      </c>
      <c r="BM1243">
        <v>4.6900000000000004</v>
      </c>
      <c r="BN1243">
        <v>2.21</v>
      </c>
      <c r="BO1243">
        <v>6.9</v>
      </c>
      <c r="BP1243">
        <v>114.17</v>
      </c>
      <c r="BQ1243">
        <v>28.52</v>
      </c>
      <c r="BR1243">
        <v>1.57</v>
      </c>
      <c r="BS1243">
        <v>85.65</v>
      </c>
      <c r="BT1243">
        <v>17.13</v>
      </c>
      <c r="BU1243">
        <v>132.87</v>
      </c>
      <c r="BV1243">
        <v>735</v>
      </c>
      <c r="BW1243">
        <v>514</v>
      </c>
      <c r="BX1243">
        <v>221</v>
      </c>
      <c r="BY1243" s="1">
        <v>43091</v>
      </c>
      <c r="BZ1243" t="s">
        <v>624</v>
      </c>
      <c r="CA1243">
        <v>15028</v>
      </c>
      <c r="CB1243">
        <v>98347</v>
      </c>
      <c r="CC1243" s="1">
        <v>43269</v>
      </c>
      <c r="CD1243">
        <v>16995</v>
      </c>
      <c r="CE1243">
        <v>99190</v>
      </c>
      <c r="CF1243">
        <v>17509</v>
      </c>
      <c r="CG1243">
        <v>99411</v>
      </c>
    </row>
    <row r="1244" spans="1:85" hidden="1" x14ac:dyDescent="0.45">
      <c r="A1244" s="179">
        <v>100003484722</v>
      </c>
      <c r="B1244" s="180">
        <v>43236</v>
      </c>
      <c r="C1244" s="181" t="s">
        <v>101</v>
      </c>
      <c r="D1244" s="181">
        <v>2018</v>
      </c>
      <c r="E1244" s="179">
        <v>14822286428032</v>
      </c>
      <c r="F1244" s="182" t="s">
        <v>683</v>
      </c>
      <c r="G1244" s="1" t="str">
        <f t="shared" ref="G1244" si="0">AI1244</f>
        <v>RUE SARAH BERNHARDT STADE YVES ALLAINMAT</v>
      </c>
      <c r="H1244" s="179">
        <v>56100</v>
      </c>
      <c r="I1244" s="183">
        <v>18</v>
      </c>
      <c r="J1244" s="180">
        <v>43220</v>
      </c>
      <c r="K1244" s="180">
        <v>43220</v>
      </c>
      <c r="L1244" s="183">
        <v>879</v>
      </c>
      <c r="M1244" s="183">
        <v>879</v>
      </c>
      <c r="N1244" s="184">
        <v>149.93</v>
      </c>
      <c r="O1244">
        <v>102976584</v>
      </c>
      <c r="P1244" t="s">
        <v>611</v>
      </c>
      <c r="Q1244">
        <v>102977700</v>
      </c>
      <c r="R1244" t="s">
        <v>130</v>
      </c>
      <c r="S1244">
        <v>11003620275</v>
      </c>
      <c r="T1244" t="s">
        <v>612</v>
      </c>
      <c r="U1244" s="104">
        <v>21560121200016</v>
      </c>
      <c r="W1244">
        <v>17089</v>
      </c>
      <c r="X1244" s="104">
        <v>100003484722</v>
      </c>
      <c r="Y1244" s="1">
        <v>43236</v>
      </c>
      <c r="Z1244" s="1">
        <v>43276</v>
      </c>
      <c r="AA1244">
        <v>35</v>
      </c>
      <c r="AB1244" t="s">
        <v>613</v>
      </c>
      <c r="AD1244">
        <v>6005836720</v>
      </c>
      <c r="AE1244" t="s">
        <v>683</v>
      </c>
      <c r="AH1244" s="185">
        <v>14822286428032</v>
      </c>
      <c r="AI1244" t="s">
        <v>844</v>
      </c>
      <c r="AJ1244">
        <v>56100</v>
      </c>
      <c r="AK1244" t="s">
        <v>264</v>
      </c>
      <c r="AL1244" t="s">
        <v>396</v>
      </c>
      <c r="AM1244">
        <v>31</v>
      </c>
      <c r="AN1244" t="s">
        <v>101</v>
      </c>
      <c r="AO1244" t="s">
        <v>617</v>
      </c>
      <c r="AP1244" t="s">
        <v>618</v>
      </c>
      <c r="AQ1244" t="s">
        <v>619</v>
      </c>
      <c r="AR1244">
        <v>18</v>
      </c>
      <c r="AU1244">
        <v>0</v>
      </c>
      <c r="AV1244" s="1">
        <v>43191</v>
      </c>
      <c r="AW1244" s="1">
        <v>43220</v>
      </c>
      <c r="AX1244">
        <v>44.21</v>
      </c>
      <c r="AY1244">
        <v>0</v>
      </c>
      <c r="AZ1244">
        <v>0</v>
      </c>
      <c r="BA1244">
        <v>0</v>
      </c>
      <c r="BB1244">
        <v>0</v>
      </c>
      <c r="BC1244">
        <v>1.69</v>
      </c>
      <c r="BD1244">
        <v>0</v>
      </c>
      <c r="BE1244">
        <v>0</v>
      </c>
      <c r="BF1244" s="1">
        <v>43221</v>
      </c>
      <c r="BG1244" s="1">
        <v>43281</v>
      </c>
      <c r="BH1244">
        <v>18.3</v>
      </c>
      <c r="BI1244">
        <v>32.26</v>
      </c>
      <c r="BJ1244">
        <v>94.77</v>
      </c>
      <c r="BK1244">
        <v>19.78</v>
      </c>
      <c r="BL1244">
        <v>4.95</v>
      </c>
      <c r="BM1244">
        <v>5.61</v>
      </c>
      <c r="BN1244">
        <v>2.64</v>
      </c>
      <c r="BO1244">
        <v>8.25</v>
      </c>
      <c r="BP1244">
        <v>127.75</v>
      </c>
      <c r="BQ1244">
        <v>23.25</v>
      </c>
      <c r="BR1244">
        <v>1.28</v>
      </c>
      <c r="BS1244">
        <v>104.5</v>
      </c>
      <c r="BT1244">
        <v>20.9</v>
      </c>
      <c r="BU1244">
        <v>149.93</v>
      </c>
      <c r="BV1244">
        <v>879</v>
      </c>
      <c r="BW1244">
        <v>879</v>
      </c>
      <c r="BX1244">
        <v>0</v>
      </c>
      <c r="BY1244" s="1">
        <v>43038</v>
      </c>
      <c r="BZ1244" t="s">
        <v>624</v>
      </c>
      <c r="CA1244">
        <v>87387</v>
      </c>
      <c r="CB1244">
        <v>0</v>
      </c>
      <c r="CD1244">
        <v>92470</v>
      </c>
      <c r="CE1244">
        <v>0</v>
      </c>
      <c r="CF1244">
        <v>93349</v>
      </c>
      <c r="CG1244">
        <v>0</v>
      </c>
    </row>
    <row r="1245" spans="1:85" hidden="1" x14ac:dyDescent="0.45">
      <c r="A1245" s="179">
        <v>100003484722</v>
      </c>
      <c r="B1245" s="180">
        <v>43236</v>
      </c>
      <c r="C1245" s="181" t="s">
        <v>101</v>
      </c>
      <c r="D1245" s="181">
        <v>2018</v>
      </c>
      <c r="E1245" s="179">
        <v>14851230043318</v>
      </c>
      <c r="F1245" s="141" t="s">
        <v>1043</v>
      </c>
      <c r="G1245" s="141" t="str">
        <f>VLOOKUP(E1245,'Tableau Sites'!$A$7:$C$107,3,FALSE)</f>
        <v>RUE DE PONT CARRE</v>
      </c>
      <c r="H1245" s="179">
        <v>56100</v>
      </c>
      <c r="I1245" s="183">
        <v>18</v>
      </c>
      <c r="J1245" s="180">
        <v>43220</v>
      </c>
      <c r="K1245" s="180">
        <v>43220</v>
      </c>
      <c r="L1245" s="183">
        <v>-1048</v>
      </c>
      <c r="M1245" s="183">
        <v>-1048</v>
      </c>
      <c r="N1245" s="184">
        <v>-124.95</v>
      </c>
      <c r="O1245">
        <v>102976584</v>
      </c>
      <c r="P1245" t="s">
        <v>611</v>
      </c>
      <c r="Q1245">
        <v>102977700</v>
      </c>
      <c r="R1245" t="s">
        <v>130</v>
      </c>
      <c r="S1245">
        <v>11003620275</v>
      </c>
      <c r="T1245" t="s">
        <v>612</v>
      </c>
      <c r="U1245" s="104">
        <v>21560121200016</v>
      </c>
      <c r="W1245">
        <v>17089</v>
      </c>
      <c r="X1245" s="104">
        <v>100003484722</v>
      </c>
      <c r="Y1245" s="1">
        <v>43236</v>
      </c>
      <c r="Z1245" s="1">
        <v>43276</v>
      </c>
      <c r="AA1245">
        <v>36</v>
      </c>
      <c r="AB1245" t="s">
        <v>635</v>
      </c>
      <c r="AD1245">
        <v>6005920492</v>
      </c>
      <c r="AE1245" t="s">
        <v>685</v>
      </c>
      <c r="AH1245" s="185">
        <v>14851230043318</v>
      </c>
      <c r="AI1245" t="s">
        <v>184</v>
      </c>
      <c r="AJ1245">
        <v>56100</v>
      </c>
      <c r="AK1245" t="s">
        <v>264</v>
      </c>
      <c r="AL1245" t="s">
        <v>616</v>
      </c>
      <c r="AM1245">
        <v>9</v>
      </c>
      <c r="AN1245" t="s">
        <v>101</v>
      </c>
      <c r="AO1245" t="s">
        <v>617</v>
      </c>
      <c r="AP1245" t="s">
        <v>618</v>
      </c>
      <c r="AQ1245" t="s">
        <v>619</v>
      </c>
      <c r="AR1245">
        <v>18</v>
      </c>
      <c r="AU1245">
        <v>0</v>
      </c>
      <c r="AV1245" s="1">
        <v>43191</v>
      </c>
      <c r="AW1245" s="1">
        <v>43220</v>
      </c>
      <c r="AX1245">
        <v>-52.7</v>
      </c>
      <c r="AY1245">
        <v>0</v>
      </c>
      <c r="AZ1245">
        <v>0</v>
      </c>
      <c r="BA1245">
        <v>0</v>
      </c>
      <c r="BB1245">
        <v>0</v>
      </c>
      <c r="BC1245">
        <v>-2.0099999999999998</v>
      </c>
      <c r="BD1245">
        <v>0</v>
      </c>
      <c r="BE1245">
        <v>0</v>
      </c>
      <c r="BF1245" s="1">
        <v>43221</v>
      </c>
      <c r="BG1245" s="1">
        <v>43281</v>
      </c>
      <c r="BH1245">
        <v>18.3</v>
      </c>
      <c r="BI1245">
        <v>-38.46</v>
      </c>
      <c r="BJ1245">
        <v>-72.86</v>
      </c>
      <c r="BK1245">
        <v>-23.58</v>
      </c>
      <c r="BL1245">
        <v>4.95</v>
      </c>
      <c r="BM1245">
        <v>-6.69</v>
      </c>
      <c r="BN1245">
        <v>-3.14</v>
      </c>
      <c r="BO1245">
        <v>-9.83</v>
      </c>
      <c r="BP1245">
        <v>-101.32</v>
      </c>
      <c r="BQ1245">
        <v>23.25</v>
      </c>
      <c r="BR1245">
        <v>1.28</v>
      </c>
      <c r="BS1245">
        <v>-124.57</v>
      </c>
      <c r="BT1245">
        <v>-24.91</v>
      </c>
      <c r="BU1245">
        <v>-124.95</v>
      </c>
      <c r="BV1245">
        <v>-1048</v>
      </c>
      <c r="BW1245">
        <v>-1048</v>
      </c>
      <c r="BX1245">
        <v>0</v>
      </c>
      <c r="BY1245" s="1">
        <v>43223</v>
      </c>
      <c r="BZ1245" t="s">
        <v>687</v>
      </c>
      <c r="CA1245">
        <v>49</v>
      </c>
      <c r="CB1245">
        <v>0</v>
      </c>
      <c r="CC1245" s="1">
        <v>43268</v>
      </c>
      <c r="CD1245">
        <v>1460</v>
      </c>
      <c r="CE1245">
        <v>0</v>
      </c>
      <c r="CF1245">
        <v>412</v>
      </c>
      <c r="CG1245">
        <v>0</v>
      </c>
    </row>
    <row r="1246" spans="1:85" hidden="1" x14ac:dyDescent="0.45">
      <c r="A1246" s="179">
        <v>100003484722</v>
      </c>
      <c r="B1246" s="180">
        <v>43236</v>
      </c>
      <c r="C1246" s="181" t="s">
        <v>101</v>
      </c>
      <c r="D1246" s="181">
        <v>2018</v>
      </c>
      <c r="E1246" s="179">
        <v>14848335687353</v>
      </c>
      <c r="F1246" s="182" t="s">
        <v>17</v>
      </c>
      <c r="G1246" s="141" t="e">
        <f>VLOOKUP(E1246,'Tableau Sites'!$A$7:$C$107,3,FALSE)</f>
        <v>#N/A</v>
      </c>
      <c r="H1246" s="179">
        <v>56100</v>
      </c>
      <c r="I1246" s="183">
        <v>18</v>
      </c>
      <c r="J1246" s="180">
        <v>43220</v>
      </c>
      <c r="K1246" s="180">
        <v>43220</v>
      </c>
      <c r="L1246" s="183">
        <v>-484</v>
      </c>
      <c r="M1246" s="183">
        <v>-484</v>
      </c>
      <c r="N1246" s="184">
        <v>-44.51</v>
      </c>
      <c r="O1246">
        <v>102976584</v>
      </c>
      <c r="P1246" t="s">
        <v>611</v>
      </c>
      <c r="Q1246">
        <v>102977700</v>
      </c>
      <c r="R1246" t="s">
        <v>130</v>
      </c>
      <c r="S1246">
        <v>11003620275</v>
      </c>
      <c r="T1246" t="s">
        <v>612</v>
      </c>
      <c r="U1246" s="104">
        <v>21560121200016</v>
      </c>
      <c r="W1246">
        <v>17089</v>
      </c>
      <c r="X1246" s="104">
        <v>100003484722</v>
      </c>
      <c r="Y1246" s="1">
        <v>43236</v>
      </c>
      <c r="Z1246" s="1">
        <v>43276</v>
      </c>
      <c r="AA1246">
        <v>37</v>
      </c>
      <c r="AB1246" t="s">
        <v>635</v>
      </c>
      <c r="AD1246">
        <v>6005870717</v>
      </c>
      <c r="AE1246" t="s">
        <v>17</v>
      </c>
      <c r="AH1246" s="185">
        <v>14848335687353</v>
      </c>
      <c r="AI1246" t="s">
        <v>845</v>
      </c>
      <c r="AJ1246">
        <v>56100</v>
      </c>
      <c r="AK1246" t="s">
        <v>264</v>
      </c>
      <c r="AL1246" t="s">
        <v>616</v>
      </c>
      <c r="AM1246">
        <v>839</v>
      </c>
      <c r="AN1246" t="s">
        <v>101</v>
      </c>
      <c r="AO1246" t="s">
        <v>617</v>
      </c>
      <c r="AP1246" t="s">
        <v>618</v>
      </c>
      <c r="AQ1246" t="s">
        <v>619</v>
      </c>
      <c r="AR1246">
        <v>18</v>
      </c>
      <c r="AU1246">
        <v>0</v>
      </c>
      <c r="AV1246" s="1">
        <v>43191</v>
      </c>
      <c r="AW1246" s="1">
        <v>43220</v>
      </c>
      <c r="AX1246">
        <v>-24.34</v>
      </c>
      <c r="AY1246">
        <v>0</v>
      </c>
      <c r="AZ1246">
        <v>0</v>
      </c>
      <c r="BA1246">
        <v>0</v>
      </c>
      <c r="BB1246">
        <v>0</v>
      </c>
      <c r="BC1246">
        <v>-0.93</v>
      </c>
      <c r="BD1246">
        <v>0</v>
      </c>
      <c r="BE1246">
        <v>0</v>
      </c>
      <c r="BF1246" s="1">
        <v>43221</v>
      </c>
      <c r="BG1246" s="1">
        <v>43281</v>
      </c>
      <c r="BH1246">
        <v>18.3</v>
      </c>
      <c r="BI1246">
        <v>-17.760000000000002</v>
      </c>
      <c r="BJ1246">
        <v>-23.8</v>
      </c>
      <c r="BK1246">
        <v>-10.89</v>
      </c>
      <c r="BL1246">
        <v>4.95</v>
      </c>
      <c r="BM1246">
        <v>-3.09</v>
      </c>
      <c r="BN1246">
        <v>-1.45</v>
      </c>
      <c r="BO1246">
        <v>-4.54</v>
      </c>
      <c r="BP1246">
        <v>-34.28</v>
      </c>
      <c r="BQ1246">
        <v>23.25</v>
      </c>
      <c r="BR1246">
        <v>1.28</v>
      </c>
      <c r="BS1246">
        <v>-57.53</v>
      </c>
      <c r="BT1246">
        <v>-11.51</v>
      </c>
      <c r="BU1246">
        <v>-44.51</v>
      </c>
      <c r="BV1246">
        <v>-484</v>
      </c>
      <c r="BW1246">
        <v>-484</v>
      </c>
      <c r="BX1246">
        <v>0</v>
      </c>
      <c r="BY1246" s="1">
        <v>43236</v>
      </c>
      <c r="BZ1246" t="s">
        <v>624</v>
      </c>
      <c r="CA1246">
        <v>409</v>
      </c>
      <c r="CB1246">
        <v>0</v>
      </c>
      <c r="CC1246" s="1">
        <v>43267</v>
      </c>
      <c r="CD1246">
        <v>893</v>
      </c>
      <c r="CE1246">
        <v>0</v>
      </c>
      <c r="CF1246">
        <v>409</v>
      </c>
      <c r="CG1246">
        <v>0</v>
      </c>
    </row>
    <row r="1247" spans="1:85" hidden="1" x14ac:dyDescent="0.45">
      <c r="A1247" s="179">
        <v>100003484722</v>
      </c>
      <c r="B1247" s="180">
        <v>43236</v>
      </c>
      <c r="C1247" s="181" t="s">
        <v>101</v>
      </c>
      <c r="D1247" s="181">
        <v>2018</v>
      </c>
      <c r="E1247" s="179">
        <v>14860636700389</v>
      </c>
      <c r="F1247" s="204" t="s">
        <v>689</v>
      </c>
      <c r="G1247" s="141" t="str">
        <f>VLOOKUP(E1247,'Tableau Sites'!$A$7:$C$107,3,FALSE)</f>
        <v>6 RUE DE L ECOLE</v>
      </c>
      <c r="H1247" s="179">
        <v>56100</v>
      </c>
      <c r="I1247" s="183">
        <v>18</v>
      </c>
      <c r="J1247" s="180">
        <v>43220</v>
      </c>
      <c r="K1247" s="180">
        <v>43220</v>
      </c>
      <c r="L1247" s="183">
        <v>878</v>
      </c>
      <c r="M1247" s="183">
        <v>878</v>
      </c>
      <c r="N1247" s="184">
        <v>149.77000000000001</v>
      </c>
      <c r="O1247">
        <v>102976584</v>
      </c>
      <c r="P1247" t="s">
        <v>611</v>
      </c>
      <c r="Q1247">
        <v>102977700</v>
      </c>
      <c r="R1247" t="s">
        <v>130</v>
      </c>
      <c r="S1247">
        <v>11003620275</v>
      </c>
      <c r="T1247" t="s">
        <v>612</v>
      </c>
      <c r="U1247" s="104">
        <v>21560121200016</v>
      </c>
      <c r="W1247">
        <v>17089</v>
      </c>
      <c r="X1247" s="104">
        <v>100003484722</v>
      </c>
      <c r="Y1247" s="1">
        <v>43236</v>
      </c>
      <c r="Z1247" s="1">
        <v>43276</v>
      </c>
      <c r="AA1247">
        <v>38</v>
      </c>
      <c r="AB1247" t="s">
        <v>613</v>
      </c>
      <c r="AD1247">
        <v>6005863676</v>
      </c>
      <c r="AE1247" t="s">
        <v>689</v>
      </c>
      <c r="AH1247" s="185">
        <v>14860636700389</v>
      </c>
      <c r="AI1247" t="s">
        <v>842</v>
      </c>
      <c r="AJ1247">
        <v>56100</v>
      </c>
      <c r="AK1247" t="s">
        <v>264</v>
      </c>
      <c r="AL1247" t="s">
        <v>634</v>
      </c>
      <c r="AM1247">
        <v>296</v>
      </c>
      <c r="AN1247" t="s">
        <v>101</v>
      </c>
      <c r="AO1247" t="s">
        <v>617</v>
      </c>
      <c r="AP1247" t="s">
        <v>618</v>
      </c>
      <c r="AQ1247" t="s">
        <v>619</v>
      </c>
      <c r="AR1247">
        <v>18</v>
      </c>
      <c r="AU1247">
        <v>0</v>
      </c>
      <c r="AV1247" s="1">
        <v>43191</v>
      </c>
      <c r="AW1247" s="1">
        <v>43220</v>
      </c>
      <c r="AX1247">
        <v>44.16</v>
      </c>
      <c r="AY1247">
        <v>0</v>
      </c>
      <c r="AZ1247">
        <v>0</v>
      </c>
      <c r="BA1247">
        <v>0</v>
      </c>
      <c r="BB1247">
        <v>0</v>
      </c>
      <c r="BC1247">
        <v>1.69</v>
      </c>
      <c r="BD1247">
        <v>0</v>
      </c>
      <c r="BE1247">
        <v>0</v>
      </c>
      <c r="BF1247" s="1">
        <v>43221</v>
      </c>
      <c r="BG1247" s="1">
        <v>43281</v>
      </c>
      <c r="BH1247">
        <v>18.3</v>
      </c>
      <c r="BI1247">
        <v>32.22</v>
      </c>
      <c r="BJ1247">
        <v>94.68</v>
      </c>
      <c r="BK1247">
        <v>19.760000000000002</v>
      </c>
      <c r="BL1247">
        <v>4.95</v>
      </c>
      <c r="BM1247">
        <v>5.6</v>
      </c>
      <c r="BN1247">
        <v>2.63</v>
      </c>
      <c r="BO1247">
        <v>8.23</v>
      </c>
      <c r="BP1247">
        <v>127.62</v>
      </c>
      <c r="BQ1247">
        <v>23.25</v>
      </c>
      <c r="BR1247">
        <v>1.28</v>
      </c>
      <c r="BS1247">
        <v>104.37</v>
      </c>
      <c r="BT1247">
        <v>20.87</v>
      </c>
      <c r="BU1247">
        <v>149.77000000000001</v>
      </c>
      <c r="BV1247">
        <v>878</v>
      </c>
      <c r="BW1247">
        <v>878</v>
      </c>
      <c r="BX1247">
        <v>0</v>
      </c>
      <c r="BY1247" s="1">
        <v>43095</v>
      </c>
      <c r="BZ1247" t="s">
        <v>624</v>
      </c>
      <c r="CA1247">
        <v>3260</v>
      </c>
      <c r="CB1247">
        <v>0</v>
      </c>
      <c r="CC1247" s="1">
        <v>43269</v>
      </c>
      <c r="CD1247">
        <v>6499</v>
      </c>
      <c r="CE1247">
        <v>0</v>
      </c>
      <c r="CF1247">
        <v>7377</v>
      </c>
      <c r="CG1247">
        <v>0</v>
      </c>
    </row>
    <row r="1248" spans="1:85" hidden="1" x14ac:dyDescent="0.45">
      <c r="A1248" s="179">
        <v>100003484722</v>
      </c>
      <c r="B1248" s="180">
        <v>43236</v>
      </c>
      <c r="C1248" s="181" t="s">
        <v>101</v>
      </c>
      <c r="D1248" s="181">
        <v>2018</v>
      </c>
      <c r="E1248" s="179">
        <v>14860347264787</v>
      </c>
      <c r="F1248" s="204" t="s">
        <v>690</v>
      </c>
      <c r="G1248" s="141" t="str">
        <f>VLOOKUP(E1248,'Tableau Sites'!$A$7:$C$107,3,FALSE)</f>
        <v>11 PLACE DE L YSER</v>
      </c>
      <c r="H1248" s="179">
        <v>56100</v>
      </c>
      <c r="I1248" s="183">
        <v>36</v>
      </c>
      <c r="J1248" s="180">
        <v>43220</v>
      </c>
      <c r="K1248" s="180">
        <v>43220</v>
      </c>
      <c r="L1248" s="183">
        <v>2342</v>
      </c>
      <c r="M1248" s="183">
        <v>2342</v>
      </c>
      <c r="N1248" s="184">
        <v>376.02</v>
      </c>
      <c r="O1248">
        <v>102976584</v>
      </c>
      <c r="P1248" t="s">
        <v>611</v>
      </c>
      <c r="Q1248">
        <v>102977700</v>
      </c>
      <c r="R1248" t="s">
        <v>130</v>
      </c>
      <c r="S1248">
        <v>11003620275</v>
      </c>
      <c r="T1248" t="s">
        <v>612</v>
      </c>
      <c r="U1248" s="104">
        <v>21560121200016</v>
      </c>
      <c r="W1248">
        <v>17089</v>
      </c>
      <c r="X1248" s="104">
        <v>100003484722</v>
      </c>
      <c r="Y1248" s="1">
        <v>43236</v>
      </c>
      <c r="Z1248" s="1">
        <v>43276</v>
      </c>
      <c r="AA1248">
        <v>39</v>
      </c>
      <c r="AB1248" t="s">
        <v>613</v>
      </c>
      <c r="AD1248">
        <v>6005836745</v>
      </c>
      <c r="AE1248" t="s">
        <v>690</v>
      </c>
      <c r="AH1248" s="185">
        <v>14860347264787</v>
      </c>
      <c r="AI1248" t="s">
        <v>846</v>
      </c>
      <c r="AJ1248">
        <v>56100</v>
      </c>
      <c r="AK1248" t="s">
        <v>264</v>
      </c>
      <c r="AL1248" t="s">
        <v>634</v>
      </c>
      <c r="AM1248">
        <v>739</v>
      </c>
      <c r="AN1248" t="s">
        <v>101</v>
      </c>
      <c r="AO1248" t="s">
        <v>617</v>
      </c>
      <c r="AP1248" t="s">
        <v>618</v>
      </c>
      <c r="AQ1248" t="s">
        <v>619</v>
      </c>
      <c r="AR1248">
        <v>36</v>
      </c>
      <c r="AU1248">
        <v>0</v>
      </c>
      <c r="AV1248" s="1">
        <v>43191</v>
      </c>
      <c r="AW1248" s="1">
        <v>43220</v>
      </c>
      <c r="AX1248">
        <v>117.78</v>
      </c>
      <c r="AY1248">
        <v>0</v>
      </c>
      <c r="AZ1248">
        <v>0</v>
      </c>
      <c r="BA1248">
        <v>0</v>
      </c>
      <c r="BB1248">
        <v>0</v>
      </c>
      <c r="BC1248">
        <v>4.5</v>
      </c>
      <c r="BD1248">
        <v>0</v>
      </c>
      <c r="BE1248">
        <v>0</v>
      </c>
      <c r="BF1248" s="1">
        <v>43221</v>
      </c>
      <c r="BG1248" s="1">
        <v>43281</v>
      </c>
      <c r="BH1248">
        <v>31.29</v>
      </c>
      <c r="BI1248">
        <v>85.95</v>
      </c>
      <c r="BJ1248">
        <v>235.02</v>
      </c>
      <c r="BK1248">
        <v>52.7</v>
      </c>
      <c r="BL1248">
        <v>8.4600000000000009</v>
      </c>
      <c r="BM1248">
        <v>14.94</v>
      </c>
      <c r="BN1248">
        <v>7.03</v>
      </c>
      <c r="BO1248">
        <v>21.97</v>
      </c>
      <c r="BP1248">
        <v>318.14999999999998</v>
      </c>
      <c r="BQ1248">
        <v>39.75</v>
      </c>
      <c r="BR1248">
        <v>2.19</v>
      </c>
      <c r="BS1248">
        <v>278.39999999999998</v>
      </c>
      <c r="BT1248">
        <v>55.68</v>
      </c>
      <c r="BU1248">
        <v>376.02</v>
      </c>
      <c r="BV1248">
        <v>2342</v>
      </c>
      <c r="BW1248">
        <v>2342</v>
      </c>
      <c r="BX1248">
        <v>0</v>
      </c>
      <c r="BY1248" s="1">
        <v>43095</v>
      </c>
      <c r="BZ1248" t="s">
        <v>624</v>
      </c>
      <c r="CA1248">
        <v>37775</v>
      </c>
      <c r="CB1248">
        <v>0</v>
      </c>
      <c r="CC1248" s="1">
        <v>43269</v>
      </c>
      <c r="CD1248">
        <v>46411</v>
      </c>
      <c r="CE1248">
        <v>0</v>
      </c>
      <c r="CF1248">
        <v>48753</v>
      </c>
      <c r="CG1248">
        <v>0</v>
      </c>
    </row>
    <row r="1249" spans="1:85" hidden="1" x14ac:dyDescent="0.45">
      <c r="A1249" s="179">
        <v>100003484722</v>
      </c>
      <c r="B1249" s="180">
        <v>43236</v>
      </c>
      <c r="C1249" s="181" t="s">
        <v>101</v>
      </c>
      <c r="D1249" s="181">
        <v>2018</v>
      </c>
      <c r="E1249" s="179">
        <v>14861215571523</v>
      </c>
      <c r="F1249" s="204" t="s">
        <v>692</v>
      </c>
      <c r="G1249" s="141" t="str">
        <f>VLOOKUP(E1249,'Tableau Sites'!$A$7:$C$107,3,FALSE)</f>
        <v>29 RUE JULES SIMON</v>
      </c>
      <c r="H1249" s="179">
        <v>56100</v>
      </c>
      <c r="I1249" s="183">
        <v>9</v>
      </c>
      <c r="J1249" s="180">
        <v>43220</v>
      </c>
      <c r="K1249" s="180">
        <v>43220</v>
      </c>
      <c r="L1249" s="183">
        <v>366</v>
      </c>
      <c r="M1249" s="183">
        <v>366</v>
      </c>
      <c r="N1249" s="184">
        <v>68.02</v>
      </c>
      <c r="O1249">
        <v>102976584</v>
      </c>
      <c r="P1249" t="s">
        <v>611</v>
      </c>
      <c r="Q1249">
        <v>102977700</v>
      </c>
      <c r="R1249" t="s">
        <v>130</v>
      </c>
      <c r="S1249">
        <v>11003620275</v>
      </c>
      <c r="T1249" t="s">
        <v>612</v>
      </c>
      <c r="U1249" s="104">
        <v>21560121200016</v>
      </c>
      <c r="W1249">
        <v>17089</v>
      </c>
      <c r="X1249" s="104">
        <v>100003484722</v>
      </c>
      <c r="Y1249" s="1">
        <v>43236</v>
      </c>
      <c r="Z1249" s="1">
        <v>43276</v>
      </c>
      <c r="AA1249">
        <v>40</v>
      </c>
      <c r="AB1249" t="s">
        <v>613</v>
      </c>
      <c r="AD1249">
        <v>6005876564</v>
      </c>
      <c r="AE1249" t="s">
        <v>692</v>
      </c>
      <c r="AH1249" s="185">
        <v>14861215571523</v>
      </c>
      <c r="AI1249" t="s">
        <v>847</v>
      </c>
      <c r="AJ1249">
        <v>56100</v>
      </c>
      <c r="AK1249" t="s">
        <v>264</v>
      </c>
      <c r="AL1249" t="s">
        <v>634</v>
      </c>
      <c r="AM1249">
        <v>952</v>
      </c>
      <c r="AN1249" t="s">
        <v>101</v>
      </c>
      <c r="AO1249" t="s">
        <v>617</v>
      </c>
      <c r="AP1249" t="s">
        <v>618</v>
      </c>
      <c r="AQ1249" t="s">
        <v>619</v>
      </c>
      <c r="AR1249">
        <v>9</v>
      </c>
      <c r="AU1249">
        <v>0</v>
      </c>
      <c r="AV1249" s="1">
        <v>43191</v>
      </c>
      <c r="AW1249" s="1">
        <v>43220</v>
      </c>
      <c r="AX1249">
        <v>18.399999999999999</v>
      </c>
      <c r="AY1249">
        <v>0</v>
      </c>
      <c r="AZ1249">
        <v>0</v>
      </c>
      <c r="BA1249">
        <v>0</v>
      </c>
      <c r="BB1249">
        <v>0</v>
      </c>
      <c r="BC1249">
        <v>0.7</v>
      </c>
      <c r="BD1249">
        <v>0</v>
      </c>
      <c r="BE1249">
        <v>0</v>
      </c>
      <c r="BF1249" s="1">
        <v>43221</v>
      </c>
      <c r="BG1249" s="1">
        <v>43281</v>
      </c>
      <c r="BH1249">
        <v>11.8</v>
      </c>
      <c r="BI1249">
        <v>13.43</v>
      </c>
      <c r="BJ1249">
        <v>43.63</v>
      </c>
      <c r="BK1249">
        <v>8.24</v>
      </c>
      <c r="BL1249">
        <v>3.19</v>
      </c>
      <c r="BM1249">
        <v>2.34</v>
      </c>
      <c r="BN1249">
        <v>1.1000000000000001</v>
      </c>
      <c r="BO1249">
        <v>3.44</v>
      </c>
      <c r="BP1249">
        <v>58.5</v>
      </c>
      <c r="BQ1249">
        <v>14.99</v>
      </c>
      <c r="BR1249">
        <v>0.82</v>
      </c>
      <c r="BS1249">
        <v>43.51</v>
      </c>
      <c r="BT1249">
        <v>8.6999999999999993</v>
      </c>
      <c r="BU1249">
        <v>68.02</v>
      </c>
      <c r="BV1249">
        <v>366</v>
      </c>
      <c r="BW1249">
        <v>366</v>
      </c>
      <c r="BX1249">
        <v>0</v>
      </c>
      <c r="BY1249" s="1">
        <v>43095</v>
      </c>
      <c r="BZ1249" t="s">
        <v>624</v>
      </c>
      <c r="CA1249">
        <v>87747</v>
      </c>
      <c r="CB1249">
        <v>0</v>
      </c>
      <c r="CC1249" s="1">
        <v>43269</v>
      </c>
      <c r="CD1249">
        <v>89097</v>
      </c>
      <c r="CE1249">
        <v>0</v>
      </c>
      <c r="CF1249">
        <v>89463</v>
      </c>
      <c r="CG1249">
        <v>0</v>
      </c>
    </row>
    <row r="1250" spans="1:85" hidden="1" x14ac:dyDescent="0.45">
      <c r="A1250" s="179">
        <v>100003484722</v>
      </c>
      <c r="B1250" s="180">
        <v>43236</v>
      </c>
      <c r="C1250" s="181" t="s">
        <v>101</v>
      </c>
      <c r="D1250" s="181">
        <v>2018</v>
      </c>
      <c r="E1250" s="179">
        <v>14827062170710</v>
      </c>
      <c r="F1250" s="182" t="s">
        <v>61</v>
      </c>
      <c r="G1250" s="141" t="str">
        <f>VLOOKUP(E1250,'Tableau Sites'!$A$7:$C$107,3,FALSE)</f>
        <v>38 RUE MONISTROL</v>
      </c>
      <c r="H1250" s="179">
        <v>56100</v>
      </c>
      <c r="I1250" s="183">
        <v>18</v>
      </c>
      <c r="J1250" s="180">
        <v>43220</v>
      </c>
      <c r="K1250" s="180">
        <v>43220</v>
      </c>
      <c r="L1250" s="183">
        <v>1483</v>
      </c>
      <c r="M1250" s="183">
        <v>1483</v>
      </c>
      <c r="N1250" s="184">
        <v>236.08</v>
      </c>
      <c r="O1250">
        <v>102976584</v>
      </c>
      <c r="P1250" t="s">
        <v>611</v>
      </c>
      <c r="Q1250">
        <v>102977700</v>
      </c>
      <c r="R1250" t="s">
        <v>130</v>
      </c>
      <c r="S1250">
        <v>11003620275</v>
      </c>
      <c r="T1250" t="s">
        <v>612</v>
      </c>
      <c r="U1250" s="104">
        <v>21560121200016</v>
      </c>
      <c r="W1250">
        <v>17089</v>
      </c>
      <c r="X1250" s="104">
        <v>100003484722</v>
      </c>
      <c r="Y1250" s="1">
        <v>43236</v>
      </c>
      <c r="Z1250" s="1">
        <v>43276</v>
      </c>
      <c r="AA1250">
        <v>41</v>
      </c>
      <c r="AB1250" t="s">
        <v>613</v>
      </c>
      <c r="AD1250">
        <v>6005836722</v>
      </c>
      <c r="AE1250" t="s">
        <v>61</v>
      </c>
      <c r="AH1250" s="185">
        <v>14827062170710</v>
      </c>
      <c r="AI1250" t="s">
        <v>848</v>
      </c>
      <c r="AJ1250">
        <v>56100</v>
      </c>
      <c r="AK1250" t="s">
        <v>264</v>
      </c>
      <c r="AL1250" t="s">
        <v>616</v>
      </c>
      <c r="AM1250">
        <v>260</v>
      </c>
      <c r="AN1250" t="s">
        <v>101</v>
      </c>
      <c r="AO1250" t="s">
        <v>617</v>
      </c>
      <c r="AP1250" t="s">
        <v>618</v>
      </c>
      <c r="AQ1250" t="s">
        <v>619</v>
      </c>
      <c r="AR1250">
        <v>18</v>
      </c>
      <c r="AU1250">
        <v>0</v>
      </c>
      <c r="AV1250" s="1">
        <v>43191</v>
      </c>
      <c r="AW1250" s="1">
        <v>43220</v>
      </c>
      <c r="AX1250">
        <v>74.58</v>
      </c>
      <c r="AY1250">
        <v>0</v>
      </c>
      <c r="AZ1250">
        <v>0</v>
      </c>
      <c r="BA1250">
        <v>0</v>
      </c>
      <c r="BB1250">
        <v>0</v>
      </c>
      <c r="BC1250">
        <v>2.85</v>
      </c>
      <c r="BD1250">
        <v>0</v>
      </c>
      <c r="BE1250">
        <v>0</v>
      </c>
      <c r="BF1250" s="1">
        <v>43221</v>
      </c>
      <c r="BG1250" s="1">
        <v>43281</v>
      </c>
      <c r="BH1250">
        <v>18.3</v>
      </c>
      <c r="BI1250">
        <v>54.43</v>
      </c>
      <c r="BJ1250">
        <v>147.31</v>
      </c>
      <c r="BK1250">
        <v>33.369999999999997</v>
      </c>
      <c r="BL1250">
        <v>4.95</v>
      </c>
      <c r="BM1250">
        <v>9.4600000000000009</v>
      </c>
      <c r="BN1250">
        <v>4.45</v>
      </c>
      <c r="BO1250">
        <v>13.91</v>
      </c>
      <c r="BP1250">
        <v>199.54</v>
      </c>
      <c r="BQ1250">
        <v>23.25</v>
      </c>
      <c r="BR1250">
        <v>1.28</v>
      </c>
      <c r="BS1250">
        <v>176.29</v>
      </c>
      <c r="BT1250">
        <v>35.26</v>
      </c>
      <c r="BU1250">
        <v>236.08</v>
      </c>
      <c r="BV1250">
        <v>1483</v>
      </c>
      <c r="BW1250">
        <v>1483</v>
      </c>
      <c r="BX1250">
        <v>0</v>
      </c>
      <c r="BY1250" s="1">
        <v>43214</v>
      </c>
      <c r="BZ1250" t="s">
        <v>687</v>
      </c>
      <c r="CA1250">
        <v>13043</v>
      </c>
      <c r="CB1250">
        <v>0</v>
      </c>
      <c r="CC1250" s="1">
        <v>43269</v>
      </c>
      <c r="CD1250">
        <v>11870</v>
      </c>
      <c r="CE1250">
        <v>0</v>
      </c>
      <c r="CF1250">
        <v>13353</v>
      </c>
      <c r="CG1250">
        <v>0</v>
      </c>
    </row>
    <row r="1251" spans="1:85" hidden="1" x14ac:dyDescent="0.45">
      <c r="A1251" s="179">
        <v>100003484722</v>
      </c>
      <c r="B1251" s="180">
        <v>43236</v>
      </c>
      <c r="C1251" s="181" t="s">
        <v>101</v>
      </c>
      <c r="D1251" s="181">
        <v>2018</v>
      </c>
      <c r="E1251" s="179">
        <v>14838784312598</v>
      </c>
      <c r="F1251" s="182" t="s">
        <v>97</v>
      </c>
      <c r="G1251" s="141" t="str">
        <f>VLOOKUP(E1251,'Tableau Sites'!$A$7:$C$107,3,FALSE)</f>
        <v>HALLES CHANZY</v>
      </c>
      <c r="H1251" s="179">
        <v>56100</v>
      </c>
      <c r="I1251" s="183">
        <v>36</v>
      </c>
      <c r="J1251" s="180">
        <v>43220</v>
      </c>
      <c r="K1251" s="180">
        <v>43220</v>
      </c>
      <c r="L1251" s="183">
        <v>3315</v>
      </c>
      <c r="M1251" s="183">
        <v>3315</v>
      </c>
      <c r="N1251" s="184">
        <v>528</v>
      </c>
      <c r="O1251">
        <v>102976584</v>
      </c>
      <c r="P1251" t="s">
        <v>611</v>
      </c>
      <c r="Q1251">
        <v>102977700</v>
      </c>
      <c r="R1251" t="s">
        <v>130</v>
      </c>
      <c r="S1251">
        <v>11003620275</v>
      </c>
      <c r="T1251" t="s">
        <v>612</v>
      </c>
      <c r="U1251" s="104">
        <v>21560121200016</v>
      </c>
      <c r="W1251">
        <v>17089</v>
      </c>
      <c r="X1251" s="104">
        <v>100003484722</v>
      </c>
      <c r="Y1251" s="1">
        <v>43236</v>
      </c>
      <c r="Z1251" s="1">
        <v>43276</v>
      </c>
      <c r="AA1251">
        <v>42</v>
      </c>
      <c r="AB1251" t="s">
        <v>613</v>
      </c>
      <c r="AD1251">
        <v>6005863643</v>
      </c>
      <c r="AE1251" t="s">
        <v>97</v>
      </c>
      <c r="AH1251" s="185">
        <v>14838784312598</v>
      </c>
      <c r="AI1251" t="s">
        <v>849</v>
      </c>
      <c r="AJ1251">
        <v>56100</v>
      </c>
      <c r="AK1251" t="s">
        <v>264</v>
      </c>
      <c r="AL1251" t="s">
        <v>616</v>
      </c>
      <c r="AM1251">
        <v>516</v>
      </c>
      <c r="AN1251" t="s">
        <v>101</v>
      </c>
      <c r="AO1251" t="s">
        <v>617</v>
      </c>
      <c r="AP1251" t="s">
        <v>627</v>
      </c>
      <c r="AQ1251" t="s">
        <v>619</v>
      </c>
      <c r="AR1251">
        <v>36</v>
      </c>
      <c r="AU1251">
        <v>0</v>
      </c>
      <c r="AV1251" s="1">
        <v>43191</v>
      </c>
      <c r="AW1251" s="1">
        <v>43220</v>
      </c>
      <c r="AX1251">
        <v>166.7</v>
      </c>
      <c r="AY1251">
        <v>0</v>
      </c>
      <c r="AZ1251">
        <v>0</v>
      </c>
      <c r="BA1251">
        <v>0</v>
      </c>
      <c r="BB1251">
        <v>0</v>
      </c>
      <c r="BC1251">
        <v>6.36</v>
      </c>
      <c r="BD1251">
        <v>0</v>
      </c>
      <c r="BE1251">
        <v>0</v>
      </c>
      <c r="BF1251" s="1">
        <v>43221</v>
      </c>
      <c r="BG1251" s="1">
        <v>43281</v>
      </c>
      <c r="BH1251">
        <v>46.45</v>
      </c>
      <c r="BI1251">
        <v>115.73</v>
      </c>
      <c r="BJ1251">
        <v>328.88</v>
      </c>
      <c r="BK1251">
        <v>74.59</v>
      </c>
      <c r="BL1251">
        <v>12.56</v>
      </c>
      <c r="BM1251">
        <v>21.15</v>
      </c>
      <c r="BN1251">
        <v>9.9499999999999993</v>
      </c>
      <c r="BO1251">
        <v>31.1</v>
      </c>
      <c r="BP1251">
        <v>447.13</v>
      </c>
      <c r="BQ1251">
        <v>59.01</v>
      </c>
      <c r="BR1251">
        <v>3.25</v>
      </c>
      <c r="BS1251">
        <v>388.12</v>
      </c>
      <c r="BT1251">
        <v>77.62</v>
      </c>
      <c r="BU1251">
        <v>528</v>
      </c>
      <c r="BV1251">
        <v>3315</v>
      </c>
      <c r="BW1251">
        <v>2439</v>
      </c>
      <c r="BX1251">
        <v>876</v>
      </c>
      <c r="BY1251" s="1">
        <v>43207</v>
      </c>
      <c r="BZ1251" t="s">
        <v>687</v>
      </c>
      <c r="CA1251">
        <v>20217</v>
      </c>
      <c r="CB1251">
        <v>7633</v>
      </c>
      <c r="CC1251" s="1">
        <v>43269</v>
      </c>
      <c r="CD1251">
        <v>18489</v>
      </c>
      <c r="CE1251">
        <v>7062</v>
      </c>
      <c r="CF1251">
        <v>20928</v>
      </c>
      <c r="CG1251">
        <v>7938</v>
      </c>
    </row>
    <row r="1252" spans="1:85" hidden="1" x14ac:dyDescent="0.45">
      <c r="A1252" s="179">
        <v>100003484722</v>
      </c>
      <c r="B1252" s="180">
        <v>43236</v>
      </c>
      <c r="C1252" s="181" t="s">
        <v>101</v>
      </c>
      <c r="D1252" s="181">
        <v>2018</v>
      </c>
      <c r="E1252" s="179">
        <v>14851664196736</v>
      </c>
      <c r="F1252" s="204" t="s">
        <v>696</v>
      </c>
      <c r="G1252" s="141" t="e">
        <f>VLOOKUP(E1252,'Tableau Sites'!$A$7:$C$107,3,FALSE)</f>
        <v>#N/A</v>
      </c>
      <c r="H1252" s="179">
        <v>56100</v>
      </c>
      <c r="I1252" s="183">
        <v>24</v>
      </c>
      <c r="J1252" s="180">
        <v>43220</v>
      </c>
      <c r="K1252" s="180">
        <v>43220</v>
      </c>
      <c r="L1252" s="183">
        <v>-6028</v>
      </c>
      <c r="M1252" s="183">
        <v>-6028</v>
      </c>
      <c r="N1252" s="184">
        <v>-829.52</v>
      </c>
      <c r="O1252">
        <v>102976584</v>
      </c>
      <c r="P1252" t="s">
        <v>611</v>
      </c>
      <c r="Q1252">
        <v>102977700</v>
      </c>
      <c r="R1252" t="s">
        <v>130</v>
      </c>
      <c r="S1252">
        <v>11003620275</v>
      </c>
      <c r="T1252" t="s">
        <v>612</v>
      </c>
      <c r="U1252" s="104">
        <v>21560121200016</v>
      </c>
      <c r="W1252">
        <v>17089</v>
      </c>
      <c r="X1252" s="104">
        <v>100003484722</v>
      </c>
      <c r="Y1252" s="1">
        <v>43236</v>
      </c>
      <c r="Z1252" s="1">
        <v>43276</v>
      </c>
      <c r="AA1252">
        <v>43</v>
      </c>
      <c r="AB1252" t="s">
        <v>635</v>
      </c>
      <c r="AD1252">
        <v>6005836616</v>
      </c>
      <c r="AE1252" t="s">
        <v>696</v>
      </c>
      <c r="AH1252" s="185">
        <v>14851664196736</v>
      </c>
      <c r="AI1252" t="s">
        <v>186</v>
      </c>
      <c r="AJ1252">
        <v>56100</v>
      </c>
      <c r="AK1252" t="s">
        <v>264</v>
      </c>
      <c r="AL1252" t="s">
        <v>616</v>
      </c>
      <c r="AM1252">
        <v>326</v>
      </c>
      <c r="AN1252" t="s">
        <v>101</v>
      </c>
      <c r="AO1252" t="s">
        <v>617</v>
      </c>
      <c r="AP1252" t="s">
        <v>618</v>
      </c>
      <c r="AQ1252" t="s">
        <v>619</v>
      </c>
      <c r="AR1252">
        <v>24</v>
      </c>
      <c r="AU1252">
        <v>0</v>
      </c>
      <c r="AV1252" s="1">
        <v>43191</v>
      </c>
      <c r="AW1252" s="1">
        <v>43220</v>
      </c>
      <c r="AX1252">
        <v>-303.14</v>
      </c>
      <c r="AY1252">
        <v>0</v>
      </c>
      <c r="AZ1252">
        <v>0</v>
      </c>
      <c r="BA1252">
        <v>0</v>
      </c>
      <c r="BB1252">
        <v>0</v>
      </c>
      <c r="BC1252">
        <v>-11.57</v>
      </c>
      <c r="BD1252">
        <v>0</v>
      </c>
      <c r="BE1252">
        <v>0</v>
      </c>
      <c r="BF1252" s="1">
        <v>43221</v>
      </c>
      <c r="BG1252" s="1">
        <v>43281</v>
      </c>
      <c r="BH1252">
        <v>22.63</v>
      </c>
      <c r="BI1252">
        <v>-221.23</v>
      </c>
      <c r="BJ1252">
        <v>-501.74</v>
      </c>
      <c r="BK1252">
        <v>-135.63</v>
      </c>
      <c r="BL1252">
        <v>6.12</v>
      </c>
      <c r="BM1252">
        <v>-38.46</v>
      </c>
      <c r="BN1252">
        <v>-18.079999999999998</v>
      </c>
      <c r="BO1252">
        <v>-56.54</v>
      </c>
      <c r="BP1252">
        <v>-687.79</v>
      </c>
      <c r="BQ1252">
        <v>28.75</v>
      </c>
      <c r="BR1252">
        <v>1.58</v>
      </c>
      <c r="BS1252">
        <v>-716.54</v>
      </c>
      <c r="BT1252">
        <v>-143.31</v>
      </c>
      <c r="BU1252">
        <v>-829.52</v>
      </c>
      <c r="BV1252">
        <v>-6028</v>
      </c>
      <c r="BW1252">
        <v>-6028</v>
      </c>
      <c r="BX1252">
        <v>0</v>
      </c>
      <c r="BY1252" s="1">
        <v>43236</v>
      </c>
      <c r="BZ1252" t="s">
        <v>624</v>
      </c>
      <c r="CA1252">
        <v>364</v>
      </c>
      <c r="CB1252">
        <v>0</v>
      </c>
      <c r="CC1252" s="1">
        <v>43267</v>
      </c>
      <c r="CD1252">
        <v>8088</v>
      </c>
      <c r="CE1252">
        <v>0</v>
      </c>
      <c r="CF1252">
        <v>2060</v>
      </c>
      <c r="CG1252">
        <v>0</v>
      </c>
    </row>
    <row r="1253" spans="1:85" hidden="1" x14ac:dyDescent="0.45">
      <c r="A1253" s="179">
        <v>100003484722</v>
      </c>
      <c r="B1253" s="180">
        <v>43236</v>
      </c>
      <c r="C1253" s="181" t="s">
        <v>101</v>
      </c>
      <c r="D1253" s="181">
        <v>2018</v>
      </c>
      <c r="E1253" s="179">
        <v>14849204036299</v>
      </c>
      <c r="F1253" s="182" t="s">
        <v>82</v>
      </c>
      <c r="G1253" s="141" t="e">
        <f>VLOOKUP(E1253,'Tableau Sites'!$A$7:$C$107,3,FALSE)</f>
        <v>#N/A</v>
      </c>
      <c r="H1253" s="179">
        <v>56100</v>
      </c>
      <c r="I1253" s="183">
        <v>6</v>
      </c>
      <c r="J1253" s="180">
        <v>43220</v>
      </c>
      <c r="K1253" s="180">
        <v>43220</v>
      </c>
      <c r="L1253" s="183">
        <v>244</v>
      </c>
      <c r="M1253" s="183">
        <v>244</v>
      </c>
      <c r="N1253" s="184">
        <v>47.7</v>
      </c>
      <c r="O1253">
        <v>102976584</v>
      </c>
      <c r="P1253" t="s">
        <v>611</v>
      </c>
      <c r="Q1253">
        <v>102977700</v>
      </c>
      <c r="R1253" t="s">
        <v>130</v>
      </c>
      <c r="S1253">
        <v>11003620275</v>
      </c>
      <c r="T1253" t="s">
        <v>612</v>
      </c>
      <c r="U1253" s="104">
        <v>21560121200016</v>
      </c>
      <c r="W1253">
        <v>17089</v>
      </c>
      <c r="X1253" s="104">
        <v>100003484722</v>
      </c>
      <c r="Y1253" s="1">
        <v>43236</v>
      </c>
      <c r="Z1253" s="1">
        <v>43276</v>
      </c>
      <c r="AA1253">
        <v>44</v>
      </c>
      <c r="AB1253" t="s">
        <v>613</v>
      </c>
      <c r="AD1253">
        <v>6005877471</v>
      </c>
      <c r="AE1253" t="s">
        <v>82</v>
      </c>
      <c r="AH1253" s="185">
        <v>14849204036299</v>
      </c>
      <c r="AI1253" t="s">
        <v>158</v>
      </c>
      <c r="AJ1253">
        <v>56100</v>
      </c>
      <c r="AK1253" t="s">
        <v>264</v>
      </c>
      <c r="AL1253" t="s">
        <v>396</v>
      </c>
      <c r="AM1253">
        <v>789</v>
      </c>
      <c r="AN1253" t="s">
        <v>101</v>
      </c>
      <c r="AO1253" t="s">
        <v>617</v>
      </c>
      <c r="AP1253" t="s">
        <v>618</v>
      </c>
      <c r="AQ1253" t="s">
        <v>619</v>
      </c>
      <c r="AR1253">
        <v>6</v>
      </c>
      <c r="AU1253">
        <v>0</v>
      </c>
      <c r="AV1253" s="1">
        <v>43191</v>
      </c>
      <c r="AW1253" s="1">
        <v>43220</v>
      </c>
      <c r="AX1253">
        <v>12.27</v>
      </c>
      <c r="AY1253">
        <v>0</v>
      </c>
      <c r="AZ1253">
        <v>0</v>
      </c>
      <c r="BA1253">
        <v>0</v>
      </c>
      <c r="BB1253">
        <v>0</v>
      </c>
      <c r="BC1253">
        <v>0.47</v>
      </c>
      <c r="BD1253">
        <v>0</v>
      </c>
      <c r="BE1253">
        <v>0</v>
      </c>
      <c r="BF1253" s="1">
        <v>43221</v>
      </c>
      <c r="BG1253" s="1">
        <v>43281</v>
      </c>
      <c r="BH1253">
        <v>9.6300000000000008</v>
      </c>
      <c r="BI1253">
        <v>8.9499999999999993</v>
      </c>
      <c r="BJ1253">
        <v>30.85</v>
      </c>
      <c r="BK1253">
        <v>5.49</v>
      </c>
      <c r="BL1253">
        <v>2.6</v>
      </c>
      <c r="BM1253">
        <v>1.56</v>
      </c>
      <c r="BN1253">
        <v>0.73</v>
      </c>
      <c r="BO1253">
        <v>2.29</v>
      </c>
      <c r="BP1253">
        <v>41.23</v>
      </c>
      <c r="BQ1253">
        <v>12.23</v>
      </c>
      <c r="BR1253">
        <v>0.67</v>
      </c>
      <c r="BS1253">
        <v>29</v>
      </c>
      <c r="BT1253">
        <v>5.8</v>
      </c>
      <c r="BU1253">
        <v>47.7</v>
      </c>
      <c r="BV1253">
        <v>244</v>
      </c>
      <c r="BW1253">
        <v>244</v>
      </c>
      <c r="BX1253">
        <v>0</v>
      </c>
      <c r="BY1253" s="1">
        <v>43095</v>
      </c>
      <c r="BZ1253" t="s">
        <v>624</v>
      </c>
      <c r="CA1253">
        <v>435</v>
      </c>
      <c r="CB1253">
        <v>0</v>
      </c>
      <c r="CC1253" s="1">
        <v>43269</v>
      </c>
      <c r="CD1253">
        <v>1335</v>
      </c>
      <c r="CE1253">
        <v>0</v>
      </c>
      <c r="CF1253">
        <v>1579</v>
      </c>
      <c r="CG1253">
        <v>0</v>
      </c>
    </row>
    <row r="1254" spans="1:85" hidden="1" x14ac:dyDescent="0.45">
      <c r="A1254" s="179">
        <v>100003484722</v>
      </c>
      <c r="B1254" s="180">
        <v>43236</v>
      </c>
      <c r="C1254" s="181" t="s">
        <v>101</v>
      </c>
      <c r="D1254" s="181">
        <v>2018</v>
      </c>
      <c r="E1254" s="179">
        <v>14849927625240</v>
      </c>
      <c r="F1254" s="182" t="s">
        <v>90</v>
      </c>
      <c r="G1254" s="141" t="str">
        <f>VLOOKUP(E1254,'Tableau Sites'!$A$7:$C$107,3,FALSE)</f>
        <v>79 BOULEVARD COSMAO DUMANOIR</v>
      </c>
      <c r="H1254" s="179">
        <v>56100</v>
      </c>
      <c r="I1254" s="183">
        <v>6</v>
      </c>
      <c r="J1254" s="180">
        <v>43220</v>
      </c>
      <c r="K1254" s="180">
        <v>43220</v>
      </c>
      <c r="L1254" s="183">
        <v>244</v>
      </c>
      <c r="M1254" s="183">
        <v>244</v>
      </c>
      <c r="N1254" s="184">
        <v>47.7</v>
      </c>
      <c r="O1254">
        <v>102976584</v>
      </c>
      <c r="P1254" t="s">
        <v>611</v>
      </c>
      <c r="Q1254">
        <v>102977700</v>
      </c>
      <c r="R1254" t="s">
        <v>130</v>
      </c>
      <c r="S1254">
        <v>11003620275</v>
      </c>
      <c r="T1254" t="s">
        <v>612</v>
      </c>
      <c r="U1254" s="104">
        <v>21560121200016</v>
      </c>
      <c r="W1254">
        <v>17089</v>
      </c>
      <c r="X1254" s="104">
        <v>100003484722</v>
      </c>
      <c r="Y1254" s="1">
        <v>43236</v>
      </c>
      <c r="Z1254" s="1">
        <v>43276</v>
      </c>
      <c r="AA1254">
        <v>45</v>
      </c>
      <c r="AB1254" t="s">
        <v>613</v>
      </c>
      <c r="AD1254">
        <v>6005863591</v>
      </c>
      <c r="AE1254" t="s">
        <v>90</v>
      </c>
      <c r="AH1254" s="185">
        <v>14849927625240</v>
      </c>
      <c r="AI1254" t="s">
        <v>158</v>
      </c>
      <c r="AJ1254">
        <v>56100</v>
      </c>
      <c r="AK1254" t="s">
        <v>264</v>
      </c>
      <c r="AL1254" t="s">
        <v>396</v>
      </c>
      <c r="AM1254">
        <v>465</v>
      </c>
      <c r="AN1254" t="s">
        <v>101</v>
      </c>
      <c r="AO1254" t="s">
        <v>617</v>
      </c>
      <c r="AP1254" t="s">
        <v>618</v>
      </c>
      <c r="AQ1254" t="s">
        <v>619</v>
      </c>
      <c r="AR1254">
        <v>6</v>
      </c>
      <c r="AU1254">
        <v>0</v>
      </c>
      <c r="AV1254" s="1">
        <v>43191</v>
      </c>
      <c r="AW1254" s="1">
        <v>43220</v>
      </c>
      <c r="AX1254">
        <v>12.27</v>
      </c>
      <c r="AY1254">
        <v>0</v>
      </c>
      <c r="AZ1254">
        <v>0</v>
      </c>
      <c r="BA1254">
        <v>0</v>
      </c>
      <c r="BB1254">
        <v>0</v>
      </c>
      <c r="BC1254">
        <v>0.47</v>
      </c>
      <c r="BD1254">
        <v>0</v>
      </c>
      <c r="BE1254">
        <v>0</v>
      </c>
      <c r="BF1254" s="1">
        <v>43221</v>
      </c>
      <c r="BG1254" s="1">
        <v>43281</v>
      </c>
      <c r="BH1254">
        <v>9.6300000000000008</v>
      </c>
      <c r="BI1254">
        <v>8.9499999999999993</v>
      </c>
      <c r="BJ1254">
        <v>30.85</v>
      </c>
      <c r="BK1254">
        <v>5.49</v>
      </c>
      <c r="BL1254">
        <v>2.6</v>
      </c>
      <c r="BM1254">
        <v>1.56</v>
      </c>
      <c r="BN1254">
        <v>0.73</v>
      </c>
      <c r="BO1254">
        <v>2.29</v>
      </c>
      <c r="BP1254">
        <v>41.23</v>
      </c>
      <c r="BQ1254">
        <v>12.23</v>
      </c>
      <c r="BR1254">
        <v>0.67</v>
      </c>
      <c r="BS1254">
        <v>29</v>
      </c>
      <c r="BT1254">
        <v>5.8</v>
      </c>
      <c r="BU1254">
        <v>47.7</v>
      </c>
      <c r="BV1254">
        <v>244</v>
      </c>
      <c r="BW1254">
        <v>244</v>
      </c>
      <c r="BX1254">
        <v>0</v>
      </c>
      <c r="BY1254" s="1">
        <v>43095</v>
      </c>
      <c r="BZ1254" t="s">
        <v>624</v>
      </c>
      <c r="CA1254">
        <v>44376</v>
      </c>
      <c r="CB1254">
        <v>0</v>
      </c>
      <c r="CC1254" s="1">
        <v>43269</v>
      </c>
      <c r="CD1254">
        <v>45276</v>
      </c>
      <c r="CE1254">
        <v>0</v>
      </c>
      <c r="CF1254">
        <v>45520</v>
      </c>
      <c r="CG1254">
        <v>0</v>
      </c>
    </row>
    <row r="1255" spans="1:85" x14ac:dyDescent="0.45">
      <c r="A1255" s="179">
        <v>100003484722</v>
      </c>
      <c r="B1255" s="180">
        <v>43236</v>
      </c>
      <c r="C1255" s="181" t="s">
        <v>101</v>
      </c>
      <c r="D1255" s="181">
        <v>2018</v>
      </c>
      <c r="E1255" s="179">
        <v>14890593252047</v>
      </c>
      <c r="F1255" s="182" t="s">
        <v>105</v>
      </c>
      <c r="G1255" s="141" t="str">
        <f>VLOOKUP(E1255,'Tableau Sites'!$A$7:$C$127,3,FALSE)</f>
        <v>RUE RAMPE DE L AMIRAL</v>
      </c>
      <c r="H1255" s="179">
        <v>56100</v>
      </c>
      <c r="I1255" s="183">
        <v>12</v>
      </c>
      <c r="J1255" s="180">
        <v>43220</v>
      </c>
      <c r="K1255" s="180">
        <v>43220</v>
      </c>
      <c r="L1255" s="183">
        <v>-18</v>
      </c>
      <c r="M1255" s="183">
        <v>-18</v>
      </c>
      <c r="N1255" s="184">
        <v>16.149999999999999</v>
      </c>
      <c r="O1255">
        <v>102976584</v>
      </c>
      <c r="P1255" t="s">
        <v>611</v>
      </c>
      <c r="Q1255">
        <v>102977700</v>
      </c>
      <c r="R1255" t="s">
        <v>130</v>
      </c>
      <c r="S1255">
        <v>11003620275</v>
      </c>
      <c r="T1255" t="s">
        <v>612</v>
      </c>
      <c r="U1255" s="104">
        <v>21560121200016</v>
      </c>
      <c r="W1255">
        <v>17089</v>
      </c>
      <c r="X1255" s="104">
        <v>100003484722</v>
      </c>
      <c r="Y1255" s="1">
        <v>43236</v>
      </c>
      <c r="Z1255" s="1">
        <v>43276</v>
      </c>
      <c r="AA1255">
        <v>46</v>
      </c>
      <c r="AB1255" t="s">
        <v>613</v>
      </c>
      <c r="AD1255">
        <v>6005863525</v>
      </c>
      <c r="AE1255" t="s">
        <v>105</v>
      </c>
      <c r="AH1255" s="185">
        <v>14890593252047</v>
      </c>
      <c r="AI1255" t="s">
        <v>850</v>
      </c>
      <c r="AJ1255">
        <v>56100</v>
      </c>
      <c r="AK1255" t="s">
        <v>264</v>
      </c>
      <c r="AL1255" t="s">
        <v>616</v>
      </c>
      <c r="AM1255">
        <v>985</v>
      </c>
      <c r="AN1255" t="s">
        <v>101</v>
      </c>
      <c r="AO1255" t="s">
        <v>617</v>
      </c>
      <c r="AP1255" t="s">
        <v>618</v>
      </c>
      <c r="AQ1255" t="s">
        <v>619</v>
      </c>
      <c r="AR1255">
        <v>12</v>
      </c>
      <c r="AU1255">
        <v>0</v>
      </c>
      <c r="AV1255" s="1">
        <v>43191</v>
      </c>
      <c r="AW1255" s="1">
        <v>43220</v>
      </c>
      <c r="AX1255">
        <v>-0.9</v>
      </c>
      <c r="AY1255">
        <v>0</v>
      </c>
      <c r="AZ1255">
        <v>0</v>
      </c>
      <c r="BA1255">
        <v>0</v>
      </c>
      <c r="BB1255">
        <v>0</v>
      </c>
      <c r="BC1255">
        <v>-0.03</v>
      </c>
      <c r="BD1255">
        <v>0</v>
      </c>
      <c r="BE1255">
        <v>0</v>
      </c>
      <c r="BF1255" s="1">
        <v>43221</v>
      </c>
      <c r="BG1255" s="1">
        <v>43281</v>
      </c>
      <c r="BH1255">
        <v>13.96</v>
      </c>
      <c r="BI1255">
        <v>-0.66</v>
      </c>
      <c r="BJ1255">
        <v>12.4</v>
      </c>
      <c r="BK1255">
        <v>-0.41</v>
      </c>
      <c r="BL1255">
        <v>3.77</v>
      </c>
      <c r="BM1255">
        <v>-0.11</v>
      </c>
      <c r="BN1255">
        <v>-0.05</v>
      </c>
      <c r="BO1255">
        <v>-0.16</v>
      </c>
      <c r="BP1255">
        <v>15.6</v>
      </c>
      <c r="BQ1255">
        <v>17.73</v>
      </c>
      <c r="BR1255">
        <v>0.98</v>
      </c>
      <c r="BS1255">
        <v>-2.13</v>
      </c>
      <c r="BT1255">
        <v>-0.43</v>
      </c>
      <c r="BU1255">
        <v>16.149999999999999</v>
      </c>
      <c r="BV1255">
        <v>-18</v>
      </c>
      <c r="BW1255">
        <v>-18</v>
      </c>
      <c r="BX1255">
        <v>0</v>
      </c>
      <c r="BY1255" s="1">
        <v>43197</v>
      </c>
      <c r="BZ1255" t="s">
        <v>624</v>
      </c>
      <c r="CA1255">
        <v>214</v>
      </c>
      <c r="CB1255">
        <v>0</v>
      </c>
      <c r="CC1255" s="1">
        <v>43382</v>
      </c>
      <c r="CD1255">
        <v>300</v>
      </c>
      <c r="CE1255">
        <v>0</v>
      </c>
      <c r="CF1255">
        <v>282</v>
      </c>
      <c r="CG1255">
        <v>0</v>
      </c>
    </row>
    <row r="1256" spans="1:85" hidden="1" x14ac:dyDescent="0.45">
      <c r="A1256" s="179">
        <v>100003484722</v>
      </c>
      <c r="B1256" s="180">
        <v>43236</v>
      </c>
      <c r="C1256" s="181" t="s">
        <v>101</v>
      </c>
      <c r="D1256" s="181">
        <v>2018</v>
      </c>
      <c r="E1256" s="179">
        <v>14813892850933</v>
      </c>
      <c r="F1256" s="204" t="s">
        <v>700</v>
      </c>
      <c r="G1256" s="141" t="str">
        <f>VLOOKUP(E1256,'Tableau Sites'!$A$7:$C$107,3,FALSE)</f>
        <v>4 F RUE ROGER SALENGRO</v>
      </c>
      <c r="H1256" s="179">
        <v>56100</v>
      </c>
      <c r="I1256" s="183">
        <v>36</v>
      </c>
      <c r="J1256" s="180">
        <v>43220</v>
      </c>
      <c r="K1256" s="180">
        <v>43220</v>
      </c>
      <c r="L1256" s="183">
        <v>2345</v>
      </c>
      <c r="M1256" s="183">
        <v>2345</v>
      </c>
      <c r="N1256" s="184">
        <v>376.44</v>
      </c>
      <c r="O1256">
        <v>102976584</v>
      </c>
      <c r="P1256" t="s">
        <v>611</v>
      </c>
      <c r="Q1256">
        <v>102977700</v>
      </c>
      <c r="R1256" t="s">
        <v>130</v>
      </c>
      <c r="S1256">
        <v>11003620275</v>
      </c>
      <c r="T1256" t="s">
        <v>612</v>
      </c>
      <c r="U1256" s="104">
        <v>21560121200016</v>
      </c>
      <c r="W1256">
        <v>17089</v>
      </c>
      <c r="X1256" s="104">
        <v>100003484722</v>
      </c>
      <c r="Y1256" s="1">
        <v>43236</v>
      </c>
      <c r="Z1256" s="1">
        <v>43276</v>
      </c>
      <c r="AA1256">
        <v>47</v>
      </c>
      <c r="AB1256" t="s">
        <v>613</v>
      </c>
      <c r="AD1256">
        <v>6005836679</v>
      </c>
      <c r="AE1256" t="s">
        <v>700</v>
      </c>
      <c r="AH1256" s="185">
        <v>14813892850933</v>
      </c>
      <c r="AI1256" t="s">
        <v>155</v>
      </c>
      <c r="AJ1256">
        <v>56100</v>
      </c>
      <c r="AK1256" t="s">
        <v>264</v>
      </c>
      <c r="AL1256" t="s">
        <v>396</v>
      </c>
      <c r="AM1256">
        <v>922</v>
      </c>
      <c r="AN1256" t="s">
        <v>101</v>
      </c>
      <c r="AO1256" t="s">
        <v>617</v>
      </c>
      <c r="AP1256" t="s">
        <v>618</v>
      </c>
      <c r="AQ1256" t="s">
        <v>619</v>
      </c>
      <c r="AR1256">
        <v>36</v>
      </c>
      <c r="AU1256">
        <v>0</v>
      </c>
      <c r="AV1256" s="1">
        <v>43191</v>
      </c>
      <c r="AW1256" s="1">
        <v>43220</v>
      </c>
      <c r="AX1256">
        <v>117.93</v>
      </c>
      <c r="AY1256">
        <v>0</v>
      </c>
      <c r="AZ1256">
        <v>0</v>
      </c>
      <c r="BA1256">
        <v>0</v>
      </c>
      <c r="BB1256">
        <v>0</v>
      </c>
      <c r="BC1256">
        <v>4.5</v>
      </c>
      <c r="BD1256">
        <v>0</v>
      </c>
      <c r="BE1256">
        <v>0</v>
      </c>
      <c r="BF1256" s="1">
        <v>43221</v>
      </c>
      <c r="BG1256" s="1">
        <v>43281</v>
      </c>
      <c r="BH1256">
        <v>31.29</v>
      </c>
      <c r="BI1256">
        <v>86.06</v>
      </c>
      <c r="BJ1256">
        <v>235.28</v>
      </c>
      <c r="BK1256">
        <v>52.76</v>
      </c>
      <c r="BL1256">
        <v>8.4600000000000009</v>
      </c>
      <c r="BM1256">
        <v>14.96</v>
      </c>
      <c r="BN1256">
        <v>7.04</v>
      </c>
      <c r="BO1256">
        <v>22</v>
      </c>
      <c r="BP1256">
        <v>318.5</v>
      </c>
      <c r="BQ1256">
        <v>39.75</v>
      </c>
      <c r="BR1256">
        <v>2.19</v>
      </c>
      <c r="BS1256">
        <v>278.75</v>
      </c>
      <c r="BT1256">
        <v>55.75</v>
      </c>
      <c r="BU1256">
        <v>376.44</v>
      </c>
      <c r="BV1256">
        <v>2345</v>
      </c>
      <c r="BW1256">
        <v>2345</v>
      </c>
      <c r="BX1256">
        <v>0</v>
      </c>
      <c r="BY1256" s="1">
        <v>43090</v>
      </c>
      <c r="BZ1256" t="s">
        <v>624</v>
      </c>
      <c r="CA1256">
        <v>83082</v>
      </c>
      <c r="CB1256">
        <v>0</v>
      </c>
      <c r="CC1256" s="1">
        <v>43269</v>
      </c>
      <c r="CD1256">
        <v>92164</v>
      </c>
      <c r="CE1256">
        <v>0</v>
      </c>
      <c r="CF1256">
        <v>94509</v>
      </c>
      <c r="CG1256">
        <v>0</v>
      </c>
    </row>
    <row r="1257" spans="1:85" hidden="1" x14ac:dyDescent="0.45">
      <c r="A1257" s="179">
        <v>100003484722</v>
      </c>
      <c r="B1257" s="180">
        <v>43236</v>
      </c>
      <c r="C1257" s="181" t="s">
        <v>101</v>
      </c>
      <c r="D1257" s="181">
        <v>2018</v>
      </c>
      <c r="E1257" s="179">
        <v>14842981128703</v>
      </c>
      <c r="F1257" s="182" t="s">
        <v>24</v>
      </c>
      <c r="G1257" s="141" t="str">
        <f>VLOOKUP(E1257,'Tableau Sites'!$A$7:$C$107,3,FALSE)</f>
        <v>8 RUE DE L INDUSTRIE</v>
      </c>
      <c r="H1257" s="179">
        <v>56100</v>
      </c>
      <c r="I1257" s="183">
        <v>9</v>
      </c>
      <c r="J1257" s="180">
        <v>43220</v>
      </c>
      <c r="K1257" s="180">
        <v>43220</v>
      </c>
      <c r="L1257" s="183">
        <v>22</v>
      </c>
      <c r="M1257" s="183">
        <v>22</v>
      </c>
      <c r="N1257" s="184">
        <v>18.95</v>
      </c>
      <c r="O1257">
        <v>102976584</v>
      </c>
      <c r="P1257" t="s">
        <v>611</v>
      </c>
      <c r="Q1257">
        <v>102977700</v>
      </c>
      <c r="R1257" t="s">
        <v>130</v>
      </c>
      <c r="S1257">
        <v>11003620275</v>
      </c>
      <c r="T1257" t="s">
        <v>612</v>
      </c>
      <c r="U1257" s="104">
        <v>21560121200016</v>
      </c>
      <c r="W1257">
        <v>17089</v>
      </c>
      <c r="X1257" s="104">
        <v>100003484722</v>
      </c>
      <c r="Y1257" s="1">
        <v>43236</v>
      </c>
      <c r="Z1257" s="1">
        <v>43276</v>
      </c>
      <c r="AA1257">
        <v>48</v>
      </c>
      <c r="AB1257" t="s">
        <v>613</v>
      </c>
      <c r="AD1257">
        <v>6005830210</v>
      </c>
      <c r="AE1257" t="s">
        <v>24</v>
      </c>
      <c r="AH1257" s="185">
        <v>14842981128703</v>
      </c>
      <c r="AI1257" t="s">
        <v>25</v>
      </c>
      <c r="AJ1257">
        <v>56100</v>
      </c>
      <c r="AK1257" t="s">
        <v>264</v>
      </c>
      <c r="AL1257" t="s">
        <v>616</v>
      </c>
      <c r="AM1257">
        <v>4176451321671</v>
      </c>
      <c r="AN1257" t="s">
        <v>101</v>
      </c>
      <c r="AO1257" t="s">
        <v>617</v>
      </c>
      <c r="AP1257" t="s">
        <v>618</v>
      </c>
      <c r="AQ1257" t="s">
        <v>619</v>
      </c>
      <c r="AR1257">
        <v>9</v>
      </c>
      <c r="AU1257">
        <v>0</v>
      </c>
      <c r="AV1257" s="1">
        <v>43191</v>
      </c>
      <c r="AW1257" s="1">
        <v>43220</v>
      </c>
      <c r="AX1257">
        <v>1.1000000000000001</v>
      </c>
      <c r="AY1257">
        <v>0</v>
      </c>
      <c r="AZ1257">
        <v>0</v>
      </c>
      <c r="BA1257">
        <v>0</v>
      </c>
      <c r="BB1257">
        <v>0</v>
      </c>
      <c r="BC1257">
        <v>0.04</v>
      </c>
      <c r="BD1257">
        <v>0</v>
      </c>
      <c r="BE1257">
        <v>0</v>
      </c>
      <c r="BF1257" s="1">
        <v>43221</v>
      </c>
      <c r="BG1257" s="1">
        <v>43281</v>
      </c>
      <c r="BH1257">
        <v>11.8</v>
      </c>
      <c r="BI1257">
        <v>0.81</v>
      </c>
      <c r="BJ1257">
        <v>13.71</v>
      </c>
      <c r="BK1257">
        <v>0.5</v>
      </c>
      <c r="BL1257">
        <v>3.19</v>
      </c>
      <c r="BM1257">
        <v>0.14000000000000001</v>
      </c>
      <c r="BN1257">
        <v>7.0000000000000007E-2</v>
      </c>
      <c r="BO1257">
        <v>0.21</v>
      </c>
      <c r="BP1257">
        <v>17.61</v>
      </c>
      <c r="BQ1257">
        <v>14.99</v>
      </c>
      <c r="BR1257">
        <v>0.82</v>
      </c>
      <c r="BS1257">
        <v>2.62</v>
      </c>
      <c r="BT1257">
        <v>0.52</v>
      </c>
      <c r="BU1257">
        <v>18.95</v>
      </c>
      <c r="BV1257">
        <v>22</v>
      </c>
      <c r="BW1257">
        <v>22</v>
      </c>
      <c r="BX1257">
        <v>0</v>
      </c>
      <c r="BY1257" s="1">
        <v>43236</v>
      </c>
      <c r="BZ1257" t="s">
        <v>624</v>
      </c>
      <c r="CA1257">
        <v>1183</v>
      </c>
      <c r="CB1257">
        <v>0</v>
      </c>
      <c r="CC1257" s="1">
        <v>43267</v>
      </c>
      <c r="CD1257">
        <v>273</v>
      </c>
      <c r="CE1257">
        <v>0</v>
      </c>
      <c r="CF1257">
        <v>295</v>
      </c>
      <c r="CG1257">
        <v>0</v>
      </c>
    </row>
    <row r="1258" spans="1:85" hidden="1" x14ac:dyDescent="0.45">
      <c r="A1258" s="179">
        <v>100003484722</v>
      </c>
      <c r="B1258" s="180">
        <v>43236</v>
      </c>
      <c r="C1258" s="181" t="s">
        <v>101</v>
      </c>
      <c r="D1258" s="181">
        <v>2018</v>
      </c>
      <c r="E1258" s="179">
        <v>14825325557145</v>
      </c>
      <c r="F1258" s="182" t="s">
        <v>703</v>
      </c>
      <c r="G1258" s="141" t="str">
        <f>VLOOKUP(E1258,'Tableau Sites'!$A$7:$C$107,3,FALSE)</f>
        <v xml:space="preserve"> N1 ccal KERVENANEC</v>
      </c>
      <c r="H1258" s="179">
        <v>56100</v>
      </c>
      <c r="I1258" s="183">
        <v>18</v>
      </c>
      <c r="J1258" s="180">
        <v>43220</v>
      </c>
      <c r="K1258" s="180">
        <v>43220</v>
      </c>
      <c r="L1258" s="183">
        <v>526</v>
      </c>
      <c r="M1258" s="183">
        <v>526</v>
      </c>
      <c r="N1258" s="184">
        <v>99.57</v>
      </c>
      <c r="O1258">
        <v>102976584</v>
      </c>
      <c r="P1258" t="s">
        <v>611</v>
      </c>
      <c r="Q1258">
        <v>102977700</v>
      </c>
      <c r="R1258" t="s">
        <v>130</v>
      </c>
      <c r="S1258">
        <v>11003620275</v>
      </c>
      <c r="T1258" t="s">
        <v>612</v>
      </c>
      <c r="U1258" s="104">
        <v>21560121200016</v>
      </c>
      <c r="W1258">
        <v>17089</v>
      </c>
      <c r="X1258" s="104">
        <v>100003484722</v>
      </c>
      <c r="Y1258" s="1">
        <v>43236</v>
      </c>
      <c r="Z1258" s="1">
        <v>43276</v>
      </c>
      <c r="AA1258">
        <v>49</v>
      </c>
      <c r="AB1258" t="s">
        <v>613</v>
      </c>
      <c r="AD1258">
        <v>6005830265</v>
      </c>
      <c r="AE1258" t="s">
        <v>703</v>
      </c>
      <c r="AH1258" s="185">
        <v>14825325557145</v>
      </c>
      <c r="AI1258" t="s">
        <v>851</v>
      </c>
      <c r="AJ1258">
        <v>56100</v>
      </c>
      <c r="AK1258" t="s">
        <v>264</v>
      </c>
      <c r="AL1258" t="s">
        <v>616</v>
      </c>
      <c r="AM1258">
        <v>3156310232815</v>
      </c>
      <c r="AN1258" t="s">
        <v>101</v>
      </c>
      <c r="AO1258" t="s">
        <v>617</v>
      </c>
      <c r="AP1258" t="s">
        <v>618</v>
      </c>
      <c r="AQ1258" t="s">
        <v>619</v>
      </c>
      <c r="AR1258">
        <v>18</v>
      </c>
      <c r="AU1258">
        <v>0</v>
      </c>
      <c r="AV1258" s="1">
        <v>43191</v>
      </c>
      <c r="AW1258" s="1">
        <v>43220</v>
      </c>
      <c r="AX1258">
        <v>26.45</v>
      </c>
      <c r="AY1258">
        <v>0</v>
      </c>
      <c r="AZ1258">
        <v>0</v>
      </c>
      <c r="BA1258">
        <v>0</v>
      </c>
      <c r="BB1258">
        <v>0</v>
      </c>
      <c r="BC1258">
        <v>1.01</v>
      </c>
      <c r="BD1258">
        <v>0</v>
      </c>
      <c r="BE1258">
        <v>0</v>
      </c>
      <c r="BF1258" s="1">
        <v>43221</v>
      </c>
      <c r="BG1258" s="1">
        <v>43281</v>
      </c>
      <c r="BH1258">
        <v>18.3</v>
      </c>
      <c r="BI1258">
        <v>19.3</v>
      </c>
      <c r="BJ1258">
        <v>64.05</v>
      </c>
      <c r="BK1258">
        <v>11.84</v>
      </c>
      <c r="BL1258">
        <v>4.95</v>
      </c>
      <c r="BM1258">
        <v>3.36</v>
      </c>
      <c r="BN1258">
        <v>1.58</v>
      </c>
      <c r="BO1258">
        <v>4.9400000000000004</v>
      </c>
      <c r="BP1258">
        <v>85.78</v>
      </c>
      <c r="BQ1258">
        <v>23.25</v>
      </c>
      <c r="BR1258">
        <v>1.28</v>
      </c>
      <c r="BS1258">
        <v>62.53</v>
      </c>
      <c r="BT1258">
        <v>12.51</v>
      </c>
      <c r="BU1258">
        <v>99.57</v>
      </c>
      <c r="BV1258">
        <v>526</v>
      </c>
      <c r="BW1258">
        <v>526</v>
      </c>
      <c r="BX1258">
        <v>0</v>
      </c>
      <c r="BY1258" s="1">
        <v>43236</v>
      </c>
      <c r="BZ1258" t="s">
        <v>624</v>
      </c>
      <c r="CA1258">
        <v>15235</v>
      </c>
      <c r="CB1258">
        <v>0</v>
      </c>
      <c r="CC1258" s="1">
        <v>43267</v>
      </c>
      <c r="CD1258">
        <v>14518</v>
      </c>
      <c r="CE1258">
        <v>0</v>
      </c>
      <c r="CF1258">
        <v>15044</v>
      </c>
      <c r="CG1258">
        <v>0</v>
      </c>
    </row>
    <row r="1259" spans="1:85" hidden="1" x14ac:dyDescent="0.45">
      <c r="A1259" s="179">
        <v>100003484722</v>
      </c>
      <c r="B1259" s="180">
        <v>43236</v>
      </c>
      <c r="C1259" s="181" t="s">
        <v>101</v>
      </c>
      <c r="D1259" s="181">
        <v>2018</v>
      </c>
      <c r="E1259" s="179">
        <v>14843270564333</v>
      </c>
      <c r="F1259" s="182" t="s">
        <v>112</v>
      </c>
      <c r="G1259" s="141" t="str">
        <f>VLOOKUP(E1259,'Tableau Sites'!$A$7:$C$107,3,FALSE)</f>
        <v>5 AVENUE DE KERGROISE</v>
      </c>
      <c r="H1259" s="179">
        <v>56100</v>
      </c>
      <c r="I1259" s="183">
        <v>9</v>
      </c>
      <c r="J1259" s="180">
        <v>43220</v>
      </c>
      <c r="K1259" s="180">
        <v>43220</v>
      </c>
      <c r="L1259" s="183">
        <v>589</v>
      </c>
      <c r="M1259" s="183">
        <v>589</v>
      </c>
      <c r="N1259" s="184">
        <v>111.28</v>
      </c>
      <c r="O1259">
        <v>102976584</v>
      </c>
      <c r="P1259" t="s">
        <v>611</v>
      </c>
      <c r="Q1259">
        <v>102977700</v>
      </c>
      <c r="R1259" t="s">
        <v>130</v>
      </c>
      <c r="S1259">
        <v>11003620275</v>
      </c>
      <c r="T1259" t="s">
        <v>612</v>
      </c>
      <c r="U1259" s="104">
        <v>21560121200016</v>
      </c>
      <c r="W1259">
        <v>17089</v>
      </c>
      <c r="X1259" s="104">
        <v>100003484722</v>
      </c>
      <c r="Y1259" s="1">
        <v>43236</v>
      </c>
      <c r="Z1259" s="1">
        <v>43276</v>
      </c>
      <c r="AA1259">
        <v>50</v>
      </c>
      <c r="AB1259" t="s">
        <v>613</v>
      </c>
      <c r="AD1259">
        <v>6005863640</v>
      </c>
      <c r="AE1259" t="s">
        <v>112</v>
      </c>
      <c r="AH1259" s="185">
        <v>14843270564333</v>
      </c>
      <c r="AI1259" t="s">
        <v>852</v>
      </c>
      <c r="AJ1259">
        <v>56100</v>
      </c>
      <c r="AK1259" t="s">
        <v>264</v>
      </c>
      <c r="AL1259" t="s">
        <v>616</v>
      </c>
      <c r="AM1259">
        <v>101</v>
      </c>
      <c r="AN1259" t="s">
        <v>101</v>
      </c>
      <c r="AO1259" t="s">
        <v>617</v>
      </c>
      <c r="AP1259" t="s">
        <v>618</v>
      </c>
      <c r="AQ1259" t="s">
        <v>619</v>
      </c>
      <c r="AR1259">
        <v>9</v>
      </c>
      <c r="AU1259">
        <v>0</v>
      </c>
      <c r="AV1259" s="1">
        <v>43191</v>
      </c>
      <c r="AW1259" s="1">
        <v>43220</v>
      </c>
      <c r="AX1259">
        <v>29.63</v>
      </c>
      <c r="AY1259">
        <v>0</v>
      </c>
      <c r="AZ1259">
        <v>0</v>
      </c>
      <c r="BA1259">
        <v>0</v>
      </c>
      <c r="BB1259">
        <v>0</v>
      </c>
      <c r="BC1259">
        <v>1.1399999999999999</v>
      </c>
      <c r="BD1259">
        <v>0</v>
      </c>
      <c r="BE1259">
        <v>0</v>
      </c>
      <c r="BF1259" s="1">
        <v>43221</v>
      </c>
      <c r="BG1259" s="1">
        <v>43281</v>
      </c>
      <c r="BH1259">
        <v>20.32</v>
      </c>
      <c r="BI1259">
        <v>21.62</v>
      </c>
      <c r="BJ1259">
        <v>71.569999999999993</v>
      </c>
      <c r="BK1259">
        <v>13.25</v>
      </c>
      <c r="BL1259">
        <v>5.5</v>
      </c>
      <c r="BM1259">
        <v>3.76</v>
      </c>
      <c r="BN1259">
        <v>1.77</v>
      </c>
      <c r="BO1259">
        <v>5.53</v>
      </c>
      <c r="BP1259">
        <v>95.85</v>
      </c>
      <c r="BQ1259">
        <v>25.82</v>
      </c>
      <c r="BR1259">
        <v>1.42</v>
      </c>
      <c r="BS1259">
        <v>70.03</v>
      </c>
      <c r="BT1259">
        <v>14.01</v>
      </c>
      <c r="BU1259">
        <v>111.28</v>
      </c>
      <c r="BV1259">
        <v>589</v>
      </c>
      <c r="BW1259">
        <v>589</v>
      </c>
      <c r="BX1259">
        <v>0</v>
      </c>
      <c r="BY1259" s="1">
        <v>43238</v>
      </c>
      <c r="BZ1259" t="s">
        <v>624</v>
      </c>
      <c r="CA1259">
        <v>1960</v>
      </c>
      <c r="CB1259">
        <v>0</v>
      </c>
      <c r="CC1259" s="1">
        <v>43269</v>
      </c>
      <c r="CD1259">
        <v>1324</v>
      </c>
      <c r="CE1259">
        <v>0</v>
      </c>
      <c r="CF1259">
        <v>1913</v>
      </c>
      <c r="CG1259">
        <v>0</v>
      </c>
    </row>
    <row r="1260" spans="1:85" hidden="1" x14ac:dyDescent="0.45">
      <c r="A1260" s="179">
        <v>100003484722</v>
      </c>
      <c r="B1260" s="180">
        <v>43236</v>
      </c>
      <c r="C1260" s="181" t="s">
        <v>101</v>
      </c>
      <c r="D1260" s="181">
        <v>2018</v>
      </c>
      <c r="E1260" s="179">
        <v>14829667091101</v>
      </c>
      <c r="F1260" s="204" t="s">
        <v>707</v>
      </c>
      <c r="G1260" s="141" t="str">
        <f>VLOOKUP(E1260,'Tableau Sites'!$A$7:$C$107,3,FALSE)</f>
        <v>3 RUE D ANNABA</v>
      </c>
      <c r="H1260" s="179">
        <v>56100</v>
      </c>
      <c r="I1260" s="183">
        <v>3</v>
      </c>
      <c r="J1260" s="180">
        <v>43220</v>
      </c>
      <c r="K1260" s="180">
        <v>43220</v>
      </c>
      <c r="L1260" s="183">
        <v>122</v>
      </c>
      <c r="M1260" s="183">
        <v>122</v>
      </c>
      <c r="N1260" s="184">
        <v>27.42</v>
      </c>
      <c r="O1260">
        <v>102976584</v>
      </c>
      <c r="P1260" t="s">
        <v>611</v>
      </c>
      <c r="Q1260">
        <v>102977700</v>
      </c>
      <c r="R1260" t="s">
        <v>130</v>
      </c>
      <c r="S1260">
        <v>11003620275</v>
      </c>
      <c r="T1260" t="s">
        <v>612</v>
      </c>
      <c r="U1260" s="104">
        <v>21560121200016</v>
      </c>
      <c r="W1260">
        <v>17089</v>
      </c>
      <c r="X1260" s="104">
        <v>100003484722</v>
      </c>
      <c r="Y1260" s="1">
        <v>43236</v>
      </c>
      <c r="Z1260" s="1">
        <v>43276</v>
      </c>
      <c r="AA1260">
        <v>51</v>
      </c>
      <c r="AB1260" t="s">
        <v>613</v>
      </c>
      <c r="AD1260">
        <v>6005920487</v>
      </c>
      <c r="AE1260" t="s">
        <v>707</v>
      </c>
      <c r="AH1260" s="185">
        <v>14829667091101</v>
      </c>
      <c r="AI1260" t="s">
        <v>853</v>
      </c>
      <c r="AJ1260">
        <v>56100</v>
      </c>
      <c r="AK1260" t="s">
        <v>264</v>
      </c>
      <c r="AL1260" t="s">
        <v>634</v>
      </c>
      <c r="AM1260">
        <v>751</v>
      </c>
      <c r="AN1260" t="s">
        <v>101</v>
      </c>
      <c r="AO1260" t="s">
        <v>617</v>
      </c>
      <c r="AP1260" t="s">
        <v>618</v>
      </c>
      <c r="AQ1260" t="s">
        <v>619</v>
      </c>
      <c r="AR1260">
        <v>3</v>
      </c>
      <c r="AU1260">
        <v>0</v>
      </c>
      <c r="AV1260" s="1">
        <v>43191</v>
      </c>
      <c r="AW1260" s="1">
        <v>43220</v>
      </c>
      <c r="AX1260">
        <v>6.13</v>
      </c>
      <c r="AY1260">
        <v>0</v>
      </c>
      <c r="AZ1260">
        <v>0</v>
      </c>
      <c r="BA1260">
        <v>0</v>
      </c>
      <c r="BB1260">
        <v>0</v>
      </c>
      <c r="BC1260">
        <v>0.23</v>
      </c>
      <c r="BD1260">
        <v>0</v>
      </c>
      <c r="BE1260">
        <v>0</v>
      </c>
      <c r="BF1260" s="1">
        <v>43221</v>
      </c>
      <c r="BG1260" s="1">
        <v>43281</v>
      </c>
      <c r="BH1260">
        <v>7.47</v>
      </c>
      <c r="BI1260">
        <v>4.4800000000000004</v>
      </c>
      <c r="BJ1260">
        <v>18.079999999999998</v>
      </c>
      <c r="BK1260">
        <v>2.75</v>
      </c>
      <c r="BL1260">
        <v>2.02</v>
      </c>
      <c r="BM1260">
        <v>0.78</v>
      </c>
      <c r="BN1260">
        <v>0.37</v>
      </c>
      <c r="BO1260">
        <v>1.1499999999999999</v>
      </c>
      <c r="BP1260">
        <v>24</v>
      </c>
      <c r="BQ1260">
        <v>9.49</v>
      </c>
      <c r="BR1260">
        <v>0.52</v>
      </c>
      <c r="BS1260">
        <v>14.51</v>
      </c>
      <c r="BT1260">
        <v>2.9</v>
      </c>
      <c r="BU1260">
        <v>27.42</v>
      </c>
      <c r="BV1260">
        <v>122</v>
      </c>
      <c r="BW1260">
        <v>122</v>
      </c>
      <c r="BX1260">
        <v>0</v>
      </c>
      <c r="BY1260" s="1">
        <v>43097</v>
      </c>
      <c r="BZ1260" t="s">
        <v>624</v>
      </c>
      <c r="CA1260">
        <v>78558</v>
      </c>
      <c r="CB1260">
        <v>0</v>
      </c>
      <c r="CC1260" s="1">
        <v>43269</v>
      </c>
      <c r="CD1260">
        <v>78999</v>
      </c>
      <c r="CE1260">
        <v>0</v>
      </c>
      <c r="CF1260">
        <v>79121</v>
      </c>
      <c r="CG1260">
        <v>0</v>
      </c>
    </row>
    <row r="1261" spans="1:85" hidden="1" x14ac:dyDescent="0.45">
      <c r="A1261" s="179">
        <v>100003484722</v>
      </c>
      <c r="B1261" s="180">
        <v>43236</v>
      </c>
      <c r="C1261" s="181" t="s">
        <v>101</v>
      </c>
      <c r="D1261" s="181">
        <v>2018</v>
      </c>
      <c r="E1261" s="179">
        <v>14847033269250</v>
      </c>
      <c r="F1261" s="182" t="s">
        <v>709</v>
      </c>
      <c r="G1261" s="141" t="str">
        <f>VLOOKUP(E1261,'Tableau Sites'!$A$7:$C$107,3,FALSE)</f>
        <v>83 BOULEVARD COSMAO DUMANOIR</v>
      </c>
      <c r="H1261" s="179">
        <v>56100</v>
      </c>
      <c r="I1261" s="183">
        <v>18</v>
      </c>
      <c r="J1261" s="180">
        <v>43220</v>
      </c>
      <c r="K1261" s="180">
        <v>43220</v>
      </c>
      <c r="L1261" s="183">
        <v>874</v>
      </c>
      <c r="M1261" s="183">
        <v>874</v>
      </c>
      <c r="N1261" s="184">
        <v>149.22</v>
      </c>
      <c r="O1261">
        <v>102976584</v>
      </c>
      <c r="P1261" t="s">
        <v>611</v>
      </c>
      <c r="Q1261">
        <v>102977700</v>
      </c>
      <c r="R1261" t="s">
        <v>130</v>
      </c>
      <c r="S1261">
        <v>11003620275</v>
      </c>
      <c r="T1261" t="s">
        <v>612</v>
      </c>
      <c r="U1261" s="104">
        <v>21560121200016</v>
      </c>
      <c r="W1261">
        <v>17089</v>
      </c>
      <c r="X1261" s="104">
        <v>100003484722</v>
      </c>
      <c r="Y1261" s="1">
        <v>43236</v>
      </c>
      <c r="Z1261" s="1">
        <v>43276</v>
      </c>
      <c r="AA1261">
        <v>52</v>
      </c>
      <c r="AB1261" t="s">
        <v>613</v>
      </c>
      <c r="AD1261">
        <v>6005836734</v>
      </c>
      <c r="AE1261" t="s">
        <v>709</v>
      </c>
      <c r="AH1261" s="185">
        <v>14847033269250</v>
      </c>
      <c r="AI1261" t="s">
        <v>171</v>
      </c>
      <c r="AJ1261">
        <v>56100</v>
      </c>
      <c r="AK1261" t="s">
        <v>264</v>
      </c>
      <c r="AL1261" t="s">
        <v>634</v>
      </c>
      <c r="AM1261">
        <v>366</v>
      </c>
      <c r="AN1261" t="s">
        <v>101</v>
      </c>
      <c r="AO1261" t="s">
        <v>617</v>
      </c>
      <c r="AP1261" t="s">
        <v>618</v>
      </c>
      <c r="AQ1261" t="s">
        <v>619</v>
      </c>
      <c r="AR1261">
        <v>18</v>
      </c>
      <c r="AU1261">
        <v>0</v>
      </c>
      <c r="AV1261" s="1">
        <v>43191</v>
      </c>
      <c r="AW1261" s="1">
        <v>43220</v>
      </c>
      <c r="AX1261">
        <v>43.96</v>
      </c>
      <c r="AY1261">
        <v>0</v>
      </c>
      <c r="AZ1261">
        <v>0</v>
      </c>
      <c r="BA1261">
        <v>0</v>
      </c>
      <c r="BB1261">
        <v>0</v>
      </c>
      <c r="BC1261">
        <v>1.68</v>
      </c>
      <c r="BD1261">
        <v>0</v>
      </c>
      <c r="BE1261">
        <v>0</v>
      </c>
      <c r="BF1261" s="1">
        <v>43221</v>
      </c>
      <c r="BG1261" s="1">
        <v>43281</v>
      </c>
      <c r="BH1261">
        <v>18.3</v>
      </c>
      <c r="BI1261">
        <v>32.08</v>
      </c>
      <c r="BJ1261">
        <v>94.34</v>
      </c>
      <c r="BK1261">
        <v>19.670000000000002</v>
      </c>
      <c r="BL1261">
        <v>4.95</v>
      </c>
      <c r="BM1261">
        <v>5.58</v>
      </c>
      <c r="BN1261">
        <v>2.62</v>
      </c>
      <c r="BO1261">
        <v>8.1999999999999993</v>
      </c>
      <c r="BP1261">
        <v>127.16</v>
      </c>
      <c r="BQ1261">
        <v>23.25</v>
      </c>
      <c r="BR1261">
        <v>1.28</v>
      </c>
      <c r="BS1261">
        <v>103.91</v>
      </c>
      <c r="BT1261">
        <v>20.78</v>
      </c>
      <c r="BU1261">
        <v>149.22</v>
      </c>
      <c r="BV1261">
        <v>874</v>
      </c>
      <c r="BW1261">
        <v>874</v>
      </c>
      <c r="BX1261">
        <v>0</v>
      </c>
      <c r="CD1261">
        <v>79676</v>
      </c>
      <c r="CE1261">
        <v>0</v>
      </c>
      <c r="CF1261">
        <v>80550</v>
      </c>
      <c r="CG1261">
        <v>0</v>
      </c>
    </row>
    <row r="1262" spans="1:85" hidden="1" x14ac:dyDescent="0.45">
      <c r="A1262" s="179">
        <v>100003484722</v>
      </c>
      <c r="B1262" s="180">
        <v>43236</v>
      </c>
      <c r="C1262" s="181" t="s">
        <v>101</v>
      </c>
      <c r="D1262" s="181">
        <v>2018</v>
      </c>
      <c r="E1262" s="179">
        <v>14831258977776</v>
      </c>
      <c r="F1262" s="204" t="s">
        <v>711</v>
      </c>
      <c r="G1262" s="141" t="str">
        <f>VLOOKUP(E1262,'Tableau Sites'!$A$7:$C$107,3,FALSE)</f>
        <v>SOYE</v>
      </c>
      <c r="H1262" s="179">
        <v>56270</v>
      </c>
      <c r="I1262" s="183">
        <v>36</v>
      </c>
      <c r="J1262" s="180">
        <v>43220</v>
      </c>
      <c r="K1262" s="180">
        <v>43220</v>
      </c>
      <c r="L1262" s="183">
        <v>1866</v>
      </c>
      <c r="M1262" s="183">
        <v>1866</v>
      </c>
      <c r="N1262" s="184">
        <v>321.27</v>
      </c>
      <c r="O1262">
        <v>102976584</v>
      </c>
      <c r="P1262" t="s">
        <v>611</v>
      </c>
      <c r="Q1262">
        <v>102977700</v>
      </c>
      <c r="R1262" t="s">
        <v>130</v>
      </c>
      <c r="S1262">
        <v>11003620275</v>
      </c>
      <c r="T1262" t="s">
        <v>612</v>
      </c>
      <c r="U1262" s="104">
        <v>21560121200016</v>
      </c>
      <c r="W1262">
        <v>17089</v>
      </c>
      <c r="X1262" s="104">
        <v>100003484722</v>
      </c>
      <c r="Y1262" s="1">
        <v>43236</v>
      </c>
      <c r="Z1262" s="1">
        <v>43276</v>
      </c>
      <c r="AA1262">
        <v>53</v>
      </c>
      <c r="AB1262" t="s">
        <v>613</v>
      </c>
      <c r="AD1262">
        <v>6005836606</v>
      </c>
      <c r="AE1262" t="s">
        <v>711</v>
      </c>
      <c r="AH1262" s="185">
        <v>14831258977776</v>
      </c>
      <c r="AI1262" t="s">
        <v>854</v>
      </c>
      <c r="AJ1262">
        <v>56270</v>
      </c>
      <c r="AK1262" t="s">
        <v>431</v>
      </c>
      <c r="AL1262" t="s">
        <v>616</v>
      </c>
      <c r="AM1262">
        <v>977</v>
      </c>
      <c r="AN1262" t="s">
        <v>101</v>
      </c>
      <c r="AO1262" t="s">
        <v>617</v>
      </c>
      <c r="AP1262" t="s">
        <v>627</v>
      </c>
      <c r="AQ1262" t="s">
        <v>619</v>
      </c>
      <c r="AR1262">
        <v>36</v>
      </c>
      <c r="AU1262">
        <v>0</v>
      </c>
      <c r="AV1262" s="1">
        <v>43191</v>
      </c>
      <c r="AW1262" s="1">
        <v>43220</v>
      </c>
      <c r="AX1262">
        <v>93.84</v>
      </c>
      <c r="AY1262">
        <v>0</v>
      </c>
      <c r="AZ1262">
        <v>0</v>
      </c>
      <c r="BA1262">
        <v>0</v>
      </c>
      <c r="BB1262">
        <v>0</v>
      </c>
      <c r="BC1262">
        <v>3.58</v>
      </c>
      <c r="BD1262">
        <v>0</v>
      </c>
      <c r="BE1262">
        <v>0</v>
      </c>
      <c r="BF1262" s="1">
        <v>43221</v>
      </c>
      <c r="BG1262" s="1">
        <v>43281</v>
      </c>
      <c r="BH1262">
        <v>46.45</v>
      </c>
      <c r="BI1262">
        <v>62.5</v>
      </c>
      <c r="BJ1262">
        <v>202.79</v>
      </c>
      <c r="BK1262">
        <v>41.99</v>
      </c>
      <c r="BL1262">
        <v>12.56</v>
      </c>
      <c r="BM1262">
        <v>11.91</v>
      </c>
      <c r="BN1262">
        <v>5.6</v>
      </c>
      <c r="BO1262">
        <v>17.510000000000002</v>
      </c>
      <c r="BP1262">
        <v>274.85000000000002</v>
      </c>
      <c r="BQ1262">
        <v>59.01</v>
      </c>
      <c r="BR1262">
        <v>3.25</v>
      </c>
      <c r="BS1262">
        <v>215.84</v>
      </c>
      <c r="BT1262">
        <v>43.17</v>
      </c>
      <c r="BU1262">
        <v>321.27</v>
      </c>
      <c r="BV1262">
        <v>1866</v>
      </c>
      <c r="BW1262">
        <v>1198</v>
      </c>
      <c r="BX1262">
        <v>668</v>
      </c>
      <c r="BY1262" s="1">
        <v>43224</v>
      </c>
      <c r="BZ1262" t="s">
        <v>687</v>
      </c>
      <c r="CA1262">
        <v>37086</v>
      </c>
      <c r="CB1262">
        <v>20591</v>
      </c>
      <c r="CC1262" s="1">
        <v>43287</v>
      </c>
      <c r="CD1262">
        <v>35729</v>
      </c>
      <c r="CE1262">
        <v>19742</v>
      </c>
      <c r="CF1262">
        <v>36927</v>
      </c>
      <c r="CG1262">
        <v>20410</v>
      </c>
    </row>
    <row r="1263" spans="1:85" hidden="1" x14ac:dyDescent="0.45">
      <c r="A1263" s="179">
        <v>100003484722</v>
      </c>
      <c r="B1263" s="180">
        <v>43236</v>
      </c>
      <c r="C1263" s="181" t="s">
        <v>101</v>
      </c>
      <c r="D1263" s="181">
        <v>2018</v>
      </c>
      <c r="E1263" s="179">
        <v>14855716295106</v>
      </c>
      <c r="F1263" s="182" t="s">
        <v>98</v>
      </c>
      <c r="G1263" s="141" t="e">
        <f>VLOOKUP(E1263,'Tableau Sites'!$A$7:$C$107,3,FALSE)</f>
        <v>#N/A</v>
      </c>
      <c r="H1263" s="179">
        <v>56100</v>
      </c>
      <c r="I1263" s="183">
        <v>6</v>
      </c>
      <c r="J1263" s="180">
        <v>43220</v>
      </c>
      <c r="K1263" s="180">
        <v>43220</v>
      </c>
      <c r="L1263" s="183">
        <v>244</v>
      </c>
      <c r="M1263" s="183">
        <v>244</v>
      </c>
      <c r="N1263" s="184">
        <v>47.7</v>
      </c>
      <c r="O1263">
        <v>102976584</v>
      </c>
      <c r="P1263" t="s">
        <v>611</v>
      </c>
      <c r="Q1263">
        <v>102977700</v>
      </c>
      <c r="R1263" t="s">
        <v>130</v>
      </c>
      <c r="S1263">
        <v>11003620275</v>
      </c>
      <c r="T1263" t="s">
        <v>612</v>
      </c>
      <c r="U1263" s="104">
        <v>21560121200016</v>
      </c>
      <c r="W1263">
        <v>17089</v>
      </c>
      <c r="X1263" s="104">
        <v>100003484722</v>
      </c>
      <c r="Y1263" s="1">
        <v>43236</v>
      </c>
      <c r="Z1263" s="1">
        <v>43276</v>
      </c>
      <c r="AA1263">
        <v>54</v>
      </c>
      <c r="AB1263" t="s">
        <v>613</v>
      </c>
      <c r="AD1263">
        <v>6005863585</v>
      </c>
      <c r="AE1263" t="s">
        <v>98</v>
      </c>
      <c r="AH1263" s="185">
        <v>14855716295106</v>
      </c>
      <c r="AI1263" t="s">
        <v>855</v>
      </c>
      <c r="AJ1263">
        <v>56100</v>
      </c>
      <c r="AK1263" t="s">
        <v>264</v>
      </c>
      <c r="AL1263" t="s">
        <v>634</v>
      </c>
      <c r="AM1263">
        <v>630</v>
      </c>
      <c r="AN1263" t="s">
        <v>101</v>
      </c>
      <c r="AO1263" t="s">
        <v>617</v>
      </c>
      <c r="AP1263" t="s">
        <v>618</v>
      </c>
      <c r="AQ1263" t="s">
        <v>619</v>
      </c>
      <c r="AR1263">
        <v>6</v>
      </c>
      <c r="AU1263">
        <v>0</v>
      </c>
      <c r="AV1263" s="1">
        <v>43191</v>
      </c>
      <c r="AW1263" s="1">
        <v>43220</v>
      </c>
      <c r="AX1263">
        <v>12.27</v>
      </c>
      <c r="AY1263">
        <v>0</v>
      </c>
      <c r="AZ1263">
        <v>0</v>
      </c>
      <c r="BA1263">
        <v>0</v>
      </c>
      <c r="BB1263">
        <v>0</v>
      </c>
      <c r="BC1263">
        <v>0.47</v>
      </c>
      <c r="BD1263">
        <v>0</v>
      </c>
      <c r="BE1263">
        <v>0</v>
      </c>
      <c r="BF1263" s="1">
        <v>43221</v>
      </c>
      <c r="BG1263" s="1">
        <v>43281</v>
      </c>
      <c r="BH1263">
        <v>9.6300000000000008</v>
      </c>
      <c r="BI1263">
        <v>8.9499999999999993</v>
      </c>
      <c r="BJ1263">
        <v>30.85</v>
      </c>
      <c r="BK1263">
        <v>5.49</v>
      </c>
      <c r="BL1263">
        <v>2.6</v>
      </c>
      <c r="BM1263">
        <v>1.56</v>
      </c>
      <c r="BN1263">
        <v>0.73</v>
      </c>
      <c r="BO1263">
        <v>2.29</v>
      </c>
      <c r="BP1263">
        <v>41.23</v>
      </c>
      <c r="BQ1263">
        <v>12.23</v>
      </c>
      <c r="BR1263">
        <v>0.67</v>
      </c>
      <c r="BS1263">
        <v>29</v>
      </c>
      <c r="BT1263">
        <v>5.8</v>
      </c>
      <c r="BU1263">
        <v>47.7</v>
      </c>
      <c r="BV1263">
        <v>244</v>
      </c>
      <c r="BW1263">
        <v>244</v>
      </c>
      <c r="BX1263">
        <v>0</v>
      </c>
      <c r="BY1263" s="1">
        <v>43095</v>
      </c>
      <c r="BZ1263" t="s">
        <v>624</v>
      </c>
      <c r="CA1263">
        <v>68240</v>
      </c>
      <c r="CB1263">
        <v>0</v>
      </c>
      <c r="CC1263" s="1">
        <v>43269</v>
      </c>
      <c r="CD1263">
        <v>69140</v>
      </c>
      <c r="CE1263">
        <v>0</v>
      </c>
      <c r="CF1263">
        <v>69384</v>
      </c>
      <c r="CG1263">
        <v>0</v>
      </c>
    </row>
    <row r="1264" spans="1:85" hidden="1" x14ac:dyDescent="0.45">
      <c r="A1264" s="179">
        <v>100003484722</v>
      </c>
      <c r="B1264" s="180">
        <v>43236</v>
      </c>
      <c r="C1264" s="181" t="s">
        <v>101</v>
      </c>
      <c r="D1264" s="181">
        <v>2018</v>
      </c>
      <c r="E1264" s="179">
        <v>14835311085392</v>
      </c>
      <c r="F1264" s="182" t="s">
        <v>714</v>
      </c>
      <c r="G1264" s="141" t="str">
        <f>VLOOKUP(E1264,'Tableau Sites'!$A$7:$C$107,3,FALSE)</f>
        <v>39 RUE FRANCOIS LE LEVE</v>
      </c>
      <c r="H1264" s="179">
        <v>56100</v>
      </c>
      <c r="I1264" s="183">
        <v>12</v>
      </c>
      <c r="J1264" s="180">
        <v>43220</v>
      </c>
      <c r="K1264" s="180">
        <v>43220</v>
      </c>
      <c r="L1264" s="183">
        <v>586</v>
      </c>
      <c r="M1264" s="183">
        <v>586</v>
      </c>
      <c r="N1264" s="184">
        <v>102.31</v>
      </c>
      <c r="O1264">
        <v>102976584</v>
      </c>
      <c r="P1264" t="s">
        <v>611</v>
      </c>
      <c r="Q1264">
        <v>102977700</v>
      </c>
      <c r="R1264" t="s">
        <v>130</v>
      </c>
      <c r="S1264">
        <v>11003620275</v>
      </c>
      <c r="T1264" t="s">
        <v>612</v>
      </c>
      <c r="U1264" s="104">
        <v>21560121200016</v>
      </c>
      <c r="W1264">
        <v>17089</v>
      </c>
      <c r="X1264" s="104">
        <v>100003484722</v>
      </c>
      <c r="Y1264" s="1">
        <v>43236</v>
      </c>
      <c r="Z1264" s="1">
        <v>43276</v>
      </c>
      <c r="AA1264">
        <v>55</v>
      </c>
      <c r="AB1264" t="s">
        <v>613</v>
      </c>
      <c r="AD1264">
        <v>6005863648</v>
      </c>
      <c r="AE1264" t="s">
        <v>714</v>
      </c>
      <c r="AH1264" s="185">
        <v>14835311085392</v>
      </c>
      <c r="AI1264" t="s">
        <v>856</v>
      </c>
      <c r="AJ1264">
        <v>56100</v>
      </c>
      <c r="AK1264" t="s">
        <v>264</v>
      </c>
      <c r="AL1264" t="s">
        <v>634</v>
      </c>
      <c r="AM1264">
        <v>90</v>
      </c>
      <c r="AN1264" t="s">
        <v>101</v>
      </c>
      <c r="AO1264" t="s">
        <v>617</v>
      </c>
      <c r="AP1264" t="s">
        <v>618</v>
      </c>
      <c r="AQ1264" t="s">
        <v>619</v>
      </c>
      <c r="AR1264">
        <v>12</v>
      </c>
      <c r="AU1264">
        <v>0</v>
      </c>
      <c r="AV1264" s="1">
        <v>43191</v>
      </c>
      <c r="AW1264" s="1">
        <v>43220</v>
      </c>
      <c r="AX1264">
        <v>29.47</v>
      </c>
      <c r="AY1264">
        <v>0</v>
      </c>
      <c r="AZ1264">
        <v>0</v>
      </c>
      <c r="BA1264">
        <v>0</v>
      </c>
      <c r="BB1264">
        <v>0</v>
      </c>
      <c r="BC1264">
        <v>1.1299999999999999</v>
      </c>
      <c r="BD1264">
        <v>0</v>
      </c>
      <c r="BE1264">
        <v>0</v>
      </c>
      <c r="BF1264" s="1">
        <v>43221</v>
      </c>
      <c r="BG1264" s="1">
        <v>43281</v>
      </c>
      <c r="BH1264">
        <v>13.96</v>
      </c>
      <c r="BI1264">
        <v>21.51</v>
      </c>
      <c r="BJ1264">
        <v>64.94</v>
      </c>
      <c r="BK1264">
        <v>13.19</v>
      </c>
      <c r="BL1264">
        <v>3.77</v>
      </c>
      <c r="BM1264">
        <v>3.74</v>
      </c>
      <c r="BN1264">
        <v>1.76</v>
      </c>
      <c r="BO1264">
        <v>5.5</v>
      </c>
      <c r="BP1264">
        <v>87.4</v>
      </c>
      <c r="BQ1264">
        <v>17.73</v>
      </c>
      <c r="BR1264">
        <v>0.98</v>
      </c>
      <c r="BS1264">
        <v>69.67</v>
      </c>
      <c r="BT1264">
        <v>13.93</v>
      </c>
      <c r="BU1264">
        <v>102.31</v>
      </c>
      <c r="BV1264">
        <v>586</v>
      </c>
      <c r="BW1264">
        <v>586</v>
      </c>
      <c r="BX1264">
        <v>0</v>
      </c>
      <c r="BY1264" s="1">
        <v>43095</v>
      </c>
      <c r="BZ1264" t="s">
        <v>624</v>
      </c>
      <c r="CA1264">
        <v>21343</v>
      </c>
      <c r="CB1264">
        <v>0</v>
      </c>
      <c r="CC1264" s="1">
        <v>43269</v>
      </c>
      <c r="CD1264">
        <v>23502</v>
      </c>
      <c r="CE1264">
        <v>0</v>
      </c>
      <c r="CF1264">
        <v>24088</v>
      </c>
      <c r="CG1264">
        <v>0</v>
      </c>
    </row>
    <row r="1265" spans="1:85" hidden="1" x14ac:dyDescent="0.45">
      <c r="A1265" s="179">
        <v>100003484722</v>
      </c>
      <c r="B1265" s="180">
        <v>43236</v>
      </c>
      <c r="C1265" s="181" t="s">
        <v>101</v>
      </c>
      <c r="D1265" s="181">
        <v>2018</v>
      </c>
      <c r="E1265" s="179">
        <v>14850361736887</v>
      </c>
      <c r="F1265" s="182" t="s">
        <v>716</v>
      </c>
      <c r="G1265" s="141" t="str">
        <f>VLOOKUP(E1265,'Tableau Sites'!$A$7:$C$107,3,FALSE)</f>
        <v>1 AVENUE DE LA MARNE</v>
      </c>
      <c r="H1265" s="179">
        <v>56100</v>
      </c>
      <c r="I1265" s="183">
        <v>6</v>
      </c>
      <c r="J1265" s="180">
        <v>43220</v>
      </c>
      <c r="K1265" s="180">
        <v>43220</v>
      </c>
      <c r="L1265" s="183">
        <v>127</v>
      </c>
      <c r="M1265" s="183">
        <v>127</v>
      </c>
      <c r="N1265" s="184">
        <v>31.01</v>
      </c>
      <c r="O1265">
        <v>102976584</v>
      </c>
      <c r="P1265" t="s">
        <v>611</v>
      </c>
      <c r="Q1265">
        <v>102977700</v>
      </c>
      <c r="R1265" t="s">
        <v>130</v>
      </c>
      <c r="S1265">
        <v>11003620275</v>
      </c>
      <c r="T1265" t="s">
        <v>612</v>
      </c>
      <c r="U1265" s="104">
        <v>21560121200016</v>
      </c>
      <c r="W1265">
        <v>17089</v>
      </c>
      <c r="X1265" s="104">
        <v>100003484722</v>
      </c>
      <c r="Y1265" s="1">
        <v>43236</v>
      </c>
      <c r="Z1265" s="1">
        <v>43276</v>
      </c>
      <c r="AA1265">
        <v>56</v>
      </c>
      <c r="AB1265" t="s">
        <v>613</v>
      </c>
      <c r="AD1265">
        <v>6005876633</v>
      </c>
      <c r="AE1265" t="s">
        <v>716</v>
      </c>
      <c r="AH1265" s="185">
        <v>14850361736887</v>
      </c>
      <c r="AI1265" t="s">
        <v>857</v>
      </c>
      <c r="AJ1265">
        <v>56100</v>
      </c>
      <c r="AK1265" t="s">
        <v>264</v>
      </c>
      <c r="AL1265" t="s">
        <v>616</v>
      </c>
      <c r="AM1265">
        <v>642</v>
      </c>
      <c r="AN1265" t="s">
        <v>101</v>
      </c>
      <c r="AO1265" t="s">
        <v>617</v>
      </c>
      <c r="AP1265" t="s">
        <v>618</v>
      </c>
      <c r="AQ1265" t="s">
        <v>619</v>
      </c>
      <c r="AR1265">
        <v>6</v>
      </c>
      <c r="AU1265">
        <v>0</v>
      </c>
      <c r="AV1265" s="1">
        <v>43191</v>
      </c>
      <c r="AW1265" s="1">
        <v>43220</v>
      </c>
      <c r="AX1265">
        <v>6.38</v>
      </c>
      <c r="AY1265">
        <v>0</v>
      </c>
      <c r="AZ1265">
        <v>0</v>
      </c>
      <c r="BA1265">
        <v>0</v>
      </c>
      <c r="BB1265">
        <v>0</v>
      </c>
      <c r="BC1265">
        <v>0.24</v>
      </c>
      <c r="BD1265">
        <v>0</v>
      </c>
      <c r="BE1265">
        <v>0</v>
      </c>
      <c r="BF1265" s="1">
        <v>43221</v>
      </c>
      <c r="BG1265" s="1">
        <v>43281</v>
      </c>
      <c r="BH1265">
        <v>9.6300000000000008</v>
      </c>
      <c r="BI1265">
        <v>4.66</v>
      </c>
      <c r="BJ1265">
        <v>20.67</v>
      </c>
      <c r="BK1265">
        <v>2.86</v>
      </c>
      <c r="BL1265">
        <v>2.6</v>
      </c>
      <c r="BM1265">
        <v>0.81</v>
      </c>
      <c r="BN1265">
        <v>0.38</v>
      </c>
      <c r="BO1265">
        <v>1.19</v>
      </c>
      <c r="BP1265">
        <v>27.32</v>
      </c>
      <c r="BQ1265">
        <v>12.23</v>
      </c>
      <c r="BR1265">
        <v>0.67</v>
      </c>
      <c r="BS1265">
        <v>15.09</v>
      </c>
      <c r="BT1265">
        <v>3.02</v>
      </c>
      <c r="BU1265">
        <v>31.01</v>
      </c>
      <c r="BV1265">
        <v>127</v>
      </c>
      <c r="BW1265">
        <v>127</v>
      </c>
      <c r="BX1265">
        <v>0</v>
      </c>
      <c r="BY1265" s="1">
        <v>43236</v>
      </c>
      <c r="BZ1265" t="s">
        <v>624</v>
      </c>
      <c r="CA1265">
        <v>921</v>
      </c>
      <c r="CB1265">
        <v>0</v>
      </c>
      <c r="CC1265" s="1">
        <v>43267</v>
      </c>
      <c r="CD1265">
        <v>768</v>
      </c>
      <c r="CE1265">
        <v>0</v>
      </c>
      <c r="CF1265">
        <v>895</v>
      </c>
      <c r="CG1265">
        <v>0</v>
      </c>
    </row>
    <row r="1266" spans="1:85" hidden="1" x14ac:dyDescent="0.45">
      <c r="A1266" s="179">
        <v>100003484722</v>
      </c>
      <c r="B1266" s="180">
        <v>43236</v>
      </c>
      <c r="C1266" s="181" t="s">
        <v>101</v>
      </c>
      <c r="D1266" s="181">
        <v>2018</v>
      </c>
      <c r="E1266" s="179">
        <v>14831259040485</v>
      </c>
      <c r="F1266" s="182" t="s">
        <v>720</v>
      </c>
      <c r="G1266" s="141" t="str">
        <f>VLOOKUP(E1266,'Tableau Sites'!$A$7:$C$107,3,FALSE)</f>
        <v>10 RUE FRANCOIS RENAULT</v>
      </c>
      <c r="H1266" s="179">
        <v>56100</v>
      </c>
      <c r="I1266" s="183">
        <v>6</v>
      </c>
      <c r="J1266" s="180">
        <v>43220</v>
      </c>
      <c r="K1266" s="180">
        <v>43220</v>
      </c>
      <c r="L1266" s="183">
        <v>157</v>
      </c>
      <c r="M1266" s="183">
        <v>157</v>
      </c>
      <c r="N1266" s="184">
        <v>35.28</v>
      </c>
      <c r="O1266">
        <v>102976584</v>
      </c>
      <c r="P1266" t="s">
        <v>611</v>
      </c>
      <c r="Q1266">
        <v>102977700</v>
      </c>
      <c r="R1266" t="s">
        <v>130</v>
      </c>
      <c r="S1266">
        <v>11003620275</v>
      </c>
      <c r="T1266" t="s">
        <v>612</v>
      </c>
      <c r="U1266" s="104">
        <v>21560121200016</v>
      </c>
      <c r="W1266">
        <v>17089</v>
      </c>
      <c r="X1266" s="104">
        <v>100003484722</v>
      </c>
      <c r="Y1266" s="1">
        <v>43236</v>
      </c>
      <c r="Z1266" s="1">
        <v>43276</v>
      </c>
      <c r="AA1266">
        <v>57</v>
      </c>
      <c r="AB1266" t="s">
        <v>613</v>
      </c>
      <c r="AD1266">
        <v>6005876567</v>
      </c>
      <c r="AE1266" t="s">
        <v>720</v>
      </c>
      <c r="AH1266" s="185">
        <v>14831259040485</v>
      </c>
      <c r="AI1266" t="s">
        <v>126</v>
      </c>
      <c r="AJ1266">
        <v>56100</v>
      </c>
      <c r="AK1266" t="s">
        <v>264</v>
      </c>
      <c r="AL1266" t="s">
        <v>616</v>
      </c>
      <c r="AM1266">
        <v>572</v>
      </c>
      <c r="AN1266" t="s">
        <v>101</v>
      </c>
      <c r="AO1266" t="s">
        <v>617</v>
      </c>
      <c r="AP1266" t="s">
        <v>618</v>
      </c>
      <c r="AQ1266" t="s">
        <v>619</v>
      </c>
      <c r="AR1266">
        <v>6</v>
      </c>
      <c r="AU1266">
        <v>0</v>
      </c>
      <c r="AV1266" s="1">
        <v>43191</v>
      </c>
      <c r="AW1266" s="1">
        <v>43220</v>
      </c>
      <c r="AX1266">
        <v>7.89</v>
      </c>
      <c r="AY1266">
        <v>0</v>
      </c>
      <c r="AZ1266">
        <v>0</v>
      </c>
      <c r="BA1266">
        <v>0</v>
      </c>
      <c r="BB1266">
        <v>0</v>
      </c>
      <c r="BC1266">
        <v>0.3</v>
      </c>
      <c r="BD1266">
        <v>0</v>
      </c>
      <c r="BE1266">
        <v>0</v>
      </c>
      <c r="BF1266" s="1">
        <v>43221</v>
      </c>
      <c r="BG1266" s="1">
        <v>43281</v>
      </c>
      <c r="BH1266">
        <v>9.6300000000000008</v>
      </c>
      <c r="BI1266">
        <v>5.76</v>
      </c>
      <c r="BJ1266">
        <v>23.28</v>
      </c>
      <c r="BK1266">
        <v>3.53</v>
      </c>
      <c r="BL1266">
        <v>2.6</v>
      </c>
      <c r="BM1266">
        <v>1</v>
      </c>
      <c r="BN1266">
        <v>0.47</v>
      </c>
      <c r="BO1266">
        <v>1.47</v>
      </c>
      <c r="BP1266">
        <v>30.88</v>
      </c>
      <c r="BQ1266">
        <v>12.23</v>
      </c>
      <c r="BR1266">
        <v>0.67</v>
      </c>
      <c r="BS1266">
        <v>18.649999999999999</v>
      </c>
      <c r="BT1266">
        <v>3.73</v>
      </c>
      <c r="BU1266">
        <v>35.28</v>
      </c>
      <c r="BV1266">
        <v>157</v>
      </c>
      <c r="BW1266">
        <v>157</v>
      </c>
      <c r="BX1266">
        <v>0</v>
      </c>
      <c r="BY1266" s="1">
        <v>43124</v>
      </c>
      <c r="BZ1266" t="s">
        <v>687</v>
      </c>
      <c r="CA1266">
        <v>4290</v>
      </c>
      <c r="CB1266">
        <v>0</v>
      </c>
      <c r="CD1266">
        <v>4689</v>
      </c>
      <c r="CE1266">
        <v>0</v>
      </c>
      <c r="CF1266">
        <v>4846</v>
      </c>
      <c r="CG1266">
        <v>0</v>
      </c>
    </row>
    <row r="1267" spans="1:85" hidden="1" x14ac:dyDescent="0.45">
      <c r="A1267" s="179">
        <v>100003484722</v>
      </c>
      <c r="B1267" s="180">
        <v>43236</v>
      </c>
      <c r="C1267" s="181" t="s">
        <v>101</v>
      </c>
      <c r="D1267" s="181">
        <v>2018</v>
      </c>
      <c r="E1267" s="179">
        <v>14854124423820</v>
      </c>
      <c r="F1267" s="182" t="s">
        <v>140</v>
      </c>
      <c r="G1267" s="141" t="str">
        <f>VLOOKUP(E1267,'Tableau Sites'!$A$7:$C$107,3,FALSE)</f>
        <v>20 RUE JEAN MOULIN</v>
      </c>
      <c r="H1267" s="179">
        <v>56100</v>
      </c>
      <c r="I1267" s="183">
        <v>6</v>
      </c>
      <c r="J1267" s="180">
        <v>43220</v>
      </c>
      <c r="K1267" s="180">
        <v>43220</v>
      </c>
      <c r="L1267" s="183">
        <v>319</v>
      </c>
      <c r="M1267" s="183">
        <v>319</v>
      </c>
      <c r="N1267" s="184">
        <v>58.42</v>
      </c>
      <c r="O1267">
        <v>102976584</v>
      </c>
      <c r="P1267" t="s">
        <v>611</v>
      </c>
      <c r="Q1267">
        <v>102977700</v>
      </c>
      <c r="R1267" t="s">
        <v>130</v>
      </c>
      <c r="S1267">
        <v>11003620275</v>
      </c>
      <c r="T1267" t="s">
        <v>612</v>
      </c>
      <c r="U1267" s="104">
        <v>21560121200016</v>
      </c>
      <c r="W1267">
        <v>17089</v>
      </c>
      <c r="X1267" s="104">
        <v>100003484722</v>
      </c>
      <c r="Y1267" s="1">
        <v>43236</v>
      </c>
      <c r="Z1267" s="1">
        <v>43276</v>
      </c>
      <c r="AA1267">
        <v>58</v>
      </c>
      <c r="AB1267" t="s">
        <v>613</v>
      </c>
      <c r="AD1267">
        <v>6005836747</v>
      </c>
      <c r="AE1267" t="s">
        <v>140</v>
      </c>
      <c r="AH1267" s="185">
        <v>14854124423820</v>
      </c>
      <c r="AI1267" t="s">
        <v>858</v>
      </c>
      <c r="AJ1267">
        <v>56100</v>
      </c>
      <c r="AK1267" t="s">
        <v>264</v>
      </c>
      <c r="AL1267" t="s">
        <v>616</v>
      </c>
      <c r="AM1267">
        <v>519</v>
      </c>
      <c r="AN1267" t="s">
        <v>101</v>
      </c>
      <c r="AO1267" t="s">
        <v>617</v>
      </c>
      <c r="AP1267" t="s">
        <v>618</v>
      </c>
      <c r="AQ1267" t="s">
        <v>619</v>
      </c>
      <c r="AR1267">
        <v>6</v>
      </c>
      <c r="AU1267">
        <v>0</v>
      </c>
      <c r="AV1267" s="1">
        <v>43191</v>
      </c>
      <c r="AW1267" s="1">
        <v>43220</v>
      </c>
      <c r="AX1267">
        <v>16.04</v>
      </c>
      <c r="AY1267">
        <v>0</v>
      </c>
      <c r="AZ1267">
        <v>0</v>
      </c>
      <c r="BA1267">
        <v>0</v>
      </c>
      <c r="BB1267">
        <v>0</v>
      </c>
      <c r="BC1267">
        <v>0.61</v>
      </c>
      <c r="BD1267">
        <v>0</v>
      </c>
      <c r="BE1267">
        <v>0</v>
      </c>
      <c r="BF1267" s="1">
        <v>43221</v>
      </c>
      <c r="BG1267" s="1">
        <v>43281</v>
      </c>
      <c r="BH1267">
        <v>9.6300000000000008</v>
      </c>
      <c r="BI1267">
        <v>11.71</v>
      </c>
      <c r="BJ1267">
        <v>37.380000000000003</v>
      </c>
      <c r="BK1267">
        <v>7.18</v>
      </c>
      <c r="BL1267">
        <v>2.6</v>
      </c>
      <c r="BM1267">
        <v>2.04</v>
      </c>
      <c r="BN1267">
        <v>0.96</v>
      </c>
      <c r="BO1267">
        <v>3</v>
      </c>
      <c r="BP1267">
        <v>50.16</v>
      </c>
      <c r="BQ1267">
        <v>12.23</v>
      </c>
      <c r="BR1267">
        <v>0.67</v>
      </c>
      <c r="BS1267">
        <v>37.93</v>
      </c>
      <c r="BT1267">
        <v>7.59</v>
      </c>
      <c r="BU1267">
        <v>58.42</v>
      </c>
      <c r="BV1267">
        <v>319</v>
      </c>
      <c r="BW1267">
        <v>319</v>
      </c>
      <c r="BX1267">
        <v>0</v>
      </c>
      <c r="BY1267" s="1">
        <v>43236</v>
      </c>
      <c r="BZ1267" t="s">
        <v>624</v>
      </c>
      <c r="CA1267">
        <v>5743</v>
      </c>
      <c r="CB1267">
        <v>0</v>
      </c>
      <c r="CC1267" s="1">
        <v>43419</v>
      </c>
      <c r="CD1267">
        <v>5311</v>
      </c>
      <c r="CE1267">
        <v>0</v>
      </c>
      <c r="CF1267">
        <v>5630</v>
      </c>
      <c r="CG1267">
        <v>0</v>
      </c>
    </row>
    <row r="1268" spans="1:85" hidden="1" x14ac:dyDescent="0.45">
      <c r="A1268" s="179">
        <v>100003484722</v>
      </c>
      <c r="B1268" s="180">
        <v>43236</v>
      </c>
      <c r="C1268" s="181" t="s">
        <v>101</v>
      </c>
      <c r="D1268" s="181">
        <v>2018</v>
      </c>
      <c r="E1268" s="179">
        <v>14840376208873</v>
      </c>
      <c r="F1268" s="182" t="s">
        <v>723</v>
      </c>
      <c r="G1268" s="141" t="str">
        <f>VLOOKUP(E1268,'Tableau Sites'!$A$7:$C$107,3,FALSE)</f>
        <v>18 RUE DU POULORIO</v>
      </c>
      <c r="H1268" s="179">
        <v>56100</v>
      </c>
      <c r="I1268" s="183">
        <v>6</v>
      </c>
      <c r="J1268" s="180">
        <v>43220</v>
      </c>
      <c r="K1268" s="180">
        <v>43220</v>
      </c>
      <c r="L1268" s="183">
        <v>241</v>
      </c>
      <c r="M1268" s="183">
        <v>241</v>
      </c>
      <c r="N1268" s="184">
        <v>47.27</v>
      </c>
      <c r="O1268">
        <v>102976584</v>
      </c>
      <c r="P1268" t="s">
        <v>611</v>
      </c>
      <c r="Q1268">
        <v>102977700</v>
      </c>
      <c r="R1268" t="s">
        <v>130</v>
      </c>
      <c r="S1268">
        <v>11003620275</v>
      </c>
      <c r="T1268" t="s">
        <v>612</v>
      </c>
      <c r="U1268" s="104">
        <v>21560121200016</v>
      </c>
      <c r="W1268">
        <v>17089</v>
      </c>
      <c r="X1268" s="104">
        <v>100003484722</v>
      </c>
      <c r="Y1268" s="1">
        <v>43236</v>
      </c>
      <c r="Z1268" s="1">
        <v>43276</v>
      </c>
      <c r="AA1268">
        <v>59</v>
      </c>
      <c r="AB1268" t="s">
        <v>613</v>
      </c>
      <c r="AD1268">
        <v>6005877389</v>
      </c>
      <c r="AE1268" t="s">
        <v>723</v>
      </c>
      <c r="AH1268" s="185">
        <v>14840376208873</v>
      </c>
      <c r="AI1268" t="s">
        <v>859</v>
      </c>
      <c r="AJ1268">
        <v>56100</v>
      </c>
      <c r="AK1268" t="s">
        <v>264</v>
      </c>
      <c r="AL1268" t="s">
        <v>634</v>
      </c>
      <c r="AM1268">
        <v>457</v>
      </c>
      <c r="AN1268" t="s">
        <v>101</v>
      </c>
      <c r="AO1268" t="s">
        <v>617</v>
      </c>
      <c r="AP1268" t="s">
        <v>618</v>
      </c>
      <c r="AQ1268" t="s">
        <v>619</v>
      </c>
      <c r="AR1268">
        <v>6</v>
      </c>
      <c r="AU1268">
        <v>0</v>
      </c>
      <c r="AV1268" s="1">
        <v>43191</v>
      </c>
      <c r="AW1268" s="1">
        <v>43220</v>
      </c>
      <c r="AX1268">
        <v>12.12</v>
      </c>
      <c r="AY1268">
        <v>0</v>
      </c>
      <c r="AZ1268">
        <v>0</v>
      </c>
      <c r="BA1268">
        <v>0</v>
      </c>
      <c r="BB1268">
        <v>0</v>
      </c>
      <c r="BC1268">
        <v>0.46</v>
      </c>
      <c r="BD1268">
        <v>0</v>
      </c>
      <c r="BE1268">
        <v>0</v>
      </c>
      <c r="BF1268" s="1">
        <v>43221</v>
      </c>
      <c r="BG1268" s="1">
        <v>43281</v>
      </c>
      <c r="BH1268">
        <v>9.6300000000000008</v>
      </c>
      <c r="BI1268">
        <v>8.84</v>
      </c>
      <c r="BJ1268">
        <v>30.59</v>
      </c>
      <c r="BK1268">
        <v>5.42</v>
      </c>
      <c r="BL1268">
        <v>2.6</v>
      </c>
      <c r="BM1268">
        <v>1.54</v>
      </c>
      <c r="BN1268">
        <v>0.72</v>
      </c>
      <c r="BO1268">
        <v>2.2599999999999998</v>
      </c>
      <c r="BP1268">
        <v>40.869999999999997</v>
      </c>
      <c r="BQ1268">
        <v>12.23</v>
      </c>
      <c r="BR1268">
        <v>0.67</v>
      </c>
      <c r="BS1268">
        <v>28.64</v>
      </c>
      <c r="BT1268">
        <v>5.73</v>
      </c>
      <c r="BU1268">
        <v>47.27</v>
      </c>
      <c r="BV1268">
        <v>241</v>
      </c>
      <c r="BW1268">
        <v>241</v>
      </c>
      <c r="BX1268">
        <v>0</v>
      </c>
      <c r="BY1268" s="1">
        <v>43152</v>
      </c>
      <c r="BZ1268" t="s">
        <v>624</v>
      </c>
      <c r="CA1268">
        <v>66716</v>
      </c>
      <c r="CB1268">
        <v>0</v>
      </c>
      <c r="CC1268" s="1">
        <v>43327</v>
      </c>
      <c r="CD1268">
        <v>67057</v>
      </c>
      <c r="CE1268">
        <v>0</v>
      </c>
      <c r="CF1268">
        <v>67298</v>
      </c>
      <c r="CG1268">
        <v>0</v>
      </c>
    </row>
    <row r="1269" spans="1:85" x14ac:dyDescent="0.45">
      <c r="A1269" s="179">
        <v>100003484722</v>
      </c>
      <c r="B1269" s="180">
        <v>43236</v>
      </c>
      <c r="C1269" s="181" t="s">
        <v>101</v>
      </c>
      <c r="D1269" s="181">
        <v>2018</v>
      </c>
      <c r="E1269" s="179">
        <v>14876410890702</v>
      </c>
      <c r="F1269" s="182" t="s">
        <v>725</v>
      </c>
      <c r="G1269" s="141" t="str">
        <f>VLOOKUP(E1269,'Tableau Sites'!$A$7:$C$127,3,FALSE)</f>
        <v>2 RUE DE KERULVE</v>
      </c>
      <c r="H1269" s="179">
        <v>56100</v>
      </c>
      <c r="I1269" s="183">
        <v>6</v>
      </c>
      <c r="J1269" s="180">
        <v>43220</v>
      </c>
      <c r="K1269" s="180">
        <v>43220</v>
      </c>
      <c r="L1269" s="183">
        <v>185</v>
      </c>
      <c r="M1269" s="183">
        <v>185</v>
      </c>
      <c r="N1269" s="184">
        <v>39.299999999999997</v>
      </c>
      <c r="O1269">
        <v>102976584</v>
      </c>
      <c r="P1269" t="s">
        <v>611</v>
      </c>
      <c r="Q1269">
        <v>102977700</v>
      </c>
      <c r="R1269" t="s">
        <v>130</v>
      </c>
      <c r="S1269">
        <v>11003620275</v>
      </c>
      <c r="T1269" t="s">
        <v>612</v>
      </c>
      <c r="U1269" s="104">
        <v>21560121200016</v>
      </c>
      <c r="W1269">
        <v>17089</v>
      </c>
      <c r="X1269" s="104">
        <v>100003484722</v>
      </c>
      <c r="Y1269" s="1">
        <v>43236</v>
      </c>
      <c r="Z1269" s="1">
        <v>43276</v>
      </c>
      <c r="AA1269">
        <v>60</v>
      </c>
      <c r="AB1269" t="s">
        <v>613</v>
      </c>
      <c r="AD1269">
        <v>6005863512</v>
      </c>
      <c r="AE1269" t="s">
        <v>725</v>
      </c>
      <c r="AH1269" s="185">
        <v>14876410890702</v>
      </c>
      <c r="AI1269" t="s">
        <v>860</v>
      </c>
      <c r="AJ1269">
        <v>56100</v>
      </c>
      <c r="AK1269" t="s">
        <v>264</v>
      </c>
      <c r="AL1269" t="s">
        <v>396</v>
      </c>
      <c r="AM1269">
        <v>166</v>
      </c>
      <c r="AN1269" t="s">
        <v>101</v>
      </c>
      <c r="AO1269" t="s">
        <v>617</v>
      </c>
      <c r="AP1269" t="s">
        <v>618</v>
      </c>
      <c r="AQ1269" t="s">
        <v>619</v>
      </c>
      <c r="AR1269">
        <v>6</v>
      </c>
      <c r="AU1269">
        <v>0</v>
      </c>
      <c r="AV1269" s="1">
        <v>43191</v>
      </c>
      <c r="AW1269" s="1">
        <v>43220</v>
      </c>
      <c r="AX1269">
        <v>9.31</v>
      </c>
      <c r="AY1269">
        <v>0</v>
      </c>
      <c r="AZ1269">
        <v>0</v>
      </c>
      <c r="BA1269">
        <v>0</v>
      </c>
      <c r="BB1269">
        <v>0</v>
      </c>
      <c r="BC1269">
        <v>0.36</v>
      </c>
      <c r="BD1269">
        <v>0</v>
      </c>
      <c r="BE1269">
        <v>0</v>
      </c>
      <c r="BF1269" s="1">
        <v>43221</v>
      </c>
      <c r="BG1269" s="1">
        <v>43281</v>
      </c>
      <c r="BH1269">
        <v>9.6300000000000008</v>
      </c>
      <c r="BI1269">
        <v>6.79</v>
      </c>
      <c r="BJ1269">
        <v>25.73</v>
      </c>
      <c r="BK1269">
        <v>4.16</v>
      </c>
      <c r="BL1269">
        <v>2.6</v>
      </c>
      <c r="BM1269">
        <v>1.18</v>
      </c>
      <c r="BN1269">
        <v>0.56000000000000005</v>
      </c>
      <c r="BO1269">
        <v>1.74</v>
      </c>
      <c r="BP1269">
        <v>34.229999999999997</v>
      </c>
      <c r="BQ1269">
        <v>12.23</v>
      </c>
      <c r="BR1269">
        <v>0.67</v>
      </c>
      <c r="BS1269">
        <v>22</v>
      </c>
      <c r="BT1269">
        <v>4.4000000000000004</v>
      </c>
      <c r="BU1269">
        <v>39.299999999999997</v>
      </c>
      <c r="BV1269">
        <v>185</v>
      </c>
      <c r="BW1269">
        <v>185</v>
      </c>
      <c r="BX1269">
        <v>0</v>
      </c>
      <c r="BY1269" s="1">
        <v>43199</v>
      </c>
      <c r="BZ1269" t="s">
        <v>624</v>
      </c>
      <c r="CA1269">
        <v>9206</v>
      </c>
      <c r="CB1269">
        <v>0</v>
      </c>
      <c r="CC1269" s="1">
        <v>43376</v>
      </c>
      <c r="CD1269">
        <v>9087</v>
      </c>
      <c r="CE1269">
        <v>0</v>
      </c>
      <c r="CF1269">
        <v>9272</v>
      </c>
      <c r="CG1269">
        <v>0</v>
      </c>
    </row>
    <row r="1270" spans="1:85" x14ac:dyDescent="0.45">
      <c r="A1270" s="179">
        <v>100003484722</v>
      </c>
      <c r="B1270" s="180">
        <v>43236</v>
      </c>
      <c r="C1270" s="181" t="s">
        <v>101</v>
      </c>
      <c r="D1270" s="181">
        <v>2018</v>
      </c>
      <c r="E1270" s="179">
        <v>14895658461352</v>
      </c>
      <c r="F1270" s="182" t="s">
        <v>727</v>
      </c>
      <c r="G1270" s="141" t="str">
        <f>VLOOKUP(E1270,'Tableau Sites'!$A$7:$C$127,3,FALSE)</f>
        <v>2 RUE FRANCOIS RENAULT</v>
      </c>
      <c r="H1270" s="179">
        <v>56100</v>
      </c>
      <c r="I1270" s="183">
        <v>3</v>
      </c>
      <c r="J1270" s="180">
        <v>43220</v>
      </c>
      <c r="K1270" s="180">
        <v>43220</v>
      </c>
      <c r="L1270" s="183">
        <v>35</v>
      </c>
      <c r="M1270" s="183">
        <v>35</v>
      </c>
      <c r="N1270" s="184">
        <v>15</v>
      </c>
      <c r="O1270">
        <v>102976584</v>
      </c>
      <c r="P1270" t="s">
        <v>611</v>
      </c>
      <c r="Q1270">
        <v>102977700</v>
      </c>
      <c r="R1270" t="s">
        <v>130</v>
      </c>
      <c r="S1270">
        <v>11003620275</v>
      </c>
      <c r="T1270" t="s">
        <v>612</v>
      </c>
      <c r="U1270" s="104">
        <v>21560121200016</v>
      </c>
      <c r="W1270">
        <v>17089</v>
      </c>
      <c r="X1270" s="104">
        <v>100003484722</v>
      </c>
      <c r="Y1270" s="1">
        <v>43236</v>
      </c>
      <c r="Z1270" s="1">
        <v>43276</v>
      </c>
      <c r="AA1270">
        <v>61</v>
      </c>
      <c r="AB1270" t="s">
        <v>613</v>
      </c>
      <c r="AD1270">
        <v>6005863416</v>
      </c>
      <c r="AE1270" t="s">
        <v>727</v>
      </c>
      <c r="AH1270" s="185">
        <v>14895658461352</v>
      </c>
      <c r="AI1270" t="s">
        <v>861</v>
      </c>
      <c r="AJ1270">
        <v>56100</v>
      </c>
      <c r="AK1270" t="s">
        <v>264</v>
      </c>
      <c r="AL1270" t="s">
        <v>396</v>
      </c>
      <c r="AM1270">
        <v>231</v>
      </c>
      <c r="AN1270" t="s">
        <v>101</v>
      </c>
      <c r="AO1270" t="s">
        <v>617</v>
      </c>
      <c r="AP1270" t="s">
        <v>618</v>
      </c>
      <c r="AQ1270" t="s">
        <v>619</v>
      </c>
      <c r="AR1270">
        <v>3</v>
      </c>
      <c r="AU1270">
        <v>0</v>
      </c>
      <c r="AV1270" s="1">
        <v>43191</v>
      </c>
      <c r="AW1270" s="1">
        <v>43220</v>
      </c>
      <c r="AX1270">
        <v>1.76</v>
      </c>
      <c r="AY1270">
        <v>0</v>
      </c>
      <c r="AZ1270">
        <v>0</v>
      </c>
      <c r="BA1270">
        <v>0</v>
      </c>
      <c r="BB1270">
        <v>0</v>
      </c>
      <c r="BC1270">
        <v>7.0000000000000007E-2</v>
      </c>
      <c r="BD1270">
        <v>0</v>
      </c>
      <c r="BE1270">
        <v>0</v>
      </c>
      <c r="BF1270" s="1">
        <v>43221</v>
      </c>
      <c r="BG1270" s="1">
        <v>43281</v>
      </c>
      <c r="BH1270">
        <v>7.47</v>
      </c>
      <c r="BI1270">
        <v>1.28</v>
      </c>
      <c r="BJ1270">
        <v>10.51</v>
      </c>
      <c r="BK1270">
        <v>0.79</v>
      </c>
      <c r="BL1270">
        <v>2.02</v>
      </c>
      <c r="BM1270">
        <v>0.22</v>
      </c>
      <c r="BN1270">
        <v>0.11</v>
      </c>
      <c r="BO1270">
        <v>0.33</v>
      </c>
      <c r="BP1270">
        <v>13.65</v>
      </c>
      <c r="BQ1270">
        <v>9.49</v>
      </c>
      <c r="BR1270">
        <v>0.52</v>
      </c>
      <c r="BS1270">
        <v>4.16</v>
      </c>
      <c r="BT1270">
        <v>0.83</v>
      </c>
      <c r="BU1270">
        <v>15</v>
      </c>
      <c r="BV1270">
        <v>35</v>
      </c>
      <c r="BW1270">
        <v>35</v>
      </c>
      <c r="BX1270">
        <v>0</v>
      </c>
      <c r="BY1270" s="1">
        <v>43249</v>
      </c>
      <c r="BZ1270" t="s">
        <v>624</v>
      </c>
      <c r="CA1270">
        <v>8412</v>
      </c>
      <c r="CB1270">
        <v>0</v>
      </c>
      <c r="CC1270" s="1">
        <v>43428</v>
      </c>
      <c r="CD1270">
        <v>8034</v>
      </c>
      <c r="CE1270">
        <v>0</v>
      </c>
      <c r="CF1270">
        <v>8069</v>
      </c>
      <c r="CG1270">
        <v>0</v>
      </c>
    </row>
    <row r="1271" spans="1:85" hidden="1" x14ac:dyDescent="0.45">
      <c r="A1271" s="179">
        <v>100003484722</v>
      </c>
      <c r="B1271" s="180">
        <v>43236</v>
      </c>
      <c r="C1271" s="181" t="s">
        <v>101</v>
      </c>
      <c r="D1271" s="181">
        <v>2018</v>
      </c>
      <c r="E1271" s="179">
        <v>14836179395569</v>
      </c>
      <c r="F1271" s="182" t="s">
        <v>729</v>
      </c>
      <c r="G1271" s="141" t="str">
        <f>VLOOKUP(E1271,'Tableau Sites'!$A$7:$C$107,3,FALSE)</f>
        <v>2 RUE MOZART</v>
      </c>
      <c r="H1271" s="179">
        <v>56100</v>
      </c>
      <c r="I1271" s="183">
        <v>6</v>
      </c>
      <c r="J1271" s="180">
        <v>43220</v>
      </c>
      <c r="K1271" s="180">
        <v>43220</v>
      </c>
      <c r="L1271" s="183">
        <v>640</v>
      </c>
      <c r="M1271" s="183">
        <v>640</v>
      </c>
      <c r="N1271" s="184">
        <v>104.2</v>
      </c>
      <c r="O1271">
        <v>102976584</v>
      </c>
      <c r="P1271" t="s">
        <v>611</v>
      </c>
      <c r="Q1271">
        <v>102977700</v>
      </c>
      <c r="R1271" t="s">
        <v>130</v>
      </c>
      <c r="S1271">
        <v>11003620275</v>
      </c>
      <c r="T1271" t="s">
        <v>612</v>
      </c>
      <c r="U1271" s="104">
        <v>21560121200016</v>
      </c>
      <c r="W1271">
        <v>17089</v>
      </c>
      <c r="X1271" s="104">
        <v>100003484722</v>
      </c>
      <c r="Y1271" s="1">
        <v>43236</v>
      </c>
      <c r="Z1271" s="1">
        <v>43276</v>
      </c>
      <c r="AA1271">
        <v>62</v>
      </c>
      <c r="AB1271" t="s">
        <v>613</v>
      </c>
      <c r="AD1271">
        <v>6005863605</v>
      </c>
      <c r="AE1271" t="s">
        <v>729</v>
      </c>
      <c r="AH1271" s="185">
        <v>14836179395569</v>
      </c>
      <c r="AI1271" t="s">
        <v>862</v>
      </c>
      <c r="AJ1271">
        <v>56100</v>
      </c>
      <c r="AK1271" t="s">
        <v>264</v>
      </c>
      <c r="AL1271" t="s">
        <v>634</v>
      </c>
      <c r="AM1271">
        <v>907</v>
      </c>
      <c r="AN1271" t="s">
        <v>101</v>
      </c>
      <c r="AO1271" t="s">
        <v>617</v>
      </c>
      <c r="AP1271" t="s">
        <v>618</v>
      </c>
      <c r="AQ1271" t="s">
        <v>619</v>
      </c>
      <c r="AR1271">
        <v>6</v>
      </c>
      <c r="AU1271">
        <v>0</v>
      </c>
      <c r="AV1271" s="1">
        <v>43191</v>
      </c>
      <c r="AW1271" s="1">
        <v>43220</v>
      </c>
      <c r="AX1271">
        <v>32.19</v>
      </c>
      <c r="AY1271">
        <v>0</v>
      </c>
      <c r="AZ1271">
        <v>0</v>
      </c>
      <c r="BA1271">
        <v>0</v>
      </c>
      <c r="BB1271">
        <v>0</v>
      </c>
      <c r="BC1271">
        <v>1.23</v>
      </c>
      <c r="BD1271">
        <v>0</v>
      </c>
      <c r="BE1271">
        <v>0</v>
      </c>
      <c r="BF1271" s="1">
        <v>43221</v>
      </c>
      <c r="BG1271" s="1">
        <v>43281</v>
      </c>
      <c r="BH1271">
        <v>9.6300000000000008</v>
      </c>
      <c r="BI1271">
        <v>23.49</v>
      </c>
      <c r="BJ1271">
        <v>65.31</v>
      </c>
      <c r="BK1271">
        <v>14.4</v>
      </c>
      <c r="BL1271">
        <v>2.6</v>
      </c>
      <c r="BM1271">
        <v>4.08</v>
      </c>
      <c r="BN1271">
        <v>1.92</v>
      </c>
      <c r="BO1271">
        <v>6</v>
      </c>
      <c r="BP1271">
        <v>88.31</v>
      </c>
      <c r="BQ1271">
        <v>12.23</v>
      </c>
      <c r="BR1271">
        <v>0.67</v>
      </c>
      <c r="BS1271">
        <v>76.08</v>
      </c>
      <c r="BT1271">
        <v>15.22</v>
      </c>
      <c r="BU1271">
        <v>104.2</v>
      </c>
      <c r="BV1271">
        <v>640</v>
      </c>
      <c r="BW1271">
        <v>640</v>
      </c>
      <c r="BX1271">
        <v>0</v>
      </c>
      <c r="BY1271" s="1">
        <v>43076</v>
      </c>
      <c r="BZ1271" t="s">
        <v>624</v>
      </c>
      <c r="CA1271">
        <v>2975</v>
      </c>
      <c r="CB1271">
        <v>0</v>
      </c>
      <c r="CC1271" s="1">
        <v>43254</v>
      </c>
      <c r="CD1271">
        <v>5799</v>
      </c>
      <c r="CE1271">
        <v>0</v>
      </c>
      <c r="CF1271">
        <v>6439</v>
      </c>
      <c r="CG1271">
        <v>0</v>
      </c>
    </row>
    <row r="1272" spans="1:85" hidden="1" x14ac:dyDescent="0.45">
      <c r="A1272" s="179">
        <v>100003484722</v>
      </c>
      <c r="B1272" s="180">
        <v>43236</v>
      </c>
      <c r="C1272" s="181" t="s">
        <v>101</v>
      </c>
      <c r="D1272" s="181">
        <v>2018</v>
      </c>
      <c r="E1272" s="179">
        <v>14853545552699</v>
      </c>
      <c r="F1272" s="141" t="s">
        <v>731</v>
      </c>
      <c r="G1272" s="141" t="str">
        <f>VLOOKUP(E1272,'Tableau Sites'!$A$7:$C$107,3,FALSE)</f>
        <v>20 RUE JEAN MOULIN</v>
      </c>
      <c r="H1272" s="179">
        <v>56100</v>
      </c>
      <c r="I1272" s="183">
        <v>6</v>
      </c>
      <c r="J1272" s="180">
        <v>43220</v>
      </c>
      <c r="K1272" s="180">
        <v>43220</v>
      </c>
      <c r="L1272" s="183">
        <v>182</v>
      </c>
      <c r="M1272" s="183">
        <v>182</v>
      </c>
      <c r="N1272" s="184">
        <v>38.869999999999997</v>
      </c>
      <c r="O1272">
        <v>102976584</v>
      </c>
      <c r="P1272" t="s">
        <v>611</v>
      </c>
      <c r="Q1272">
        <v>102977700</v>
      </c>
      <c r="R1272" t="s">
        <v>130</v>
      </c>
      <c r="S1272">
        <v>11003620275</v>
      </c>
      <c r="T1272" t="s">
        <v>612</v>
      </c>
      <c r="U1272" s="104">
        <v>21560121200016</v>
      </c>
      <c r="W1272">
        <v>17089</v>
      </c>
      <c r="X1272" s="104">
        <v>100003484722</v>
      </c>
      <c r="Y1272" s="1">
        <v>43236</v>
      </c>
      <c r="Z1272" s="1">
        <v>43276</v>
      </c>
      <c r="AA1272">
        <v>63</v>
      </c>
      <c r="AB1272" t="s">
        <v>613</v>
      </c>
      <c r="AD1272">
        <v>6005863589</v>
      </c>
      <c r="AE1272" t="s">
        <v>731</v>
      </c>
      <c r="AH1272" s="185">
        <v>14853545552699</v>
      </c>
      <c r="AI1272" t="s">
        <v>863</v>
      </c>
      <c r="AJ1272">
        <v>56100</v>
      </c>
      <c r="AK1272" t="s">
        <v>264</v>
      </c>
      <c r="AL1272" t="s">
        <v>616</v>
      </c>
      <c r="AM1272">
        <v>514</v>
      </c>
      <c r="AN1272" t="s">
        <v>101</v>
      </c>
      <c r="AO1272" t="s">
        <v>617</v>
      </c>
      <c r="AP1272" t="s">
        <v>618</v>
      </c>
      <c r="AQ1272" t="s">
        <v>619</v>
      </c>
      <c r="AR1272">
        <v>6</v>
      </c>
      <c r="AU1272">
        <v>0</v>
      </c>
      <c r="AV1272" s="1">
        <v>43191</v>
      </c>
      <c r="AW1272" s="1">
        <v>43220</v>
      </c>
      <c r="AX1272">
        <v>9.15</v>
      </c>
      <c r="AY1272">
        <v>0</v>
      </c>
      <c r="AZ1272">
        <v>0</v>
      </c>
      <c r="BA1272">
        <v>0</v>
      </c>
      <c r="BB1272">
        <v>0</v>
      </c>
      <c r="BC1272">
        <v>0.35</v>
      </c>
      <c r="BD1272">
        <v>0</v>
      </c>
      <c r="BE1272">
        <v>0</v>
      </c>
      <c r="BF1272" s="1">
        <v>43221</v>
      </c>
      <c r="BG1272" s="1">
        <v>43281</v>
      </c>
      <c r="BH1272">
        <v>9.6300000000000008</v>
      </c>
      <c r="BI1272">
        <v>6.68</v>
      </c>
      <c r="BJ1272">
        <v>25.46</v>
      </c>
      <c r="BK1272">
        <v>4.0999999999999996</v>
      </c>
      <c r="BL1272">
        <v>2.6</v>
      </c>
      <c r="BM1272">
        <v>1.1599999999999999</v>
      </c>
      <c r="BN1272">
        <v>0.55000000000000004</v>
      </c>
      <c r="BO1272">
        <v>1.71</v>
      </c>
      <c r="BP1272">
        <v>33.869999999999997</v>
      </c>
      <c r="BQ1272">
        <v>12.23</v>
      </c>
      <c r="BR1272">
        <v>0.67</v>
      </c>
      <c r="BS1272">
        <v>21.64</v>
      </c>
      <c r="BT1272">
        <v>4.33</v>
      </c>
      <c r="BU1272">
        <v>38.869999999999997</v>
      </c>
      <c r="BV1272">
        <v>182</v>
      </c>
      <c r="BW1272">
        <v>182</v>
      </c>
      <c r="BX1272">
        <v>0</v>
      </c>
      <c r="BY1272" s="1">
        <v>43236</v>
      </c>
      <c r="BZ1272" t="s">
        <v>624</v>
      </c>
      <c r="CA1272">
        <v>5953</v>
      </c>
      <c r="CB1272">
        <v>0</v>
      </c>
      <c r="CC1272" s="1">
        <v>43419</v>
      </c>
      <c r="CD1272">
        <v>5657</v>
      </c>
      <c r="CE1272">
        <v>0</v>
      </c>
      <c r="CF1272">
        <v>5839</v>
      </c>
      <c r="CG1272">
        <v>0</v>
      </c>
    </row>
    <row r="1273" spans="1:85" x14ac:dyDescent="0.45">
      <c r="A1273" s="179">
        <v>100003484722</v>
      </c>
      <c r="B1273" s="180">
        <v>43236</v>
      </c>
      <c r="C1273" s="181" t="s">
        <v>101</v>
      </c>
      <c r="D1273" s="181">
        <v>2018</v>
      </c>
      <c r="E1273" s="179">
        <v>14876266172942</v>
      </c>
      <c r="F1273" s="182" t="s">
        <v>733</v>
      </c>
      <c r="G1273" s="141" t="str">
        <f>VLOOKUP(E1273,'Tableau Sites'!$A$7:$C$127,3,FALSE)</f>
        <v>2 RUE DE KERULVE</v>
      </c>
      <c r="H1273" s="179">
        <v>56100</v>
      </c>
      <c r="I1273" s="183">
        <v>6</v>
      </c>
      <c r="J1273" s="180">
        <v>43220</v>
      </c>
      <c r="K1273" s="180">
        <v>43220</v>
      </c>
      <c r="L1273" s="183">
        <v>399</v>
      </c>
      <c r="M1273" s="183">
        <v>399</v>
      </c>
      <c r="N1273" s="184">
        <v>69.83</v>
      </c>
      <c r="O1273">
        <v>102976584</v>
      </c>
      <c r="P1273" t="s">
        <v>611</v>
      </c>
      <c r="Q1273">
        <v>102977700</v>
      </c>
      <c r="R1273" t="s">
        <v>130</v>
      </c>
      <c r="S1273">
        <v>11003620275</v>
      </c>
      <c r="T1273" t="s">
        <v>612</v>
      </c>
      <c r="U1273" s="104">
        <v>21560121200016</v>
      </c>
      <c r="W1273">
        <v>17089</v>
      </c>
      <c r="X1273" s="104">
        <v>100003484722</v>
      </c>
      <c r="Y1273" s="1">
        <v>43236</v>
      </c>
      <c r="Z1273" s="1">
        <v>43276</v>
      </c>
      <c r="AA1273">
        <v>64</v>
      </c>
      <c r="AB1273" t="s">
        <v>613</v>
      </c>
      <c r="AD1273">
        <v>6005863513</v>
      </c>
      <c r="AE1273" t="s">
        <v>733</v>
      </c>
      <c r="AH1273" s="185">
        <v>14876266172942</v>
      </c>
      <c r="AI1273" t="s">
        <v>864</v>
      </c>
      <c r="AJ1273">
        <v>56100</v>
      </c>
      <c r="AK1273" t="s">
        <v>264</v>
      </c>
      <c r="AL1273" t="s">
        <v>396</v>
      </c>
      <c r="AM1273">
        <v>416</v>
      </c>
      <c r="AN1273" t="s">
        <v>101</v>
      </c>
      <c r="AO1273" t="s">
        <v>617</v>
      </c>
      <c r="AP1273" t="s">
        <v>618</v>
      </c>
      <c r="AQ1273" t="s">
        <v>619</v>
      </c>
      <c r="AR1273">
        <v>6</v>
      </c>
      <c r="AU1273">
        <v>0</v>
      </c>
      <c r="AV1273" s="1">
        <v>43191</v>
      </c>
      <c r="AW1273" s="1">
        <v>43220</v>
      </c>
      <c r="AX1273">
        <v>20.07</v>
      </c>
      <c r="AY1273">
        <v>0</v>
      </c>
      <c r="AZ1273">
        <v>0</v>
      </c>
      <c r="BA1273">
        <v>0</v>
      </c>
      <c r="BB1273">
        <v>0</v>
      </c>
      <c r="BC1273">
        <v>0.77</v>
      </c>
      <c r="BD1273">
        <v>0</v>
      </c>
      <c r="BE1273">
        <v>0</v>
      </c>
      <c r="BF1273" s="1">
        <v>43221</v>
      </c>
      <c r="BG1273" s="1">
        <v>43281</v>
      </c>
      <c r="BH1273">
        <v>9.6300000000000008</v>
      </c>
      <c r="BI1273">
        <v>14.64</v>
      </c>
      <c r="BJ1273">
        <v>44.34</v>
      </c>
      <c r="BK1273">
        <v>8.98</v>
      </c>
      <c r="BL1273">
        <v>2.6</v>
      </c>
      <c r="BM1273">
        <v>2.5499999999999998</v>
      </c>
      <c r="BN1273">
        <v>1.2</v>
      </c>
      <c r="BO1273">
        <v>3.75</v>
      </c>
      <c r="BP1273">
        <v>59.67</v>
      </c>
      <c r="BQ1273">
        <v>12.23</v>
      </c>
      <c r="BR1273">
        <v>0.67</v>
      </c>
      <c r="BS1273">
        <v>47.44</v>
      </c>
      <c r="BT1273">
        <v>9.49</v>
      </c>
      <c r="BU1273">
        <v>69.83</v>
      </c>
      <c r="BV1273">
        <v>399</v>
      </c>
      <c r="BW1273">
        <v>399</v>
      </c>
      <c r="BX1273">
        <v>0</v>
      </c>
      <c r="BY1273" s="1">
        <v>43199</v>
      </c>
      <c r="BZ1273" t="s">
        <v>624</v>
      </c>
      <c r="CA1273">
        <v>4747</v>
      </c>
      <c r="CB1273">
        <v>0</v>
      </c>
      <c r="CC1273" s="1">
        <v>43376</v>
      </c>
      <c r="CD1273">
        <v>4449</v>
      </c>
      <c r="CE1273">
        <v>0</v>
      </c>
      <c r="CF1273">
        <v>4848</v>
      </c>
      <c r="CG1273">
        <v>0</v>
      </c>
    </row>
    <row r="1274" spans="1:85" hidden="1" x14ac:dyDescent="0.45">
      <c r="A1274" s="179">
        <v>100003484722</v>
      </c>
      <c r="B1274" s="180">
        <v>43236</v>
      </c>
      <c r="C1274" s="181" t="s">
        <v>101</v>
      </c>
      <c r="D1274" s="181">
        <v>2018</v>
      </c>
      <c r="E1274" s="179">
        <v>14812590435421</v>
      </c>
      <c r="F1274" s="182" t="s">
        <v>735</v>
      </c>
      <c r="G1274" s="141" t="str">
        <f>VLOOKUP(E1274,'Tableau Sites'!$A$7:$C$107,3,FALSE)</f>
        <v>29B RUE DE KEROMAN</v>
      </c>
      <c r="H1274" s="179">
        <v>56100</v>
      </c>
      <c r="I1274" s="183">
        <v>6</v>
      </c>
      <c r="J1274" s="180">
        <v>43220</v>
      </c>
      <c r="K1274" s="180">
        <v>43220</v>
      </c>
      <c r="L1274" s="183">
        <v>147</v>
      </c>
      <c r="M1274" s="183">
        <v>147</v>
      </c>
      <c r="N1274" s="184">
        <v>33.86</v>
      </c>
      <c r="O1274">
        <v>102976584</v>
      </c>
      <c r="P1274" t="s">
        <v>611</v>
      </c>
      <c r="Q1274">
        <v>102977700</v>
      </c>
      <c r="R1274" t="s">
        <v>130</v>
      </c>
      <c r="S1274">
        <v>11003620275</v>
      </c>
      <c r="T1274" t="s">
        <v>612</v>
      </c>
      <c r="U1274" s="104">
        <v>21560121200016</v>
      </c>
      <c r="W1274">
        <v>17089</v>
      </c>
      <c r="X1274" s="104">
        <v>100003484722</v>
      </c>
      <c r="Y1274" s="1">
        <v>43236</v>
      </c>
      <c r="Z1274" s="1">
        <v>43276</v>
      </c>
      <c r="AA1274">
        <v>65</v>
      </c>
      <c r="AB1274" t="s">
        <v>613</v>
      </c>
      <c r="AD1274">
        <v>6005876638</v>
      </c>
      <c r="AE1274" t="s">
        <v>735</v>
      </c>
      <c r="AH1274" s="185">
        <v>14812590435421</v>
      </c>
      <c r="AI1274" t="s">
        <v>865</v>
      </c>
      <c r="AJ1274">
        <v>56100</v>
      </c>
      <c r="AK1274" t="s">
        <v>264</v>
      </c>
      <c r="AL1274" t="s">
        <v>616</v>
      </c>
      <c r="AM1274">
        <v>293</v>
      </c>
      <c r="AN1274" t="s">
        <v>101</v>
      </c>
      <c r="AO1274" t="s">
        <v>617</v>
      </c>
      <c r="AP1274" t="s">
        <v>618</v>
      </c>
      <c r="AQ1274" t="s">
        <v>619</v>
      </c>
      <c r="AR1274">
        <v>6</v>
      </c>
      <c r="AU1274">
        <v>0</v>
      </c>
      <c r="AV1274" s="1">
        <v>43191</v>
      </c>
      <c r="AW1274" s="1">
        <v>43220</v>
      </c>
      <c r="AX1274">
        <v>7.39</v>
      </c>
      <c r="AY1274">
        <v>0</v>
      </c>
      <c r="AZ1274">
        <v>0</v>
      </c>
      <c r="BA1274">
        <v>0</v>
      </c>
      <c r="BB1274">
        <v>0</v>
      </c>
      <c r="BC1274">
        <v>0.28000000000000003</v>
      </c>
      <c r="BD1274">
        <v>0</v>
      </c>
      <c r="BE1274">
        <v>0</v>
      </c>
      <c r="BF1274" s="1">
        <v>43221</v>
      </c>
      <c r="BG1274" s="1">
        <v>43281</v>
      </c>
      <c r="BH1274">
        <v>9.6300000000000008</v>
      </c>
      <c r="BI1274">
        <v>5.39</v>
      </c>
      <c r="BJ1274">
        <v>22.41</v>
      </c>
      <c r="BK1274">
        <v>3.31</v>
      </c>
      <c r="BL1274">
        <v>2.6</v>
      </c>
      <c r="BM1274">
        <v>0.94</v>
      </c>
      <c r="BN1274">
        <v>0.44</v>
      </c>
      <c r="BO1274">
        <v>1.38</v>
      </c>
      <c r="BP1274">
        <v>29.7</v>
      </c>
      <c r="BQ1274">
        <v>12.23</v>
      </c>
      <c r="BR1274">
        <v>0.67</v>
      </c>
      <c r="BS1274">
        <v>17.47</v>
      </c>
      <c r="BT1274">
        <v>3.49</v>
      </c>
      <c r="BU1274">
        <v>33.86</v>
      </c>
      <c r="BV1274">
        <v>147</v>
      </c>
      <c r="BW1274">
        <v>147</v>
      </c>
      <c r="BX1274">
        <v>0</v>
      </c>
      <c r="BY1274" s="1">
        <v>43243</v>
      </c>
      <c r="BZ1274" t="s">
        <v>624</v>
      </c>
      <c r="CA1274">
        <v>1022</v>
      </c>
      <c r="CB1274">
        <v>0</v>
      </c>
      <c r="CC1274" s="1">
        <v>43274</v>
      </c>
      <c r="CD1274">
        <v>774</v>
      </c>
      <c r="CE1274">
        <v>0</v>
      </c>
      <c r="CF1274">
        <v>921</v>
      </c>
      <c r="CG1274">
        <v>0</v>
      </c>
    </row>
    <row r="1275" spans="1:85" hidden="1" x14ac:dyDescent="0.45">
      <c r="A1275" s="179">
        <v>100003484722</v>
      </c>
      <c r="B1275" s="180">
        <v>43236</v>
      </c>
      <c r="C1275" s="181" t="s">
        <v>101</v>
      </c>
      <c r="D1275" s="181">
        <v>2018</v>
      </c>
      <c r="E1275" s="179">
        <v>14856729330593</v>
      </c>
      <c r="F1275" s="182" t="s">
        <v>737</v>
      </c>
      <c r="G1275" s="141" t="str">
        <f>VLOOKUP(E1275,'Tableau Sites'!$A$7:$C$107,3,FALSE)</f>
        <v>4 AVENUE JEAN JAURES</v>
      </c>
      <c r="H1275" s="179">
        <v>56100</v>
      </c>
      <c r="I1275" s="183">
        <v>6</v>
      </c>
      <c r="J1275" s="180">
        <v>43220</v>
      </c>
      <c r="K1275" s="180">
        <v>43220</v>
      </c>
      <c r="L1275" s="183">
        <v>61</v>
      </c>
      <c r="M1275" s="183">
        <v>61</v>
      </c>
      <c r="N1275" s="184">
        <v>21.6</v>
      </c>
      <c r="O1275">
        <v>102976584</v>
      </c>
      <c r="P1275" t="s">
        <v>611</v>
      </c>
      <c r="Q1275">
        <v>102977700</v>
      </c>
      <c r="R1275" t="s">
        <v>130</v>
      </c>
      <c r="S1275">
        <v>11003620275</v>
      </c>
      <c r="T1275" t="s">
        <v>612</v>
      </c>
      <c r="U1275" s="104">
        <v>21560121200016</v>
      </c>
      <c r="W1275">
        <v>17089</v>
      </c>
      <c r="X1275" s="104">
        <v>100003484722</v>
      </c>
      <c r="Y1275" s="1">
        <v>43236</v>
      </c>
      <c r="Z1275" s="1">
        <v>43276</v>
      </c>
      <c r="AA1275">
        <v>66</v>
      </c>
      <c r="AB1275" t="s">
        <v>613</v>
      </c>
      <c r="AD1275">
        <v>6005836769</v>
      </c>
      <c r="AE1275" t="s">
        <v>737</v>
      </c>
      <c r="AH1275" s="185">
        <v>14856729330593</v>
      </c>
      <c r="AI1275" t="s">
        <v>866</v>
      </c>
      <c r="AJ1275">
        <v>56100</v>
      </c>
      <c r="AK1275" t="s">
        <v>264</v>
      </c>
      <c r="AL1275" t="s">
        <v>616</v>
      </c>
      <c r="AM1275">
        <v>436</v>
      </c>
      <c r="AN1275" t="s">
        <v>101</v>
      </c>
      <c r="AO1275" t="s">
        <v>617</v>
      </c>
      <c r="AP1275" t="s">
        <v>618</v>
      </c>
      <c r="AQ1275" t="s">
        <v>619</v>
      </c>
      <c r="AR1275">
        <v>6</v>
      </c>
      <c r="AU1275">
        <v>0</v>
      </c>
      <c r="AV1275" s="1">
        <v>43191</v>
      </c>
      <c r="AW1275" s="1">
        <v>43220</v>
      </c>
      <c r="AX1275">
        <v>3.07</v>
      </c>
      <c r="AY1275">
        <v>0</v>
      </c>
      <c r="AZ1275">
        <v>0</v>
      </c>
      <c r="BA1275">
        <v>0</v>
      </c>
      <c r="BB1275">
        <v>0</v>
      </c>
      <c r="BC1275">
        <v>0.12</v>
      </c>
      <c r="BD1275">
        <v>0</v>
      </c>
      <c r="BE1275">
        <v>0</v>
      </c>
      <c r="BF1275" s="1">
        <v>43221</v>
      </c>
      <c r="BG1275" s="1">
        <v>43281</v>
      </c>
      <c r="BH1275">
        <v>9.6300000000000008</v>
      </c>
      <c r="BI1275">
        <v>2.2400000000000002</v>
      </c>
      <c r="BJ1275">
        <v>14.94</v>
      </c>
      <c r="BK1275">
        <v>1.37</v>
      </c>
      <c r="BL1275">
        <v>2.6</v>
      </c>
      <c r="BM1275">
        <v>0.39</v>
      </c>
      <c r="BN1275">
        <v>0.18</v>
      </c>
      <c r="BO1275">
        <v>0.56999999999999995</v>
      </c>
      <c r="BP1275">
        <v>19.48</v>
      </c>
      <c r="BQ1275">
        <v>12.23</v>
      </c>
      <c r="BR1275">
        <v>0.67</v>
      </c>
      <c r="BS1275">
        <v>7.25</v>
      </c>
      <c r="BT1275">
        <v>1.45</v>
      </c>
      <c r="BU1275">
        <v>21.6</v>
      </c>
      <c r="BV1275">
        <v>61</v>
      </c>
      <c r="BW1275">
        <v>61</v>
      </c>
      <c r="BX1275">
        <v>0</v>
      </c>
      <c r="BY1275" s="1">
        <v>43242</v>
      </c>
      <c r="BZ1275" t="s">
        <v>624</v>
      </c>
      <c r="CA1275">
        <v>1019</v>
      </c>
      <c r="CB1275">
        <v>0</v>
      </c>
      <c r="CC1275" s="1">
        <v>43273</v>
      </c>
      <c r="CD1275">
        <v>892</v>
      </c>
      <c r="CE1275">
        <v>0</v>
      </c>
      <c r="CF1275">
        <v>953</v>
      </c>
      <c r="CG1275">
        <v>0</v>
      </c>
    </row>
    <row r="1276" spans="1:85" hidden="1" x14ac:dyDescent="0.45">
      <c r="A1276" s="179">
        <v>100003484722</v>
      </c>
      <c r="B1276" s="180">
        <v>43236</v>
      </c>
      <c r="C1276" s="181" t="s">
        <v>101</v>
      </c>
      <c r="D1276" s="181">
        <v>2018</v>
      </c>
      <c r="E1276" s="179">
        <v>14811143239267</v>
      </c>
      <c r="F1276" s="204" t="s">
        <v>739</v>
      </c>
      <c r="G1276" s="141" t="str">
        <f>VLOOKUP(E1276,'Tableau Sites'!$A$7:$C$107,3,FALSE)</f>
        <v>4 RUE PROFESSEUR MAZE</v>
      </c>
      <c r="H1276" s="179">
        <v>56100</v>
      </c>
      <c r="I1276" s="183">
        <v>6</v>
      </c>
      <c r="J1276" s="180">
        <v>43220</v>
      </c>
      <c r="K1276" s="180">
        <v>43220</v>
      </c>
      <c r="L1276" s="183">
        <v>244</v>
      </c>
      <c r="M1276" s="183">
        <v>244</v>
      </c>
      <c r="N1276" s="184">
        <v>47.7</v>
      </c>
      <c r="O1276">
        <v>102976584</v>
      </c>
      <c r="P1276" t="s">
        <v>611</v>
      </c>
      <c r="Q1276">
        <v>102977700</v>
      </c>
      <c r="R1276" t="s">
        <v>130</v>
      </c>
      <c r="S1276">
        <v>11003620275</v>
      </c>
      <c r="T1276" t="s">
        <v>612</v>
      </c>
      <c r="U1276" s="104">
        <v>21560121200016</v>
      </c>
      <c r="W1276">
        <v>17089</v>
      </c>
      <c r="X1276" s="104">
        <v>100003484722</v>
      </c>
      <c r="Y1276" s="1">
        <v>43236</v>
      </c>
      <c r="Z1276" s="1">
        <v>43276</v>
      </c>
      <c r="AA1276">
        <v>67</v>
      </c>
      <c r="AB1276" t="s">
        <v>613</v>
      </c>
      <c r="AD1276">
        <v>6005863729</v>
      </c>
      <c r="AE1276" t="s">
        <v>739</v>
      </c>
      <c r="AH1276" s="185">
        <v>14811143239267</v>
      </c>
      <c r="AI1276" t="s">
        <v>154</v>
      </c>
      <c r="AJ1276">
        <v>56100</v>
      </c>
      <c r="AK1276" t="s">
        <v>264</v>
      </c>
      <c r="AL1276" t="s">
        <v>634</v>
      </c>
      <c r="AM1276">
        <v>258</v>
      </c>
      <c r="AN1276" t="s">
        <v>101</v>
      </c>
      <c r="AO1276" t="s">
        <v>617</v>
      </c>
      <c r="AP1276" t="s">
        <v>618</v>
      </c>
      <c r="AQ1276" t="s">
        <v>619</v>
      </c>
      <c r="AR1276">
        <v>6</v>
      </c>
      <c r="AU1276">
        <v>0</v>
      </c>
      <c r="AV1276" s="1">
        <v>43191</v>
      </c>
      <c r="AW1276" s="1">
        <v>43220</v>
      </c>
      <c r="AX1276">
        <v>12.27</v>
      </c>
      <c r="AY1276">
        <v>0</v>
      </c>
      <c r="AZ1276">
        <v>0</v>
      </c>
      <c r="BA1276">
        <v>0</v>
      </c>
      <c r="BB1276">
        <v>0</v>
      </c>
      <c r="BC1276">
        <v>0.47</v>
      </c>
      <c r="BD1276">
        <v>0</v>
      </c>
      <c r="BE1276">
        <v>0</v>
      </c>
      <c r="BF1276" s="1">
        <v>43221</v>
      </c>
      <c r="BG1276" s="1">
        <v>43281</v>
      </c>
      <c r="BH1276">
        <v>9.6300000000000008</v>
      </c>
      <c r="BI1276">
        <v>8.9499999999999993</v>
      </c>
      <c r="BJ1276">
        <v>30.85</v>
      </c>
      <c r="BK1276">
        <v>5.49</v>
      </c>
      <c r="BL1276">
        <v>2.6</v>
      </c>
      <c r="BM1276">
        <v>1.56</v>
      </c>
      <c r="BN1276">
        <v>0.73</v>
      </c>
      <c r="BO1276">
        <v>2.29</v>
      </c>
      <c r="BP1276">
        <v>41.23</v>
      </c>
      <c r="BQ1276">
        <v>12.23</v>
      </c>
      <c r="BR1276">
        <v>0.67</v>
      </c>
      <c r="BS1276">
        <v>29</v>
      </c>
      <c r="BT1276">
        <v>5.8</v>
      </c>
      <c r="BU1276">
        <v>47.7</v>
      </c>
      <c r="BV1276">
        <v>244</v>
      </c>
      <c r="BW1276">
        <v>244</v>
      </c>
      <c r="BX1276">
        <v>0</v>
      </c>
      <c r="BY1276" s="1">
        <v>43038</v>
      </c>
      <c r="BZ1276" t="s">
        <v>624</v>
      </c>
      <c r="CA1276">
        <v>53468</v>
      </c>
      <c r="CB1276">
        <v>0</v>
      </c>
      <c r="CD1276">
        <v>54880</v>
      </c>
      <c r="CE1276">
        <v>0</v>
      </c>
      <c r="CF1276">
        <v>55124</v>
      </c>
      <c r="CG1276">
        <v>0</v>
      </c>
    </row>
    <row r="1277" spans="1:85" hidden="1" x14ac:dyDescent="0.45">
      <c r="A1277" s="179">
        <v>100003484722</v>
      </c>
      <c r="B1277" s="180">
        <v>43236</v>
      </c>
      <c r="C1277" s="181" t="s">
        <v>101</v>
      </c>
      <c r="D1277" s="181">
        <v>2018</v>
      </c>
      <c r="E1277" s="179">
        <v>14838784345448</v>
      </c>
      <c r="F1277" s="182" t="s">
        <v>741</v>
      </c>
      <c r="G1277" s="141" t="str">
        <f>VLOOKUP(E1277,'Tableau Sites'!$A$7:$C$107,3,FALSE)</f>
        <v>42 RUE DE KERSABIEC</v>
      </c>
      <c r="H1277" s="179">
        <v>56100</v>
      </c>
      <c r="I1277" s="183">
        <v>6</v>
      </c>
      <c r="J1277" s="180">
        <v>43220</v>
      </c>
      <c r="K1277" s="180">
        <v>43220</v>
      </c>
      <c r="L1277" s="183">
        <v>245</v>
      </c>
      <c r="M1277" s="183">
        <v>245</v>
      </c>
      <c r="N1277" s="184">
        <v>47.84</v>
      </c>
      <c r="O1277">
        <v>102976584</v>
      </c>
      <c r="P1277" t="s">
        <v>611</v>
      </c>
      <c r="Q1277">
        <v>102977700</v>
      </c>
      <c r="R1277" t="s">
        <v>130</v>
      </c>
      <c r="S1277">
        <v>11003620275</v>
      </c>
      <c r="T1277" t="s">
        <v>612</v>
      </c>
      <c r="U1277" s="104">
        <v>21560121200016</v>
      </c>
      <c r="W1277">
        <v>17089</v>
      </c>
      <c r="X1277" s="104">
        <v>100003484722</v>
      </c>
      <c r="Y1277" s="1">
        <v>43236</v>
      </c>
      <c r="Z1277" s="1">
        <v>43276</v>
      </c>
      <c r="AA1277">
        <v>68</v>
      </c>
      <c r="AB1277" t="s">
        <v>613</v>
      </c>
      <c r="AD1277">
        <v>6005863687</v>
      </c>
      <c r="AE1277" t="s">
        <v>741</v>
      </c>
      <c r="AH1277" s="185">
        <v>14838784345448</v>
      </c>
      <c r="AI1277" t="s">
        <v>867</v>
      </c>
      <c r="AJ1277">
        <v>56100</v>
      </c>
      <c r="AK1277" t="s">
        <v>264</v>
      </c>
      <c r="AL1277" t="s">
        <v>634</v>
      </c>
      <c r="AM1277">
        <v>707</v>
      </c>
      <c r="AN1277" t="s">
        <v>101</v>
      </c>
      <c r="AO1277" t="s">
        <v>617</v>
      </c>
      <c r="AP1277" t="s">
        <v>618</v>
      </c>
      <c r="AQ1277" t="s">
        <v>619</v>
      </c>
      <c r="AR1277">
        <v>6</v>
      </c>
      <c r="AU1277">
        <v>0</v>
      </c>
      <c r="AV1277" s="1">
        <v>43191</v>
      </c>
      <c r="AW1277" s="1">
        <v>43220</v>
      </c>
      <c r="AX1277">
        <v>12.32</v>
      </c>
      <c r="AY1277">
        <v>0</v>
      </c>
      <c r="AZ1277">
        <v>0</v>
      </c>
      <c r="BA1277">
        <v>0</v>
      </c>
      <c r="BB1277">
        <v>0</v>
      </c>
      <c r="BC1277">
        <v>0.47</v>
      </c>
      <c r="BD1277">
        <v>0</v>
      </c>
      <c r="BE1277">
        <v>0</v>
      </c>
      <c r="BF1277" s="1">
        <v>43221</v>
      </c>
      <c r="BG1277" s="1">
        <v>43281</v>
      </c>
      <c r="BH1277">
        <v>9.6300000000000008</v>
      </c>
      <c r="BI1277">
        <v>8.99</v>
      </c>
      <c r="BJ1277">
        <v>30.94</v>
      </c>
      <c r="BK1277">
        <v>5.51</v>
      </c>
      <c r="BL1277">
        <v>2.6</v>
      </c>
      <c r="BM1277">
        <v>1.56</v>
      </c>
      <c r="BN1277">
        <v>0.74</v>
      </c>
      <c r="BO1277">
        <v>2.2999999999999998</v>
      </c>
      <c r="BP1277">
        <v>41.35</v>
      </c>
      <c r="BQ1277">
        <v>12.23</v>
      </c>
      <c r="BR1277">
        <v>0.67</v>
      </c>
      <c r="BS1277">
        <v>29.12</v>
      </c>
      <c r="BT1277">
        <v>5.82</v>
      </c>
      <c r="BU1277">
        <v>47.84</v>
      </c>
      <c r="BV1277">
        <v>245</v>
      </c>
      <c r="BW1277">
        <v>245</v>
      </c>
      <c r="BX1277">
        <v>0</v>
      </c>
      <c r="BY1277" s="1">
        <v>42915</v>
      </c>
      <c r="BZ1277" t="s">
        <v>624</v>
      </c>
      <c r="CA1277">
        <v>83698</v>
      </c>
      <c r="CB1277">
        <v>0</v>
      </c>
      <c r="CC1277" s="1">
        <v>43278</v>
      </c>
      <c r="CD1277">
        <v>86015</v>
      </c>
      <c r="CE1277">
        <v>0</v>
      </c>
      <c r="CF1277">
        <v>86260</v>
      </c>
      <c r="CG1277">
        <v>0</v>
      </c>
    </row>
    <row r="1278" spans="1:85" hidden="1" x14ac:dyDescent="0.45">
      <c r="A1278" s="179">
        <v>100003484722</v>
      </c>
      <c r="B1278" s="180">
        <v>43236</v>
      </c>
      <c r="C1278" s="181" t="s">
        <v>101</v>
      </c>
      <c r="D1278" s="181">
        <v>2018</v>
      </c>
      <c r="E1278" s="179">
        <v>14811432674857</v>
      </c>
      <c r="F1278" s="204" t="s">
        <v>743</v>
      </c>
      <c r="G1278" s="141" t="e">
        <f>VLOOKUP(E1278,'Tableau Sites'!$A$7:$C$107,3,FALSE)</f>
        <v>#N/A</v>
      </c>
      <c r="H1278" s="179">
        <v>56100</v>
      </c>
      <c r="I1278" s="183">
        <v>6</v>
      </c>
      <c r="J1278" s="180">
        <v>43220</v>
      </c>
      <c r="K1278" s="180">
        <v>43220</v>
      </c>
      <c r="L1278" s="183">
        <v>-1125</v>
      </c>
      <c r="M1278" s="183">
        <v>-1125</v>
      </c>
      <c r="N1278" s="184">
        <v>-147.56</v>
      </c>
      <c r="O1278">
        <v>102976584</v>
      </c>
      <c r="P1278" t="s">
        <v>611</v>
      </c>
      <c r="Q1278">
        <v>102977700</v>
      </c>
      <c r="R1278" t="s">
        <v>130</v>
      </c>
      <c r="S1278">
        <v>11003620275</v>
      </c>
      <c r="T1278" t="s">
        <v>612</v>
      </c>
      <c r="U1278" s="104">
        <v>21560121200016</v>
      </c>
      <c r="W1278">
        <v>17089</v>
      </c>
      <c r="X1278" s="104">
        <v>100003484722</v>
      </c>
      <c r="Y1278" s="1">
        <v>43236</v>
      </c>
      <c r="Z1278" s="1">
        <v>43276</v>
      </c>
      <c r="AA1278">
        <v>69</v>
      </c>
      <c r="AB1278" t="s">
        <v>635</v>
      </c>
      <c r="AD1278">
        <v>6005876639</v>
      </c>
      <c r="AE1278" t="s">
        <v>743</v>
      </c>
      <c r="AH1278" s="185">
        <v>14811432674857</v>
      </c>
      <c r="AI1278" t="s">
        <v>168</v>
      </c>
      <c r="AJ1278">
        <v>56100</v>
      </c>
      <c r="AK1278" t="s">
        <v>264</v>
      </c>
      <c r="AL1278" t="s">
        <v>616</v>
      </c>
      <c r="AM1278">
        <v>176</v>
      </c>
      <c r="AN1278" t="s">
        <v>101</v>
      </c>
      <c r="AO1278" t="s">
        <v>617</v>
      </c>
      <c r="AP1278" t="s">
        <v>618</v>
      </c>
      <c r="AQ1278" t="s">
        <v>619</v>
      </c>
      <c r="AR1278">
        <v>6</v>
      </c>
      <c r="AU1278">
        <v>0</v>
      </c>
      <c r="AV1278" s="1">
        <v>43191</v>
      </c>
      <c r="AW1278" s="1">
        <v>43220</v>
      </c>
      <c r="AX1278">
        <v>-56.57</v>
      </c>
      <c r="AY1278">
        <v>0</v>
      </c>
      <c r="AZ1278">
        <v>0</v>
      </c>
      <c r="BA1278">
        <v>0</v>
      </c>
      <c r="BB1278">
        <v>0</v>
      </c>
      <c r="BC1278">
        <v>-2.16</v>
      </c>
      <c r="BD1278">
        <v>0</v>
      </c>
      <c r="BE1278">
        <v>0</v>
      </c>
      <c r="BF1278" s="1">
        <v>43221</v>
      </c>
      <c r="BG1278" s="1">
        <v>43281</v>
      </c>
      <c r="BH1278">
        <v>9.6300000000000008</v>
      </c>
      <c r="BI1278">
        <v>-41.29</v>
      </c>
      <c r="BJ1278">
        <v>-88.23</v>
      </c>
      <c r="BK1278">
        <v>-25.32</v>
      </c>
      <c r="BL1278">
        <v>2.6</v>
      </c>
      <c r="BM1278">
        <v>-7.17</v>
      </c>
      <c r="BN1278">
        <v>-3.37</v>
      </c>
      <c r="BO1278">
        <v>-10.54</v>
      </c>
      <c r="BP1278">
        <v>-121.49</v>
      </c>
      <c r="BQ1278">
        <v>12.23</v>
      </c>
      <c r="BR1278">
        <v>0.67</v>
      </c>
      <c r="BS1278">
        <v>-133.72</v>
      </c>
      <c r="BT1278">
        <v>-26.74</v>
      </c>
      <c r="BU1278">
        <v>-147.56</v>
      </c>
      <c r="BV1278">
        <v>-1125</v>
      </c>
      <c r="BW1278">
        <v>-1125</v>
      </c>
      <c r="BX1278">
        <v>0</v>
      </c>
      <c r="BY1278" s="1">
        <v>43246</v>
      </c>
      <c r="BZ1278" t="s">
        <v>624</v>
      </c>
      <c r="CA1278">
        <v>0</v>
      </c>
      <c r="CB1278">
        <v>0</v>
      </c>
      <c r="CC1278" s="1">
        <v>43277</v>
      </c>
      <c r="CD1278">
        <v>92225</v>
      </c>
      <c r="CE1278">
        <v>0</v>
      </c>
      <c r="CF1278">
        <v>9</v>
      </c>
      <c r="CG1278">
        <v>0</v>
      </c>
    </row>
    <row r="1279" spans="1:85" hidden="1" x14ac:dyDescent="0.45">
      <c r="A1279" s="179">
        <v>100003484722</v>
      </c>
      <c r="B1279" s="180">
        <v>43236</v>
      </c>
      <c r="C1279" s="181" t="s">
        <v>101</v>
      </c>
      <c r="D1279" s="181">
        <v>2018</v>
      </c>
      <c r="E1279" s="179">
        <v>14819392140869</v>
      </c>
      <c r="F1279" s="182" t="s">
        <v>745</v>
      </c>
      <c r="G1279" s="141" t="str">
        <f>VLOOKUP(E1279,'Tableau Sites'!$A$7:$C$107,3,FALSE)</f>
        <v>60 RUE DE CARNEL</v>
      </c>
      <c r="H1279" s="179">
        <v>56100</v>
      </c>
      <c r="I1279" s="183">
        <v>6</v>
      </c>
      <c r="J1279" s="180">
        <v>43220</v>
      </c>
      <c r="K1279" s="180">
        <v>43220</v>
      </c>
      <c r="L1279" s="183">
        <v>196</v>
      </c>
      <c r="M1279" s="183">
        <v>196</v>
      </c>
      <c r="N1279" s="184">
        <v>40.86</v>
      </c>
      <c r="O1279">
        <v>102976584</v>
      </c>
      <c r="P1279" t="s">
        <v>611</v>
      </c>
      <c r="Q1279">
        <v>102977700</v>
      </c>
      <c r="R1279" t="s">
        <v>130</v>
      </c>
      <c r="S1279">
        <v>11003620275</v>
      </c>
      <c r="T1279" t="s">
        <v>612</v>
      </c>
      <c r="U1279" s="104">
        <v>21560121200016</v>
      </c>
      <c r="W1279">
        <v>17089</v>
      </c>
      <c r="X1279" s="104">
        <v>100003484722</v>
      </c>
      <c r="Y1279" s="1">
        <v>43236</v>
      </c>
      <c r="Z1279" s="1">
        <v>43276</v>
      </c>
      <c r="AA1279">
        <v>70</v>
      </c>
      <c r="AB1279" t="s">
        <v>613</v>
      </c>
      <c r="AD1279">
        <v>6005836686</v>
      </c>
      <c r="AE1279" t="s">
        <v>745</v>
      </c>
      <c r="AH1279" s="185">
        <v>14819392140869</v>
      </c>
      <c r="AI1279" t="s">
        <v>868</v>
      </c>
      <c r="AJ1279">
        <v>56100</v>
      </c>
      <c r="AK1279" t="s">
        <v>264</v>
      </c>
      <c r="AL1279" t="s">
        <v>616</v>
      </c>
      <c r="AM1279">
        <v>374</v>
      </c>
      <c r="AN1279" t="s">
        <v>101</v>
      </c>
      <c r="AO1279" t="s">
        <v>617</v>
      </c>
      <c r="AP1279" t="s">
        <v>618</v>
      </c>
      <c r="AQ1279" t="s">
        <v>619</v>
      </c>
      <c r="AR1279">
        <v>6</v>
      </c>
      <c r="AU1279">
        <v>0</v>
      </c>
      <c r="AV1279" s="1">
        <v>43191</v>
      </c>
      <c r="AW1279" s="1">
        <v>43220</v>
      </c>
      <c r="AX1279">
        <v>9.86</v>
      </c>
      <c r="AY1279">
        <v>0</v>
      </c>
      <c r="AZ1279">
        <v>0</v>
      </c>
      <c r="BA1279">
        <v>0</v>
      </c>
      <c r="BB1279">
        <v>0</v>
      </c>
      <c r="BC1279">
        <v>0.38</v>
      </c>
      <c r="BD1279">
        <v>0</v>
      </c>
      <c r="BE1279">
        <v>0</v>
      </c>
      <c r="BF1279" s="1">
        <v>43221</v>
      </c>
      <c r="BG1279" s="1">
        <v>43281</v>
      </c>
      <c r="BH1279">
        <v>9.6300000000000008</v>
      </c>
      <c r="BI1279">
        <v>7.19</v>
      </c>
      <c r="BJ1279">
        <v>26.68</v>
      </c>
      <c r="BK1279">
        <v>4.41</v>
      </c>
      <c r="BL1279">
        <v>2.6</v>
      </c>
      <c r="BM1279">
        <v>1.25</v>
      </c>
      <c r="BN1279">
        <v>0.59</v>
      </c>
      <c r="BO1279">
        <v>1.84</v>
      </c>
      <c r="BP1279">
        <v>35.53</v>
      </c>
      <c r="BQ1279">
        <v>12.23</v>
      </c>
      <c r="BR1279">
        <v>0.67</v>
      </c>
      <c r="BS1279">
        <v>23.3</v>
      </c>
      <c r="BT1279">
        <v>4.66</v>
      </c>
      <c r="BU1279">
        <v>40.86</v>
      </c>
      <c r="BV1279">
        <v>196</v>
      </c>
      <c r="BW1279">
        <v>196</v>
      </c>
      <c r="BX1279">
        <v>0</v>
      </c>
      <c r="BY1279" s="1">
        <v>43235</v>
      </c>
      <c r="BZ1279" t="s">
        <v>624</v>
      </c>
      <c r="CA1279">
        <v>1453</v>
      </c>
      <c r="CB1279">
        <v>0</v>
      </c>
      <c r="CC1279" s="1">
        <v>43266</v>
      </c>
      <c r="CD1279">
        <v>1172</v>
      </c>
      <c r="CE1279">
        <v>0</v>
      </c>
      <c r="CF1279">
        <v>1368</v>
      </c>
      <c r="CG1279">
        <v>0</v>
      </c>
    </row>
    <row r="1280" spans="1:85" hidden="1" x14ac:dyDescent="0.45">
      <c r="A1280" s="179">
        <v>100003484722</v>
      </c>
      <c r="B1280" s="180">
        <v>43236</v>
      </c>
      <c r="C1280" s="181" t="s">
        <v>101</v>
      </c>
      <c r="D1280" s="181">
        <v>2018</v>
      </c>
      <c r="E1280" s="179">
        <v>14831548422869</v>
      </c>
      <c r="F1280" s="182" t="s">
        <v>747</v>
      </c>
      <c r="G1280" s="141" t="str">
        <f>VLOOKUP(E1280,'Tableau Sites'!$A$7:$C$107,3,FALSE)</f>
        <v>2A RUE COMMANDANT MARCHAND</v>
      </c>
      <c r="H1280" s="179">
        <v>56100</v>
      </c>
      <c r="I1280" s="183">
        <v>3</v>
      </c>
      <c r="J1280" s="180">
        <v>43220</v>
      </c>
      <c r="K1280" s="180">
        <v>43220</v>
      </c>
      <c r="L1280" s="183">
        <v>3</v>
      </c>
      <c r="M1280" s="183">
        <v>3</v>
      </c>
      <c r="N1280" s="184">
        <v>10.45</v>
      </c>
      <c r="O1280">
        <v>102976584</v>
      </c>
      <c r="P1280" t="s">
        <v>611</v>
      </c>
      <c r="Q1280">
        <v>102977700</v>
      </c>
      <c r="R1280" t="s">
        <v>130</v>
      </c>
      <c r="S1280">
        <v>11003620275</v>
      </c>
      <c r="T1280" t="s">
        <v>612</v>
      </c>
      <c r="U1280" s="104">
        <v>21560121200016</v>
      </c>
      <c r="W1280">
        <v>17089</v>
      </c>
      <c r="X1280" s="104">
        <v>100003484722</v>
      </c>
      <c r="Y1280" s="1">
        <v>43236</v>
      </c>
      <c r="Z1280" s="1">
        <v>43276</v>
      </c>
      <c r="AA1280">
        <v>71</v>
      </c>
      <c r="AB1280" t="s">
        <v>613</v>
      </c>
      <c r="AD1280">
        <v>6005830267</v>
      </c>
      <c r="AE1280" t="s">
        <v>747</v>
      </c>
      <c r="AH1280" s="185">
        <v>14831548422869</v>
      </c>
      <c r="AI1280" t="s">
        <v>869</v>
      </c>
      <c r="AJ1280">
        <v>56100</v>
      </c>
      <c r="AK1280" t="s">
        <v>264</v>
      </c>
      <c r="AL1280" t="s">
        <v>616</v>
      </c>
      <c r="AM1280">
        <v>4176451260697</v>
      </c>
      <c r="AN1280" t="s">
        <v>101</v>
      </c>
      <c r="AO1280" t="s">
        <v>617</v>
      </c>
      <c r="AP1280" t="s">
        <v>618</v>
      </c>
      <c r="AQ1280" t="s">
        <v>619</v>
      </c>
      <c r="AR1280">
        <v>3</v>
      </c>
      <c r="AU1280">
        <v>0</v>
      </c>
      <c r="AV1280" s="1">
        <v>43191</v>
      </c>
      <c r="AW1280" s="1">
        <v>43220</v>
      </c>
      <c r="AX1280">
        <v>0.16</v>
      </c>
      <c r="AY1280">
        <v>0</v>
      </c>
      <c r="AZ1280">
        <v>0</v>
      </c>
      <c r="BA1280">
        <v>0</v>
      </c>
      <c r="BB1280">
        <v>0</v>
      </c>
      <c r="BC1280">
        <v>0.01</v>
      </c>
      <c r="BD1280">
        <v>0</v>
      </c>
      <c r="BE1280">
        <v>0</v>
      </c>
      <c r="BF1280" s="1">
        <v>43221</v>
      </c>
      <c r="BG1280" s="1">
        <v>43281</v>
      </c>
      <c r="BH1280">
        <v>7.47</v>
      </c>
      <c r="BI1280">
        <v>0.11</v>
      </c>
      <c r="BJ1280">
        <v>7.74</v>
      </c>
      <c r="BK1280">
        <v>7.0000000000000007E-2</v>
      </c>
      <c r="BL1280">
        <v>2.02</v>
      </c>
      <c r="BM1280">
        <v>0.02</v>
      </c>
      <c r="BN1280">
        <v>0.01</v>
      </c>
      <c r="BO1280">
        <v>0.03</v>
      </c>
      <c r="BP1280">
        <v>9.86</v>
      </c>
      <c r="BQ1280">
        <v>9.49</v>
      </c>
      <c r="BR1280">
        <v>0.52</v>
      </c>
      <c r="BS1280">
        <v>0.37</v>
      </c>
      <c r="BT1280">
        <v>7.0000000000000007E-2</v>
      </c>
      <c r="BU1280">
        <v>10.45</v>
      </c>
      <c r="BV1280">
        <v>3</v>
      </c>
      <c r="BW1280">
        <v>3</v>
      </c>
      <c r="BX1280">
        <v>0</v>
      </c>
      <c r="BY1280" s="1">
        <v>43237</v>
      </c>
      <c r="BZ1280" t="s">
        <v>624</v>
      </c>
      <c r="CA1280">
        <v>44</v>
      </c>
      <c r="CB1280">
        <v>0</v>
      </c>
      <c r="CC1280" s="1">
        <v>43268</v>
      </c>
      <c r="CD1280">
        <v>47</v>
      </c>
      <c r="CE1280">
        <v>0</v>
      </c>
      <c r="CF1280">
        <v>50</v>
      </c>
      <c r="CG1280">
        <v>0</v>
      </c>
    </row>
    <row r="1281" spans="1:85" x14ac:dyDescent="0.45">
      <c r="A1281" s="179">
        <v>100003484722</v>
      </c>
      <c r="B1281" s="180">
        <v>43236</v>
      </c>
      <c r="C1281" s="181" t="s">
        <v>101</v>
      </c>
      <c r="D1281" s="181">
        <v>2018</v>
      </c>
      <c r="E1281" s="179">
        <v>14899131654739</v>
      </c>
      <c r="F1281" s="182" t="s">
        <v>749</v>
      </c>
      <c r="G1281" s="141" t="str">
        <f>VLOOKUP(E1281,'Tableau Sites'!$A$7:$C$127,3,FALSE)</f>
        <v>32 RUE EDGAR QUINET</v>
      </c>
      <c r="H1281" s="179">
        <v>56100</v>
      </c>
      <c r="I1281" s="183">
        <v>6</v>
      </c>
      <c r="J1281" s="180">
        <v>43220</v>
      </c>
      <c r="K1281" s="180">
        <v>43220</v>
      </c>
      <c r="L1281" s="183">
        <v>90</v>
      </c>
      <c r="M1281" s="183">
        <v>90</v>
      </c>
      <c r="N1281" s="184">
        <v>25.73</v>
      </c>
      <c r="O1281">
        <v>102976584</v>
      </c>
      <c r="P1281" t="s">
        <v>611</v>
      </c>
      <c r="Q1281">
        <v>102977700</v>
      </c>
      <c r="R1281" t="s">
        <v>130</v>
      </c>
      <c r="S1281">
        <v>11003620275</v>
      </c>
      <c r="T1281" t="s">
        <v>612</v>
      </c>
      <c r="U1281" s="104">
        <v>21560121200016</v>
      </c>
      <c r="W1281">
        <v>17089</v>
      </c>
      <c r="X1281" s="104">
        <v>100003484722</v>
      </c>
      <c r="Y1281" s="1">
        <v>43236</v>
      </c>
      <c r="Z1281" s="1">
        <v>43276</v>
      </c>
      <c r="AA1281">
        <v>72</v>
      </c>
      <c r="AB1281" t="s">
        <v>613</v>
      </c>
      <c r="AD1281">
        <v>6005863436</v>
      </c>
      <c r="AE1281" t="s">
        <v>749</v>
      </c>
      <c r="AH1281" s="185">
        <v>14899131654739</v>
      </c>
      <c r="AI1281" t="s">
        <v>870</v>
      </c>
      <c r="AJ1281">
        <v>56100</v>
      </c>
      <c r="AK1281" t="s">
        <v>264</v>
      </c>
      <c r="AL1281" t="s">
        <v>634</v>
      </c>
      <c r="AM1281">
        <v>683</v>
      </c>
      <c r="AN1281" t="s">
        <v>101</v>
      </c>
      <c r="AO1281" t="s">
        <v>617</v>
      </c>
      <c r="AP1281" t="s">
        <v>618</v>
      </c>
      <c r="AQ1281" t="s">
        <v>619</v>
      </c>
      <c r="AR1281">
        <v>6</v>
      </c>
      <c r="AU1281">
        <v>0</v>
      </c>
      <c r="AV1281" s="1">
        <v>43191</v>
      </c>
      <c r="AW1281" s="1">
        <v>43220</v>
      </c>
      <c r="AX1281">
        <v>4.5199999999999996</v>
      </c>
      <c r="AY1281">
        <v>0</v>
      </c>
      <c r="AZ1281">
        <v>0</v>
      </c>
      <c r="BA1281">
        <v>0</v>
      </c>
      <c r="BB1281">
        <v>0</v>
      </c>
      <c r="BC1281">
        <v>0.17</v>
      </c>
      <c r="BD1281">
        <v>0</v>
      </c>
      <c r="BE1281">
        <v>0</v>
      </c>
      <c r="BF1281" s="1">
        <v>43221</v>
      </c>
      <c r="BG1281" s="1">
        <v>43281</v>
      </c>
      <c r="BH1281">
        <v>9.6300000000000008</v>
      </c>
      <c r="BI1281">
        <v>3.3</v>
      </c>
      <c r="BJ1281">
        <v>17.45</v>
      </c>
      <c r="BK1281">
        <v>2.0299999999999998</v>
      </c>
      <c r="BL1281">
        <v>2.6</v>
      </c>
      <c r="BM1281">
        <v>0.56999999999999995</v>
      </c>
      <c r="BN1281">
        <v>0.27</v>
      </c>
      <c r="BO1281">
        <v>0.84</v>
      </c>
      <c r="BP1281">
        <v>22.92</v>
      </c>
      <c r="BQ1281">
        <v>12.23</v>
      </c>
      <c r="BR1281">
        <v>0.67</v>
      </c>
      <c r="BS1281">
        <v>10.69</v>
      </c>
      <c r="BT1281">
        <v>2.14</v>
      </c>
      <c r="BU1281">
        <v>25.73</v>
      </c>
      <c r="BV1281">
        <v>90</v>
      </c>
      <c r="BW1281">
        <v>90</v>
      </c>
      <c r="BX1281">
        <v>0</v>
      </c>
      <c r="BY1281" s="1">
        <v>43151</v>
      </c>
      <c r="BZ1281" t="s">
        <v>624</v>
      </c>
      <c r="CA1281">
        <v>61232</v>
      </c>
      <c r="CB1281">
        <v>0</v>
      </c>
      <c r="CC1281" s="1">
        <v>43327</v>
      </c>
      <c r="CD1281">
        <v>61362</v>
      </c>
      <c r="CE1281">
        <v>0</v>
      </c>
      <c r="CF1281">
        <v>61452</v>
      </c>
      <c r="CG1281">
        <v>0</v>
      </c>
    </row>
    <row r="1282" spans="1:85" hidden="1" x14ac:dyDescent="0.45">
      <c r="A1282" s="179">
        <v>100003484722</v>
      </c>
      <c r="B1282" s="180">
        <v>43236</v>
      </c>
      <c r="C1282" s="181" t="s">
        <v>101</v>
      </c>
      <c r="D1282" s="181">
        <v>2018</v>
      </c>
      <c r="E1282" s="179">
        <v>14818089684573</v>
      </c>
      <c r="F1282" s="182" t="s">
        <v>751</v>
      </c>
      <c r="G1282" s="141" t="str">
        <f>VLOOKUP(E1282,'Tableau Sites'!$A$7:$C$107,3,FALSE)</f>
        <v>RUE FERDINAND BUISSON</v>
      </c>
      <c r="H1282" s="179">
        <v>56100</v>
      </c>
      <c r="I1282" s="183">
        <v>6</v>
      </c>
      <c r="J1282" s="180">
        <v>43220</v>
      </c>
      <c r="K1282" s="180">
        <v>43220</v>
      </c>
      <c r="L1282" s="183">
        <v>78</v>
      </c>
      <c r="M1282" s="183">
        <v>78</v>
      </c>
      <c r="N1282" s="184">
        <v>24.02</v>
      </c>
      <c r="O1282">
        <v>102976584</v>
      </c>
      <c r="P1282" t="s">
        <v>611</v>
      </c>
      <c r="Q1282">
        <v>102977700</v>
      </c>
      <c r="R1282" t="s">
        <v>130</v>
      </c>
      <c r="S1282">
        <v>11003620275</v>
      </c>
      <c r="T1282" t="s">
        <v>612</v>
      </c>
      <c r="U1282" s="104">
        <v>21560121200016</v>
      </c>
      <c r="W1282">
        <v>17089</v>
      </c>
      <c r="X1282" s="104">
        <v>100003484722</v>
      </c>
      <c r="Y1282" s="1">
        <v>43236</v>
      </c>
      <c r="Z1282" s="1">
        <v>43276</v>
      </c>
      <c r="AA1282">
        <v>73</v>
      </c>
      <c r="AB1282" t="s">
        <v>613</v>
      </c>
      <c r="AD1282">
        <v>6005863723</v>
      </c>
      <c r="AE1282" t="s">
        <v>751</v>
      </c>
      <c r="AH1282" s="185">
        <v>14818089684573</v>
      </c>
      <c r="AI1282" t="s">
        <v>871</v>
      </c>
      <c r="AJ1282">
        <v>56100</v>
      </c>
      <c r="AK1282" t="s">
        <v>264</v>
      </c>
      <c r="AL1282" t="s">
        <v>634</v>
      </c>
      <c r="AM1282">
        <v>779</v>
      </c>
      <c r="AN1282" t="s">
        <v>101</v>
      </c>
      <c r="AO1282" t="s">
        <v>617</v>
      </c>
      <c r="AP1282" t="s">
        <v>618</v>
      </c>
      <c r="AQ1282" t="s">
        <v>619</v>
      </c>
      <c r="AR1282">
        <v>6</v>
      </c>
      <c r="AU1282">
        <v>0</v>
      </c>
      <c r="AV1282" s="1">
        <v>43191</v>
      </c>
      <c r="AW1282" s="1">
        <v>43220</v>
      </c>
      <c r="AX1282">
        <v>3.92</v>
      </c>
      <c r="AY1282">
        <v>0</v>
      </c>
      <c r="AZ1282">
        <v>0</v>
      </c>
      <c r="BA1282">
        <v>0</v>
      </c>
      <c r="BB1282">
        <v>0</v>
      </c>
      <c r="BC1282">
        <v>0.15</v>
      </c>
      <c r="BD1282">
        <v>0</v>
      </c>
      <c r="BE1282">
        <v>0</v>
      </c>
      <c r="BF1282" s="1">
        <v>43221</v>
      </c>
      <c r="BG1282" s="1">
        <v>43281</v>
      </c>
      <c r="BH1282">
        <v>9.6300000000000008</v>
      </c>
      <c r="BI1282">
        <v>2.86</v>
      </c>
      <c r="BJ1282">
        <v>16.41</v>
      </c>
      <c r="BK1282">
        <v>1.76</v>
      </c>
      <c r="BL1282">
        <v>2.6</v>
      </c>
      <c r="BM1282">
        <v>0.5</v>
      </c>
      <c r="BN1282">
        <v>0.23</v>
      </c>
      <c r="BO1282">
        <v>0.73</v>
      </c>
      <c r="BP1282">
        <v>21.5</v>
      </c>
      <c r="BQ1282">
        <v>12.23</v>
      </c>
      <c r="BR1282">
        <v>0.67</v>
      </c>
      <c r="BS1282">
        <v>9.27</v>
      </c>
      <c r="BT1282">
        <v>1.85</v>
      </c>
      <c r="BU1282">
        <v>24.02</v>
      </c>
      <c r="BV1282">
        <v>78</v>
      </c>
      <c r="BW1282">
        <v>78</v>
      </c>
      <c r="BX1282">
        <v>0</v>
      </c>
      <c r="BY1282" s="1">
        <v>43164</v>
      </c>
      <c r="BZ1282" t="s">
        <v>624</v>
      </c>
      <c r="CA1282">
        <v>68188</v>
      </c>
      <c r="CB1282">
        <v>0</v>
      </c>
      <c r="CC1282" s="1">
        <v>43342</v>
      </c>
      <c r="CD1282">
        <v>68263</v>
      </c>
      <c r="CE1282">
        <v>0</v>
      </c>
      <c r="CF1282">
        <v>68341</v>
      </c>
      <c r="CG1282">
        <v>0</v>
      </c>
    </row>
    <row r="1283" spans="1:85" hidden="1" x14ac:dyDescent="0.45">
      <c r="A1283" s="179">
        <v>100003484722</v>
      </c>
      <c r="B1283" s="180">
        <v>43236</v>
      </c>
      <c r="C1283" s="181" t="s">
        <v>101</v>
      </c>
      <c r="D1283" s="181">
        <v>2018</v>
      </c>
      <c r="E1283" s="179">
        <v>14815774127254</v>
      </c>
      <c r="F1283" s="182" t="s">
        <v>753</v>
      </c>
      <c r="G1283" s="141" t="str">
        <f>VLOOKUP(E1283,'Tableau Sites'!$A$7:$C$107,3,FALSE)</f>
        <v>8 RUE DE KERLERO</v>
      </c>
      <c r="H1283" s="179">
        <v>56100</v>
      </c>
      <c r="I1283" s="183">
        <v>6</v>
      </c>
      <c r="J1283" s="180">
        <v>43220</v>
      </c>
      <c r="K1283" s="180">
        <v>43220</v>
      </c>
      <c r="L1283" s="183">
        <v>245</v>
      </c>
      <c r="M1283" s="183">
        <v>245</v>
      </c>
      <c r="N1283" s="184">
        <v>47.84</v>
      </c>
      <c r="O1283">
        <v>102976584</v>
      </c>
      <c r="P1283" t="s">
        <v>611</v>
      </c>
      <c r="Q1283">
        <v>102977700</v>
      </c>
      <c r="R1283" t="s">
        <v>130</v>
      </c>
      <c r="S1283">
        <v>11003620275</v>
      </c>
      <c r="T1283" t="s">
        <v>612</v>
      </c>
      <c r="U1283" s="104">
        <v>21560121200016</v>
      </c>
      <c r="W1283">
        <v>17089</v>
      </c>
      <c r="X1283" s="104">
        <v>100003484722</v>
      </c>
      <c r="Y1283" s="1">
        <v>43236</v>
      </c>
      <c r="Z1283" s="1">
        <v>43276</v>
      </c>
      <c r="AA1283">
        <v>74</v>
      </c>
      <c r="AB1283" t="s">
        <v>613</v>
      </c>
      <c r="AD1283">
        <v>6005836682</v>
      </c>
      <c r="AE1283" t="s">
        <v>753</v>
      </c>
      <c r="AH1283" s="185">
        <v>14815774127254</v>
      </c>
      <c r="AI1283" t="s">
        <v>872</v>
      </c>
      <c r="AJ1283">
        <v>56100</v>
      </c>
      <c r="AK1283" t="s">
        <v>264</v>
      </c>
      <c r="AL1283" t="s">
        <v>396</v>
      </c>
      <c r="AM1283">
        <v>186</v>
      </c>
      <c r="AN1283" t="s">
        <v>101</v>
      </c>
      <c r="AO1283" t="s">
        <v>617</v>
      </c>
      <c r="AP1283" t="s">
        <v>618</v>
      </c>
      <c r="AQ1283" t="s">
        <v>619</v>
      </c>
      <c r="AR1283">
        <v>6</v>
      </c>
      <c r="AU1283">
        <v>0</v>
      </c>
      <c r="AV1283" s="1">
        <v>43191</v>
      </c>
      <c r="AW1283" s="1">
        <v>43220</v>
      </c>
      <c r="AX1283">
        <v>12.32</v>
      </c>
      <c r="AY1283">
        <v>0</v>
      </c>
      <c r="AZ1283">
        <v>0</v>
      </c>
      <c r="BA1283">
        <v>0</v>
      </c>
      <c r="BB1283">
        <v>0</v>
      </c>
      <c r="BC1283">
        <v>0.47</v>
      </c>
      <c r="BD1283">
        <v>0</v>
      </c>
      <c r="BE1283">
        <v>0</v>
      </c>
      <c r="BF1283" s="1">
        <v>43221</v>
      </c>
      <c r="BG1283" s="1">
        <v>43281</v>
      </c>
      <c r="BH1283">
        <v>9.6300000000000008</v>
      </c>
      <c r="BI1283">
        <v>8.99</v>
      </c>
      <c r="BJ1283">
        <v>30.94</v>
      </c>
      <c r="BK1283">
        <v>5.51</v>
      </c>
      <c r="BL1283">
        <v>2.6</v>
      </c>
      <c r="BM1283">
        <v>1.56</v>
      </c>
      <c r="BN1283">
        <v>0.74</v>
      </c>
      <c r="BO1283">
        <v>2.2999999999999998</v>
      </c>
      <c r="BP1283">
        <v>41.35</v>
      </c>
      <c r="BQ1283">
        <v>12.23</v>
      </c>
      <c r="BR1283">
        <v>0.67</v>
      </c>
      <c r="BS1283">
        <v>29.12</v>
      </c>
      <c r="BT1283">
        <v>5.82</v>
      </c>
      <c r="BU1283">
        <v>47.84</v>
      </c>
      <c r="BV1283">
        <v>245</v>
      </c>
      <c r="BW1283">
        <v>245</v>
      </c>
      <c r="BX1283">
        <v>0</v>
      </c>
      <c r="BY1283" s="1">
        <v>42912</v>
      </c>
      <c r="BZ1283" t="s">
        <v>624</v>
      </c>
      <c r="CA1283">
        <v>25597</v>
      </c>
      <c r="CB1283">
        <v>0</v>
      </c>
      <c r="CC1283" s="1">
        <v>43272</v>
      </c>
      <c r="CD1283">
        <v>27937</v>
      </c>
      <c r="CE1283">
        <v>0</v>
      </c>
      <c r="CF1283">
        <v>28182</v>
      </c>
      <c r="CG1283">
        <v>0</v>
      </c>
    </row>
    <row r="1284" spans="1:85" x14ac:dyDescent="0.45">
      <c r="A1284" s="179">
        <v>100003484722</v>
      </c>
      <c r="B1284" s="180">
        <v>43236</v>
      </c>
      <c r="C1284" s="181" t="s">
        <v>101</v>
      </c>
      <c r="D1284" s="181">
        <v>2018</v>
      </c>
      <c r="E1284" s="179">
        <v>14888422540020</v>
      </c>
      <c r="F1284" s="182" t="s">
        <v>755</v>
      </c>
      <c r="G1284" s="141" t="str">
        <f>VLOOKUP(E1284,'Tableau Sites'!$A$7:$C$127,3,FALSE)</f>
        <v>RUE RENE LOTE</v>
      </c>
      <c r="H1284" s="179">
        <v>56100</v>
      </c>
      <c r="I1284" s="183">
        <v>6</v>
      </c>
      <c r="J1284" s="180">
        <v>43220</v>
      </c>
      <c r="K1284" s="180">
        <v>43220</v>
      </c>
      <c r="L1284" s="183">
        <v>263</v>
      </c>
      <c r="M1284" s="183">
        <v>263</v>
      </c>
      <c r="N1284" s="184">
        <v>50.41</v>
      </c>
      <c r="O1284">
        <v>102976584</v>
      </c>
      <c r="P1284" t="s">
        <v>611</v>
      </c>
      <c r="Q1284">
        <v>102977700</v>
      </c>
      <c r="R1284" t="s">
        <v>130</v>
      </c>
      <c r="S1284">
        <v>11003620275</v>
      </c>
      <c r="T1284" t="s">
        <v>612</v>
      </c>
      <c r="U1284" s="104">
        <v>21560121200016</v>
      </c>
      <c r="W1284">
        <v>17089</v>
      </c>
      <c r="X1284" s="104">
        <v>100003484722</v>
      </c>
      <c r="Y1284" s="1">
        <v>43236</v>
      </c>
      <c r="Z1284" s="1">
        <v>43276</v>
      </c>
      <c r="AA1284">
        <v>75</v>
      </c>
      <c r="AB1284" t="s">
        <v>613</v>
      </c>
      <c r="AD1284">
        <v>6005836868</v>
      </c>
      <c r="AE1284" t="s">
        <v>755</v>
      </c>
      <c r="AH1284" s="185">
        <v>14888422540020</v>
      </c>
      <c r="AI1284" t="s">
        <v>873</v>
      </c>
      <c r="AJ1284">
        <v>56100</v>
      </c>
      <c r="AK1284" t="s">
        <v>264</v>
      </c>
      <c r="AL1284" t="s">
        <v>634</v>
      </c>
      <c r="AM1284">
        <v>942</v>
      </c>
      <c r="AN1284" t="s">
        <v>101</v>
      </c>
      <c r="AO1284" t="s">
        <v>617</v>
      </c>
      <c r="AP1284" t="s">
        <v>618</v>
      </c>
      <c r="AQ1284" t="s">
        <v>619</v>
      </c>
      <c r="AR1284">
        <v>6</v>
      </c>
      <c r="AU1284">
        <v>0</v>
      </c>
      <c r="AV1284" s="1">
        <v>43191</v>
      </c>
      <c r="AW1284" s="1">
        <v>43220</v>
      </c>
      <c r="AX1284">
        <v>13.22</v>
      </c>
      <c r="AY1284">
        <v>0</v>
      </c>
      <c r="AZ1284">
        <v>0</v>
      </c>
      <c r="BA1284">
        <v>0</v>
      </c>
      <c r="BB1284">
        <v>0</v>
      </c>
      <c r="BC1284">
        <v>0.5</v>
      </c>
      <c r="BD1284">
        <v>0</v>
      </c>
      <c r="BE1284">
        <v>0</v>
      </c>
      <c r="BF1284" s="1">
        <v>43221</v>
      </c>
      <c r="BG1284" s="1">
        <v>43281</v>
      </c>
      <c r="BH1284">
        <v>9.6300000000000008</v>
      </c>
      <c r="BI1284">
        <v>9.65</v>
      </c>
      <c r="BJ1284">
        <v>32.5</v>
      </c>
      <c r="BK1284">
        <v>5.92</v>
      </c>
      <c r="BL1284">
        <v>2.6</v>
      </c>
      <c r="BM1284">
        <v>1.68</v>
      </c>
      <c r="BN1284">
        <v>0.79</v>
      </c>
      <c r="BO1284">
        <v>2.4700000000000002</v>
      </c>
      <c r="BP1284">
        <v>43.49</v>
      </c>
      <c r="BQ1284">
        <v>12.23</v>
      </c>
      <c r="BR1284">
        <v>0.67</v>
      </c>
      <c r="BS1284">
        <v>31.26</v>
      </c>
      <c r="BT1284">
        <v>6.25</v>
      </c>
      <c r="BU1284">
        <v>50.41</v>
      </c>
      <c r="BV1284">
        <v>263</v>
      </c>
      <c r="BW1284">
        <v>263</v>
      </c>
      <c r="BX1284">
        <v>0</v>
      </c>
      <c r="BY1284" s="1">
        <v>43074</v>
      </c>
      <c r="BZ1284" t="s">
        <v>624</v>
      </c>
      <c r="CA1284">
        <v>94758</v>
      </c>
      <c r="CB1284">
        <v>0</v>
      </c>
      <c r="CD1284">
        <v>95938</v>
      </c>
      <c r="CE1284">
        <v>0</v>
      </c>
      <c r="CF1284">
        <v>96201</v>
      </c>
      <c r="CG1284">
        <v>0</v>
      </c>
    </row>
    <row r="1285" spans="1:85" hidden="1" x14ac:dyDescent="0.45">
      <c r="A1285" s="179">
        <v>100003484722</v>
      </c>
      <c r="B1285" s="180">
        <v>43236</v>
      </c>
      <c r="C1285" s="181" t="s">
        <v>101</v>
      </c>
      <c r="D1285" s="181">
        <v>2018</v>
      </c>
      <c r="E1285" s="179">
        <v>14861939155961</v>
      </c>
      <c r="F1285" s="182" t="s">
        <v>757</v>
      </c>
      <c r="G1285" s="141" t="str">
        <f>VLOOKUP(E1285,'Tableau Sites'!$A$7:$C$107,3,FALSE)</f>
        <v>2C Bd Franchet d'Esperet</v>
      </c>
      <c r="H1285" s="179">
        <v>56100</v>
      </c>
      <c r="I1285" s="183">
        <v>6</v>
      </c>
      <c r="J1285" s="180">
        <v>43220</v>
      </c>
      <c r="K1285" s="180">
        <v>43220</v>
      </c>
      <c r="L1285" s="183">
        <v>-517</v>
      </c>
      <c r="M1285" s="183">
        <v>-517</v>
      </c>
      <c r="N1285" s="184">
        <v>-60.84</v>
      </c>
      <c r="O1285">
        <v>102976584</v>
      </c>
      <c r="P1285" t="s">
        <v>611</v>
      </c>
      <c r="Q1285">
        <v>102977700</v>
      </c>
      <c r="R1285" t="s">
        <v>130</v>
      </c>
      <c r="S1285">
        <v>11003620275</v>
      </c>
      <c r="T1285" t="s">
        <v>612</v>
      </c>
      <c r="U1285" s="104">
        <v>21560121200016</v>
      </c>
      <c r="W1285">
        <v>17089</v>
      </c>
      <c r="X1285" s="104">
        <v>100003484722</v>
      </c>
      <c r="Y1285" s="1">
        <v>43236</v>
      </c>
      <c r="Z1285" s="1">
        <v>43276</v>
      </c>
      <c r="AA1285">
        <v>76</v>
      </c>
      <c r="AB1285" t="s">
        <v>635</v>
      </c>
      <c r="AD1285">
        <v>6005863625</v>
      </c>
      <c r="AE1285" t="s">
        <v>757</v>
      </c>
      <c r="AH1285" s="185">
        <v>14861939155961</v>
      </c>
      <c r="AI1285" t="s">
        <v>874</v>
      </c>
      <c r="AJ1285">
        <v>56100</v>
      </c>
      <c r="AK1285" t="s">
        <v>264</v>
      </c>
      <c r="AL1285" t="s">
        <v>634</v>
      </c>
      <c r="AM1285">
        <v>262</v>
      </c>
      <c r="AN1285" t="s">
        <v>101</v>
      </c>
      <c r="AO1285" t="s">
        <v>617</v>
      </c>
      <c r="AP1285" t="s">
        <v>618</v>
      </c>
      <c r="AQ1285" t="s">
        <v>619</v>
      </c>
      <c r="AR1285">
        <v>6</v>
      </c>
      <c r="AU1285">
        <v>0</v>
      </c>
      <c r="AV1285" s="1">
        <v>43191</v>
      </c>
      <c r="AW1285" s="1">
        <v>43220</v>
      </c>
      <c r="AX1285">
        <v>-26</v>
      </c>
      <c r="AY1285">
        <v>0</v>
      </c>
      <c r="AZ1285">
        <v>0</v>
      </c>
      <c r="BA1285">
        <v>0</v>
      </c>
      <c r="BB1285">
        <v>0</v>
      </c>
      <c r="BC1285">
        <v>-0.99</v>
      </c>
      <c r="BD1285">
        <v>0</v>
      </c>
      <c r="BE1285">
        <v>0</v>
      </c>
      <c r="BF1285" s="1">
        <v>43221</v>
      </c>
      <c r="BG1285" s="1">
        <v>43281</v>
      </c>
      <c r="BH1285">
        <v>9.6300000000000008</v>
      </c>
      <c r="BI1285">
        <v>-18.97</v>
      </c>
      <c r="BJ1285">
        <v>-35.340000000000003</v>
      </c>
      <c r="BK1285">
        <v>-11.63</v>
      </c>
      <c r="BL1285">
        <v>2.6</v>
      </c>
      <c r="BM1285">
        <v>-3.3</v>
      </c>
      <c r="BN1285">
        <v>-1.55</v>
      </c>
      <c r="BO1285">
        <v>-4.8499999999999996</v>
      </c>
      <c r="BP1285">
        <v>-49.22</v>
      </c>
      <c r="BQ1285">
        <v>12.23</v>
      </c>
      <c r="BR1285">
        <v>0.67</v>
      </c>
      <c r="BS1285">
        <v>-61.45</v>
      </c>
      <c r="BT1285">
        <v>-12.29</v>
      </c>
      <c r="BU1285">
        <v>-60.84</v>
      </c>
      <c r="BV1285">
        <v>-517</v>
      </c>
      <c r="BW1285">
        <v>-517</v>
      </c>
      <c r="BX1285">
        <v>0</v>
      </c>
      <c r="BY1285" s="1">
        <v>43199</v>
      </c>
      <c r="BZ1285" t="s">
        <v>624</v>
      </c>
      <c r="CA1285">
        <v>13632</v>
      </c>
      <c r="CB1285">
        <v>0</v>
      </c>
      <c r="CC1285" s="1">
        <v>43376</v>
      </c>
      <c r="CD1285">
        <v>14347</v>
      </c>
      <c r="CE1285">
        <v>0</v>
      </c>
      <c r="CF1285">
        <v>13830</v>
      </c>
      <c r="CG1285">
        <v>0</v>
      </c>
    </row>
    <row r="1286" spans="1:85" hidden="1" x14ac:dyDescent="0.45">
      <c r="A1286" s="179">
        <v>100003484722</v>
      </c>
      <c r="B1286" s="180">
        <v>43236</v>
      </c>
      <c r="C1286" s="181" t="s">
        <v>101</v>
      </c>
      <c r="D1286" s="181">
        <v>2018</v>
      </c>
      <c r="E1286" s="179">
        <v>14855426859571</v>
      </c>
      <c r="F1286" s="204" t="s">
        <v>759</v>
      </c>
      <c r="G1286" s="141" t="e">
        <f>VLOOKUP(E1286,'Tableau Sites'!$A$7:$C$107,3,FALSE)</f>
        <v>#N/A</v>
      </c>
      <c r="H1286" s="179">
        <v>56100</v>
      </c>
      <c r="I1286" s="183">
        <v>9</v>
      </c>
      <c r="J1286" s="180">
        <v>43220</v>
      </c>
      <c r="K1286" s="180">
        <v>43220</v>
      </c>
      <c r="L1286" s="183">
        <v>-37</v>
      </c>
      <c r="M1286" s="183">
        <v>-37</v>
      </c>
      <c r="N1286" s="184">
        <v>10.53</v>
      </c>
      <c r="O1286">
        <v>102976584</v>
      </c>
      <c r="P1286" t="s">
        <v>611</v>
      </c>
      <c r="Q1286">
        <v>102977700</v>
      </c>
      <c r="R1286" t="s">
        <v>130</v>
      </c>
      <c r="S1286">
        <v>11003620275</v>
      </c>
      <c r="T1286" t="s">
        <v>612</v>
      </c>
      <c r="U1286" s="104">
        <v>21560121200016</v>
      </c>
      <c r="W1286">
        <v>17089</v>
      </c>
      <c r="X1286" s="104">
        <v>100003484722</v>
      </c>
      <c r="Y1286" s="1">
        <v>43236</v>
      </c>
      <c r="Z1286" s="1">
        <v>43276</v>
      </c>
      <c r="AA1286">
        <v>77</v>
      </c>
      <c r="AB1286" t="s">
        <v>613</v>
      </c>
      <c r="AD1286">
        <v>6005836742</v>
      </c>
      <c r="AE1286" t="s">
        <v>759</v>
      </c>
      <c r="AH1286" s="185">
        <v>14855426859571</v>
      </c>
      <c r="AI1286" t="s">
        <v>875</v>
      </c>
      <c r="AJ1286">
        <v>56100</v>
      </c>
      <c r="AK1286" t="s">
        <v>264</v>
      </c>
      <c r="AL1286" t="s">
        <v>616</v>
      </c>
      <c r="AM1286">
        <v>532</v>
      </c>
      <c r="AN1286" t="s">
        <v>101</v>
      </c>
      <c r="AO1286" t="s">
        <v>617</v>
      </c>
      <c r="AP1286" t="s">
        <v>618</v>
      </c>
      <c r="AQ1286" t="s">
        <v>619</v>
      </c>
      <c r="AR1286">
        <v>9</v>
      </c>
      <c r="AU1286">
        <v>0</v>
      </c>
      <c r="AV1286" s="1">
        <v>43191</v>
      </c>
      <c r="AW1286" s="1">
        <v>43220</v>
      </c>
      <c r="AX1286">
        <v>-1.86</v>
      </c>
      <c r="AY1286">
        <v>0</v>
      </c>
      <c r="AZ1286">
        <v>0</v>
      </c>
      <c r="BA1286">
        <v>0</v>
      </c>
      <c r="BB1286">
        <v>0</v>
      </c>
      <c r="BC1286">
        <v>-7.0000000000000007E-2</v>
      </c>
      <c r="BD1286">
        <v>0</v>
      </c>
      <c r="BE1286">
        <v>0</v>
      </c>
      <c r="BF1286" s="1">
        <v>43221</v>
      </c>
      <c r="BG1286" s="1">
        <v>43281</v>
      </c>
      <c r="BH1286">
        <v>11.8</v>
      </c>
      <c r="BI1286">
        <v>-1.36</v>
      </c>
      <c r="BJ1286">
        <v>8.58</v>
      </c>
      <c r="BK1286">
        <v>-0.83</v>
      </c>
      <c r="BL1286">
        <v>3.19</v>
      </c>
      <c r="BM1286">
        <v>-0.24</v>
      </c>
      <c r="BN1286">
        <v>-0.11</v>
      </c>
      <c r="BO1286">
        <v>-0.35</v>
      </c>
      <c r="BP1286">
        <v>10.59</v>
      </c>
      <c r="BQ1286">
        <v>14.99</v>
      </c>
      <c r="BR1286">
        <v>0.82</v>
      </c>
      <c r="BS1286">
        <v>-4.4000000000000004</v>
      </c>
      <c r="BT1286">
        <v>-0.88</v>
      </c>
      <c r="BU1286">
        <v>10.53</v>
      </c>
      <c r="BV1286">
        <v>-37</v>
      </c>
      <c r="BW1286">
        <v>-37</v>
      </c>
      <c r="BX1286">
        <v>0</v>
      </c>
      <c r="BY1286" s="1">
        <v>43237</v>
      </c>
      <c r="BZ1286" t="s">
        <v>624</v>
      </c>
      <c r="CA1286">
        <v>50</v>
      </c>
      <c r="CB1286">
        <v>0</v>
      </c>
      <c r="CC1286" s="1">
        <v>43268</v>
      </c>
      <c r="CD1286">
        <v>68</v>
      </c>
      <c r="CE1286">
        <v>0</v>
      </c>
      <c r="CF1286">
        <v>31</v>
      </c>
      <c r="CG1286">
        <v>0</v>
      </c>
    </row>
    <row r="1287" spans="1:85" hidden="1" x14ac:dyDescent="0.45">
      <c r="A1287" s="179">
        <v>100003484722</v>
      </c>
      <c r="B1287" s="180">
        <v>43236</v>
      </c>
      <c r="C1287" s="181" t="s">
        <v>101</v>
      </c>
      <c r="D1287" s="181">
        <v>2018</v>
      </c>
      <c r="E1287" s="179">
        <v>14819536845189</v>
      </c>
      <c r="F1287" s="204" t="s">
        <v>761</v>
      </c>
      <c r="G1287" s="141" t="str">
        <f>VLOOKUP(E1287,'Tableau Sites'!$A$7:$C$107,3,FALSE)</f>
        <v>PLACE DE LA LIBERTE</v>
      </c>
      <c r="H1287" s="179">
        <v>56100</v>
      </c>
      <c r="I1287" s="183">
        <v>12</v>
      </c>
      <c r="J1287" s="180">
        <v>43220</v>
      </c>
      <c r="K1287" s="180">
        <v>43220</v>
      </c>
      <c r="L1287" s="183">
        <v>586</v>
      </c>
      <c r="M1287" s="183">
        <v>586</v>
      </c>
      <c r="N1287" s="184">
        <v>102.31</v>
      </c>
      <c r="O1287">
        <v>102976584</v>
      </c>
      <c r="P1287" t="s">
        <v>611</v>
      </c>
      <c r="Q1287">
        <v>102977700</v>
      </c>
      <c r="R1287" t="s">
        <v>130</v>
      </c>
      <c r="S1287">
        <v>11003620275</v>
      </c>
      <c r="T1287" t="s">
        <v>612</v>
      </c>
      <c r="U1287" s="104">
        <v>21560121200016</v>
      </c>
      <c r="W1287">
        <v>17089</v>
      </c>
      <c r="X1287" s="104">
        <v>100003484722</v>
      </c>
      <c r="Y1287" s="1">
        <v>43236</v>
      </c>
      <c r="Z1287" s="1">
        <v>43276</v>
      </c>
      <c r="AA1287">
        <v>78</v>
      </c>
      <c r="AB1287" t="s">
        <v>613</v>
      </c>
      <c r="AD1287">
        <v>6005863718</v>
      </c>
      <c r="AE1287" t="s">
        <v>761</v>
      </c>
      <c r="AH1287" s="185">
        <v>14819536845189</v>
      </c>
      <c r="AI1287" t="s">
        <v>876</v>
      </c>
      <c r="AJ1287">
        <v>56100</v>
      </c>
      <c r="AK1287" t="s">
        <v>264</v>
      </c>
      <c r="AL1287" t="s">
        <v>396</v>
      </c>
      <c r="AM1287">
        <v>670</v>
      </c>
      <c r="AN1287" t="s">
        <v>101</v>
      </c>
      <c r="AO1287" t="s">
        <v>617</v>
      </c>
      <c r="AP1287" t="s">
        <v>618</v>
      </c>
      <c r="AQ1287" t="s">
        <v>619</v>
      </c>
      <c r="AR1287">
        <v>12</v>
      </c>
      <c r="AU1287">
        <v>0</v>
      </c>
      <c r="AV1287" s="1">
        <v>43191</v>
      </c>
      <c r="AW1287" s="1">
        <v>43220</v>
      </c>
      <c r="AX1287">
        <v>29.47</v>
      </c>
      <c r="AY1287">
        <v>0</v>
      </c>
      <c r="AZ1287">
        <v>0</v>
      </c>
      <c r="BA1287">
        <v>0</v>
      </c>
      <c r="BB1287">
        <v>0</v>
      </c>
      <c r="BC1287">
        <v>1.1299999999999999</v>
      </c>
      <c r="BD1287">
        <v>0</v>
      </c>
      <c r="BE1287">
        <v>0</v>
      </c>
      <c r="BF1287" s="1">
        <v>43221</v>
      </c>
      <c r="BG1287" s="1">
        <v>43281</v>
      </c>
      <c r="BH1287">
        <v>13.96</v>
      </c>
      <c r="BI1287">
        <v>21.51</v>
      </c>
      <c r="BJ1287">
        <v>64.94</v>
      </c>
      <c r="BK1287">
        <v>13.19</v>
      </c>
      <c r="BL1287">
        <v>3.77</v>
      </c>
      <c r="BM1287">
        <v>3.74</v>
      </c>
      <c r="BN1287">
        <v>1.76</v>
      </c>
      <c r="BO1287">
        <v>5.5</v>
      </c>
      <c r="BP1287">
        <v>87.4</v>
      </c>
      <c r="BQ1287">
        <v>17.73</v>
      </c>
      <c r="BR1287">
        <v>0.98</v>
      </c>
      <c r="BS1287">
        <v>69.67</v>
      </c>
      <c r="BT1287">
        <v>13.93</v>
      </c>
      <c r="BU1287">
        <v>102.31</v>
      </c>
      <c r="BV1287">
        <v>586</v>
      </c>
      <c r="BW1287">
        <v>586</v>
      </c>
      <c r="BX1287">
        <v>0</v>
      </c>
      <c r="BY1287" s="1">
        <v>43090</v>
      </c>
      <c r="BZ1287" t="s">
        <v>624</v>
      </c>
      <c r="CA1287">
        <v>24134</v>
      </c>
      <c r="CB1287">
        <v>0</v>
      </c>
      <c r="CC1287" s="1">
        <v>43269</v>
      </c>
      <c r="CD1287">
        <v>26405</v>
      </c>
      <c r="CE1287">
        <v>0</v>
      </c>
      <c r="CF1287">
        <v>26991</v>
      </c>
      <c r="CG1287">
        <v>0</v>
      </c>
    </row>
    <row r="1288" spans="1:85" hidden="1" x14ac:dyDescent="0.45">
      <c r="A1288" s="179">
        <v>100003484722</v>
      </c>
      <c r="B1288" s="180">
        <v>43236</v>
      </c>
      <c r="C1288" s="181" t="s">
        <v>101</v>
      </c>
      <c r="D1288" s="181">
        <v>2018</v>
      </c>
      <c r="E1288" s="179">
        <v>14838639594716</v>
      </c>
      <c r="F1288" s="204" t="s">
        <v>763</v>
      </c>
      <c r="G1288" s="141" t="str">
        <f>VLOOKUP(E1288,'Tableau Sites'!$A$7:$C$107,3,FALSE)</f>
        <v>RUE JEAN DE MERVILLE</v>
      </c>
      <c r="H1288" s="179">
        <v>56100</v>
      </c>
      <c r="I1288" s="183">
        <v>36</v>
      </c>
      <c r="J1288" s="180">
        <v>43220</v>
      </c>
      <c r="K1288" s="180">
        <v>43220</v>
      </c>
      <c r="L1288" s="183">
        <v>-1524</v>
      </c>
      <c r="M1288" s="183">
        <v>-1524</v>
      </c>
      <c r="N1288" s="184">
        <v>-175.45</v>
      </c>
      <c r="O1288">
        <v>102976584</v>
      </c>
      <c r="P1288" t="s">
        <v>611</v>
      </c>
      <c r="Q1288">
        <v>102977700</v>
      </c>
      <c r="R1288" t="s">
        <v>130</v>
      </c>
      <c r="S1288">
        <v>11003620275</v>
      </c>
      <c r="T1288" t="s">
        <v>612</v>
      </c>
      <c r="U1288" s="104">
        <v>21560121200016</v>
      </c>
      <c r="W1288">
        <v>17089</v>
      </c>
      <c r="X1288" s="104">
        <v>100003484722</v>
      </c>
      <c r="Y1288" s="1">
        <v>43236</v>
      </c>
      <c r="Z1288" s="1">
        <v>43276</v>
      </c>
      <c r="AA1288">
        <v>79</v>
      </c>
      <c r="AB1288" t="s">
        <v>635</v>
      </c>
      <c r="AD1288">
        <v>6005863601</v>
      </c>
      <c r="AE1288" t="s">
        <v>763</v>
      </c>
      <c r="AH1288" s="185">
        <v>14838639594716</v>
      </c>
      <c r="AI1288" t="s">
        <v>877</v>
      </c>
      <c r="AJ1288">
        <v>56100</v>
      </c>
      <c r="AK1288" t="s">
        <v>264</v>
      </c>
      <c r="AL1288" t="s">
        <v>396</v>
      </c>
      <c r="AM1288">
        <v>690</v>
      </c>
      <c r="AN1288" t="s">
        <v>101</v>
      </c>
      <c r="AO1288" t="s">
        <v>617</v>
      </c>
      <c r="AP1288" t="s">
        <v>618</v>
      </c>
      <c r="AQ1288" t="s">
        <v>619</v>
      </c>
      <c r="AR1288">
        <v>36</v>
      </c>
      <c r="AU1288">
        <v>0</v>
      </c>
      <c r="AV1288" s="1">
        <v>43191</v>
      </c>
      <c r="AW1288" s="1">
        <v>43220</v>
      </c>
      <c r="AX1288">
        <v>-76.650000000000006</v>
      </c>
      <c r="AY1288">
        <v>0</v>
      </c>
      <c r="AZ1288">
        <v>0</v>
      </c>
      <c r="BA1288">
        <v>0</v>
      </c>
      <c r="BB1288">
        <v>0</v>
      </c>
      <c r="BC1288">
        <v>-2.93</v>
      </c>
      <c r="BD1288">
        <v>0</v>
      </c>
      <c r="BE1288">
        <v>0</v>
      </c>
      <c r="BF1288" s="1">
        <v>43221</v>
      </c>
      <c r="BG1288" s="1">
        <v>43281</v>
      </c>
      <c r="BH1288">
        <v>31.29</v>
      </c>
      <c r="BI1288">
        <v>-55.93</v>
      </c>
      <c r="BJ1288">
        <v>-101.29</v>
      </c>
      <c r="BK1288">
        <v>-34.29</v>
      </c>
      <c r="BL1288">
        <v>8.4600000000000009</v>
      </c>
      <c r="BM1288">
        <v>-9.7200000000000006</v>
      </c>
      <c r="BN1288">
        <v>-4.57</v>
      </c>
      <c r="BO1288">
        <v>-14.29</v>
      </c>
      <c r="BP1288">
        <v>-141.41</v>
      </c>
      <c r="BQ1288">
        <v>39.75</v>
      </c>
      <c r="BR1288">
        <v>2.19</v>
      </c>
      <c r="BS1288">
        <v>-181.16</v>
      </c>
      <c r="BT1288">
        <v>-36.229999999999997</v>
      </c>
      <c r="BU1288">
        <v>-175.45</v>
      </c>
      <c r="BV1288">
        <v>-1524</v>
      </c>
      <c r="BW1288">
        <v>-1524</v>
      </c>
      <c r="BX1288">
        <v>0</v>
      </c>
      <c r="CC1288" s="1">
        <v>43269</v>
      </c>
      <c r="CD1288">
        <v>66047</v>
      </c>
      <c r="CE1288">
        <v>0</v>
      </c>
      <c r="CF1288">
        <v>64523</v>
      </c>
      <c r="CG1288">
        <v>0</v>
      </c>
    </row>
    <row r="1289" spans="1:85" hidden="1" x14ac:dyDescent="0.45">
      <c r="A1289" s="179">
        <v>100003484722</v>
      </c>
      <c r="B1289" s="180">
        <v>43236</v>
      </c>
      <c r="C1289" s="181" t="s">
        <v>101</v>
      </c>
      <c r="D1289" s="181">
        <v>2018</v>
      </c>
      <c r="E1289" s="179">
        <v>14815629464508</v>
      </c>
      <c r="F1289" s="182" t="s">
        <v>79</v>
      </c>
      <c r="G1289" s="141" t="e">
        <f>VLOOKUP(E1289,'Tableau Sites'!$A$7:$C$107,3,FALSE)</f>
        <v>#N/A</v>
      </c>
      <c r="H1289" s="179">
        <v>56100</v>
      </c>
      <c r="I1289" s="183">
        <v>18</v>
      </c>
      <c r="J1289" s="180">
        <v>43220</v>
      </c>
      <c r="K1289" s="180">
        <v>43220</v>
      </c>
      <c r="L1289" s="183">
        <v>880</v>
      </c>
      <c r="M1289" s="183">
        <v>880</v>
      </c>
      <c r="N1289" s="184">
        <v>157.75</v>
      </c>
      <c r="O1289">
        <v>102976584</v>
      </c>
      <c r="P1289" t="s">
        <v>611</v>
      </c>
      <c r="Q1289">
        <v>102977700</v>
      </c>
      <c r="R1289" t="s">
        <v>130</v>
      </c>
      <c r="S1289">
        <v>11003620275</v>
      </c>
      <c r="T1289" t="s">
        <v>612</v>
      </c>
      <c r="U1289" s="104">
        <v>21560121200016</v>
      </c>
      <c r="W1289">
        <v>17089</v>
      </c>
      <c r="X1289" s="104">
        <v>100003484722</v>
      </c>
      <c r="Y1289" s="1">
        <v>43236</v>
      </c>
      <c r="Z1289" s="1">
        <v>43276</v>
      </c>
      <c r="AA1289">
        <v>80</v>
      </c>
      <c r="AB1289" t="s">
        <v>613</v>
      </c>
      <c r="AD1289">
        <v>6005836666</v>
      </c>
      <c r="AE1289" t="s">
        <v>79</v>
      </c>
      <c r="AH1289" s="185">
        <v>14815629464508</v>
      </c>
      <c r="AI1289" t="s">
        <v>878</v>
      </c>
      <c r="AJ1289">
        <v>56100</v>
      </c>
      <c r="AK1289" t="s">
        <v>264</v>
      </c>
      <c r="AL1289" t="s">
        <v>634</v>
      </c>
      <c r="AM1289">
        <v>719</v>
      </c>
      <c r="AN1289" t="s">
        <v>101</v>
      </c>
      <c r="AO1289" t="s">
        <v>617</v>
      </c>
      <c r="AP1289" t="s">
        <v>627</v>
      </c>
      <c r="AQ1289" t="s">
        <v>619</v>
      </c>
      <c r="AR1289">
        <v>18</v>
      </c>
      <c r="AU1289">
        <v>0</v>
      </c>
      <c r="AV1289" s="1">
        <v>43191</v>
      </c>
      <c r="AW1289" s="1">
        <v>43220</v>
      </c>
      <c r="AX1289">
        <v>44.26</v>
      </c>
      <c r="AY1289">
        <v>0</v>
      </c>
      <c r="AZ1289">
        <v>0</v>
      </c>
      <c r="BA1289">
        <v>0</v>
      </c>
      <c r="BB1289">
        <v>0</v>
      </c>
      <c r="BC1289">
        <v>1.69</v>
      </c>
      <c r="BD1289">
        <v>0</v>
      </c>
      <c r="BE1289">
        <v>0</v>
      </c>
      <c r="BF1289" s="1">
        <v>43221</v>
      </c>
      <c r="BG1289" s="1">
        <v>43281</v>
      </c>
      <c r="BH1289">
        <v>25.88</v>
      </c>
      <c r="BI1289">
        <v>30.24</v>
      </c>
      <c r="BJ1289">
        <v>100.38</v>
      </c>
      <c r="BK1289">
        <v>19.8</v>
      </c>
      <c r="BL1289">
        <v>7</v>
      </c>
      <c r="BM1289">
        <v>5.61</v>
      </c>
      <c r="BN1289">
        <v>2.64</v>
      </c>
      <c r="BO1289">
        <v>8.25</v>
      </c>
      <c r="BP1289">
        <v>135.43</v>
      </c>
      <c r="BQ1289">
        <v>32.880000000000003</v>
      </c>
      <c r="BR1289">
        <v>1.81</v>
      </c>
      <c r="BS1289">
        <v>102.55</v>
      </c>
      <c r="BT1289">
        <v>20.51</v>
      </c>
      <c r="BU1289">
        <v>157.75</v>
      </c>
      <c r="BV1289">
        <v>880</v>
      </c>
      <c r="BW1289">
        <v>616</v>
      </c>
      <c r="BX1289">
        <v>264</v>
      </c>
      <c r="BY1289" s="1">
        <v>43091</v>
      </c>
      <c r="BZ1289" t="s">
        <v>624</v>
      </c>
      <c r="CA1289">
        <v>16398</v>
      </c>
      <c r="CB1289">
        <v>4590</v>
      </c>
      <c r="CC1289" s="1">
        <v>43269</v>
      </c>
      <c r="CD1289">
        <v>18759</v>
      </c>
      <c r="CE1289">
        <v>5602</v>
      </c>
      <c r="CF1289">
        <v>19375</v>
      </c>
      <c r="CG1289">
        <v>5866</v>
      </c>
    </row>
    <row r="1290" spans="1:85" hidden="1" x14ac:dyDescent="0.45">
      <c r="A1290" s="179">
        <v>100003484722</v>
      </c>
      <c r="B1290" s="180">
        <v>43236</v>
      </c>
      <c r="C1290" s="181" t="s">
        <v>101</v>
      </c>
      <c r="D1290" s="181">
        <v>2018</v>
      </c>
      <c r="E1290" s="179">
        <v>14822865354592</v>
      </c>
      <c r="F1290" s="182" t="s">
        <v>28</v>
      </c>
      <c r="G1290" s="141" t="str">
        <f>VLOOKUP(E1290,'Tableau Sites'!$A$7:$C$107,3,FALSE)</f>
        <v>2 RUE FRANCOIS RENAULT</v>
      </c>
      <c r="H1290" s="179">
        <v>56100</v>
      </c>
      <c r="I1290" s="183">
        <v>30</v>
      </c>
      <c r="J1290" s="180">
        <v>43220</v>
      </c>
      <c r="K1290" s="180">
        <v>43220</v>
      </c>
      <c r="L1290" s="183">
        <v>121</v>
      </c>
      <c r="M1290" s="183">
        <v>121</v>
      </c>
      <c r="N1290" s="184">
        <v>53.37</v>
      </c>
      <c r="O1290">
        <v>102976584</v>
      </c>
      <c r="P1290" t="s">
        <v>611</v>
      </c>
      <c r="Q1290">
        <v>102977700</v>
      </c>
      <c r="R1290" t="s">
        <v>130</v>
      </c>
      <c r="S1290">
        <v>11003620275</v>
      </c>
      <c r="T1290" t="s">
        <v>612</v>
      </c>
      <c r="U1290" s="104">
        <v>21560121200016</v>
      </c>
      <c r="W1290">
        <v>17089</v>
      </c>
      <c r="X1290" s="104">
        <v>100003484722</v>
      </c>
      <c r="Y1290" s="1">
        <v>43236</v>
      </c>
      <c r="Z1290" s="1">
        <v>43276</v>
      </c>
      <c r="AA1290">
        <v>81</v>
      </c>
      <c r="AB1290" t="s">
        <v>613</v>
      </c>
      <c r="AD1290">
        <v>6005830264</v>
      </c>
      <c r="AE1290" t="s">
        <v>28</v>
      </c>
      <c r="AH1290" s="185">
        <v>14822865354592</v>
      </c>
      <c r="AI1290" t="s">
        <v>879</v>
      </c>
      <c r="AJ1290">
        <v>56100</v>
      </c>
      <c r="AK1290" t="s">
        <v>264</v>
      </c>
      <c r="AL1290" t="s">
        <v>616</v>
      </c>
      <c r="AM1290">
        <v>3156310409988</v>
      </c>
      <c r="AN1290" t="s">
        <v>101</v>
      </c>
      <c r="AO1290" t="s">
        <v>617</v>
      </c>
      <c r="AP1290" t="s">
        <v>618</v>
      </c>
      <c r="AQ1290" t="s">
        <v>619</v>
      </c>
      <c r="AR1290">
        <v>30</v>
      </c>
      <c r="AU1290">
        <v>0</v>
      </c>
      <c r="AV1290" s="1">
        <v>43191</v>
      </c>
      <c r="AW1290" s="1">
        <v>43220</v>
      </c>
      <c r="AX1290">
        <v>6.08</v>
      </c>
      <c r="AY1290">
        <v>0</v>
      </c>
      <c r="AZ1290">
        <v>0</v>
      </c>
      <c r="BA1290">
        <v>0</v>
      </c>
      <c r="BB1290">
        <v>0</v>
      </c>
      <c r="BC1290">
        <v>0.23</v>
      </c>
      <c r="BD1290">
        <v>0</v>
      </c>
      <c r="BE1290">
        <v>0</v>
      </c>
      <c r="BF1290" s="1">
        <v>43221</v>
      </c>
      <c r="BG1290" s="1">
        <v>43281</v>
      </c>
      <c r="BH1290">
        <v>26.96</v>
      </c>
      <c r="BI1290">
        <v>4.4400000000000004</v>
      </c>
      <c r="BJ1290">
        <v>37.479999999999997</v>
      </c>
      <c r="BK1290">
        <v>2.72</v>
      </c>
      <c r="BL1290">
        <v>7.29</v>
      </c>
      <c r="BM1290">
        <v>0.77</v>
      </c>
      <c r="BN1290">
        <v>0.36</v>
      </c>
      <c r="BO1290">
        <v>1.1299999999999999</v>
      </c>
      <c r="BP1290">
        <v>48.62</v>
      </c>
      <c r="BQ1290">
        <v>34.25</v>
      </c>
      <c r="BR1290">
        <v>1.88</v>
      </c>
      <c r="BS1290">
        <v>14.37</v>
      </c>
      <c r="BT1290">
        <v>2.87</v>
      </c>
      <c r="BU1290">
        <v>53.37</v>
      </c>
      <c r="BV1290">
        <v>121</v>
      </c>
      <c r="BW1290">
        <v>121</v>
      </c>
      <c r="BX1290">
        <v>0</v>
      </c>
      <c r="BY1290" s="1">
        <v>43236</v>
      </c>
      <c r="BZ1290" t="s">
        <v>624</v>
      </c>
      <c r="CA1290">
        <v>3925</v>
      </c>
      <c r="CB1290">
        <v>0</v>
      </c>
      <c r="CC1290" s="1">
        <v>43267</v>
      </c>
      <c r="CD1290">
        <v>3764</v>
      </c>
      <c r="CE1290">
        <v>0</v>
      </c>
      <c r="CF1290">
        <v>3885</v>
      </c>
      <c r="CG1290">
        <v>0</v>
      </c>
    </row>
    <row r="1291" spans="1:85" hidden="1" x14ac:dyDescent="0.45">
      <c r="A1291" s="179">
        <v>100003484722</v>
      </c>
      <c r="B1291" s="180">
        <v>43236</v>
      </c>
      <c r="C1291" s="181" t="s">
        <v>101</v>
      </c>
      <c r="D1291" s="181">
        <v>2018</v>
      </c>
      <c r="E1291" s="179">
        <v>14871345758977</v>
      </c>
      <c r="F1291" s="182" t="s">
        <v>767</v>
      </c>
      <c r="G1291" s="141" t="s">
        <v>1051</v>
      </c>
      <c r="H1291" s="179">
        <v>56100</v>
      </c>
      <c r="I1291" s="183">
        <v>18</v>
      </c>
      <c r="J1291" s="180">
        <v>43220</v>
      </c>
      <c r="K1291" s="180">
        <v>43220</v>
      </c>
      <c r="L1291" s="183">
        <v>880</v>
      </c>
      <c r="M1291" s="183">
        <v>880</v>
      </c>
      <c r="N1291" s="184">
        <v>157.75</v>
      </c>
      <c r="O1291">
        <v>102976584</v>
      </c>
      <c r="P1291" t="s">
        <v>611</v>
      </c>
      <c r="Q1291">
        <v>102977700</v>
      </c>
      <c r="R1291" t="s">
        <v>130</v>
      </c>
      <c r="S1291">
        <v>11003620275</v>
      </c>
      <c r="T1291" t="s">
        <v>612</v>
      </c>
      <c r="U1291" s="104">
        <v>21560121200016</v>
      </c>
      <c r="W1291">
        <v>17089</v>
      </c>
      <c r="X1291" s="104">
        <v>100003484722</v>
      </c>
      <c r="Y1291" s="1">
        <v>43236</v>
      </c>
      <c r="Z1291" s="1">
        <v>43276</v>
      </c>
      <c r="AA1291">
        <v>82</v>
      </c>
      <c r="AB1291" t="s">
        <v>613</v>
      </c>
      <c r="AD1291">
        <v>6005836754</v>
      </c>
      <c r="AE1291" t="s">
        <v>767</v>
      </c>
      <c r="AH1291" s="185">
        <v>14871345758977</v>
      </c>
      <c r="AI1291" t="s">
        <v>880</v>
      </c>
      <c r="AJ1291">
        <v>56100</v>
      </c>
      <c r="AK1291" t="s">
        <v>264</v>
      </c>
      <c r="AL1291" t="s">
        <v>396</v>
      </c>
      <c r="AM1291">
        <v>592</v>
      </c>
      <c r="AN1291" t="s">
        <v>101</v>
      </c>
      <c r="AO1291" t="s">
        <v>617</v>
      </c>
      <c r="AP1291" t="s">
        <v>627</v>
      </c>
      <c r="AQ1291" t="s">
        <v>619</v>
      </c>
      <c r="AR1291">
        <v>18</v>
      </c>
      <c r="AU1291">
        <v>0</v>
      </c>
      <c r="AV1291" s="1">
        <v>43191</v>
      </c>
      <c r="AW1291" s="1">
        <v>43220</v>
      </c>
      <c r="AX1291">
        <v>44.26</v>
      </c>
      <c r="AY1291">
        <v>0</v>
      </c>
      <c r="AZ1291">
        <v>0</v>
      </c>
      <c r="BA1291">
        <v>0</v>
      </c>
      <c r="BB1291">
        <v>0</v>
      </c>
      <c r="BC1291">
        <v>1.69</v>
      </c>
      <c r="BD1291">
        <v>0</v>
      </c>
      <c r="BE1291">
        <v>0</v>
      </c>
      <c r="BF1291" s="1">
        <v>43221</v>
      </c>
      <c r="BG1291" s="1">
        <v>43281</v>
      </c>
      <c r="BH1291">
        <v>25.88</v>
      </c>
      <c r="BI1291">
        <v>30.24</v>
      </c>
      <c r="BJ1291">
        <v>100.38</v>
      </c>
      <c r="BK1291">
        <v>19.8</v>
      </c>
      <c r="BL1291">
        <v>7</v>
      </c>
      <c r="BM1291">
        <v>5.61</v>
      </c>
      <c r="BN1291">
        <v>2.64</v>
      </c>
      <c r="BO1291">
        <v>8.25</v>
      </c>
      <c r="BP1291">
        <v>135.43</v>
      </c>
      <c r="BQ1291">
        <v>32.880000000000003</v>
      </c>
      <c r="BR1291">
        <v>1.81</v>
      </c>
      <c r="BS1291">
        <v>102.55</v>
      </c>
      <c r="BT1291">
        <v>20.51</v>
      </c>
      <c r="BU1291">
        <v>157.75</v>
      </c>
      <c r="BV1291">
        <v>880</v>
      </c>
      <c r="BW1291">
        <v>616</v>
      </c>
      <c r="BX1291">
        <v>264</v>
      </c>
      <c r="BY1291" s="1">
        <v>43091</v>
      </c>
      <c r="BZ1291" t="s">
        <v>624</v>
      </c>
      <c r="CA1291">
        <v>61409</v>
      </c>
      <c r="CB1291">
        <v>15313</v>
      </c>
      <c r="CC1291" s="1">
        <v>43272</v>
      </c>
      <c r="CD1291">
        <v>63770</v>
      </c>
      <c r="CE1291">
        <v>16325</v>
      </c>
      <c r="CF1291">
        <v>64386</v>
      </c>
      <c r="CG1291">
        <v>16589</v>
      </c>
    </row>
    <row r="1292" spans="1:85" x14ac:dyDescent="0.45">
      <c r="A1292" s="179">
        <v>100003484722</v>
      </c>
      <c r="B1292" s="180">
        <v>43236</v>
      </c>
      <c r="C1292" s="181" t="s">
        <v>101</v>
      </c>
      <c r="D1292" s="181">
        <v>2018</v>
      </c>
      <c r="E1292" s="179">
        <v>14897829230103</v>
      </c>
      <c r="F1292" s="182" t="s">
        <v>115</v>
      </c>
      <c r="G1292" s="141" t="str">
        <f>VLOOKUP(E1292,'Tableau Sites'!$A$7:$C$127,3,FALSE)</f>
        <v>LA CITADELLE</v>
      </c>
      <c r="H1292" s="179">
        <v>56290</v>
      </c>
      <c r="I1292" s="183">
        <v>24</v>
      </c>
      <c r="J1292" s="180">
        <v>43220</v>
      </c>
      <c r="K1292" s="180">
        <v>43220</v>
      </c>
      <c r="L1292" s="183">
        <v>4365</v>
      </c>
      <c r="M1292" s="183">
        <v>4365</v>
      </c>
      <c r="N1292" s="184">
        <v>652.99</v>
      </c>
      <c r="O1292">
        <v>102976584</v>
      </c>
      <c r="P1292" t="s">
        <v>611</v>
      </c>
      <c r="Q1292">
        <v>102977700</v>
      </c>
      <c r="R1292" t="s">
        <v>130</v>
      </c>
      <c r="S1292">
        <v>11003620275</v>
      </c>
      <c r="T1292" t="s">
        <v>612</v>
      </c>
      <c r="U1292" s="104">
        <v>21560121200016</v>
      </c>
      <c r="W1292">
        <v>17089</v>
      </c>
      <c r="X1292" s="104">
        <v>100003484722</v>
      </c>
      <c r="Y1292" s="1">
        <v>43236</v>
      </c>
      <c r="Z1292" s="1">
        <v>43276</v>
      </c>
      <c r="AA1292">
        <v>83</v>
      </c>
      <c r="AB1292" t="s">
        <v>613</v>
      </c>
      <c r="AD1292">
        <v>6005836787</v>
      </c>
      <c r="AE1292" t="s">
        <v>115</v>
      </c>
      <c r="AH1292" s="185">
        <v>14897829230103</v>
      </c>
      <c r="AI1292" t="s">
        <v>193</v>
      </c>
      <c r="AJ1292">
        <v>56290</v>
      </c>
      <c r="AK1292" t="s">
        <v>770</v>
      </c>
      <c r="AL1292" t="s">
        <v>396</v>
      </c>
      <c r="AM1292">
        <v>78</v>
      </c>
      <c r="AN1292" t="s">
        <v>101</v>
      </c>
      <c r="AO1292" t="s">
        <v>617</v>
      </c>
      <c r="AP1292" t="s">
        <v>618</v>
      </c>
      <c r="AQ1292" t="s">
        <v>619</v>
      </c>
      <c r="AR1292">
        <v>24</v>
      </c>
      <c r="AU1292">
        <v>0</v>
      </c>
      <c r="AV1292" s="1">
        <v>43191</v>
      </c>
      <c r="AW1292" s="1">
        <v>43220</v>
      </c>
      <c r="AX1292">
        <v>219.52</v>
      </c>
      <c r="AY1292">
        <v>0</v>
      </c>
      <c r="AZ1292">
        <v>0</v>
      </c>
      <c r="BA1292">
        <v>0</v>
      </c>
      <c r="BB1292">
        <v>0</v>
      </c>
      <c r="BC1292">
        <v>8.3800000000000008</v>
      </c>
      <c r="BD1292">
        <v>0</v>
      </c>
      <c r="BE1292">
        <v>0</v>
      </c>
      <c r="BF1292" s="1">
        <v>43221</v>
      </c>
      <c r="BG1292" s="1">
        <v>43281</v>
      </c>
      <c r="BH1292">
        <v>22.63</v>
      </c>
      <c r="BI1292">
        <v>160.19999999999999</v>
      </c>
      <c r="BJ1292">
        <v>402.35</v>
      </c>
      <c r="BK1292">
        <v>98.21</v>
      </c>
      <c r="BL1292">
        <v>6.12</v>
      </c>
      <c r="BM1292">
        <v>27.85</v>
      </c>
      <c r="BN1292">
        <v>13.1</v>
      </c>
      <c r="BO1292">
        <v>40.950000000000003</v>
      </c>
      <c r="BP1292">
        <v>547.63</v>
      </c>
      <c r="BQ1292">
        <v>28.75</v>
      </c>
      <c r="BR1292">
        <v>1.58</v>
      </c>
      <c r="BS1292">
        <v>518.88</v>
      </c>
      <c r="BT1292">
        <v>103.78</v>
      </c>
      <c r="BU1292">
        <v>652.99</v>
      </c>
      <c r="BV1292">
        <v>4365</v>
      </c>
      <c r="BW1292">
        <v>4365</v>
      </c>
      <c r="BX1292">
        <v>0</v>
      </c>
      <c r="BY1292" s="1">
        <v>42928</v>
      </c>
      <c r="BZ1292" t="s">
        <v>624</v>
      </c>
      <c r="CA1292">
        <v>78911</v>
      </c>
      <c r="CB1292">
        <v>0</v>
      </c>
      <c r="CC1292" s="1">
        <v>43290</v>
      </c>
      <c r="CD1292">
        <v>17182</v>
      </c>
      <c r="CE1292">
        <v>0</v>
      </c>
      <c r="CF1292">
        <v>21547</v>
      </c>
      <c r="CG1292">
        <v>0</v>
      </c>
    </row>
    <row r="1293" spans="1:85" hidden="1" x14ac:dyDescent="0.45">
      <c r="A1293" s="179">
        <v>100003484722</v>
      </c>
      <c r="B1293" s="180">
        <v>43236</v>
      </c>
      <c r="C1293" s="181" t="s">
        <v>101</v>
      </c>
      <c r="D1293" s="181">
        <v>2018</v>
      </c>
      <c r="E1293" s="179">
        <v>14844717728537</v>
      </c>
      <c r="F1293" s="182" t="s">
        <v>771</v>
      </c>
      <c r="G1293" s="141" t="e">
        <f>VLOOKUP(E1293,'Tableau Sites'!$A$7:$C$107,3,FALSE)</f>
        <v>#N/A</v>
      </c>
      <c r="H1293" s="179">
        <v>56100</v>
      </c>
      <c r="I1293" s="183">
        <v>3</v>
      </c>
      <c r="J1293" s="180">
        <v>43220</v>
      </c>
      <c r="K1293" s="180">
        <v>43220</v>
      </c>
      <c r="L1293" s="183">
        <v>266</v>
      </c>
      <c r="M1293" s="183">
        <v>266</v>
      </c>
      <c r="N1293" s="184">
        <v>47.97</v>
      </c>
      <c r="O1293">
        <v>102976584</v>
      </c>
      <c r="P1293" t="s">
        <v>611</v>
      </c>
      <c r="Q1293">
        <v>102977700</v>
      </c>
      <c r="R1293" t="s">
        <v>130</v>
      </c>
      <c r="S1293">
        <v>11003620275</v>
      </c>
      <c r="T1293" t="s">
        <v>612</v>
      </c>
      <c r="U1293" s="104">
        <v>21560121200016</v>
      </c>
      <c r="W1293">
        <v>17089</v>
      </c>
      <c r="X1293" s="104">
        <v>100003484722</v>
      </c>
      <c r="Y1293" s="1">
        <v>43236</v>
      </c>
      <c r="Z1293" s="1">
        <v>43276</v>
      </c>
      <c r="AA1293">
        <v>84</v>
      </c>
      <c r="AB1293" t="s">
        <v>613</v>
      </c>
      <c r="AD1293">
        <v>6005830370</v>
      </c>
      <c r="AE1293" t="s">
        <v>771</v>
      </c>
      <c r="AH1293" s="185">
        <v>14844717728537</v>
      </c>
      <c r="AI1293" t="s">
        <v>881</v>
      </c>
      <c r="AJ1293">
        <v>56100</v>
      </c>
      <c r="AK1293" t="s">
        <v>264</v>
      </c>
      <c r="AL1293" t="s">
        <v>616</v>
      </c>
      <c r="AM1293">
        <v>4176449643814</v>
      </c>
      <c r="AN1293" t="s">
        <v>101</v>
      </c>
      <c r="AO1293" t="s">
        <v>617</v>
      </c>
      <c r="AP1293" t="s">
        <v>618</v>
      </c>
      <c r="AQ1293" t="s">
        <v>619</v>
      </c>
      <c r="AR1293">
        <v>3</v>
      </c>
      <c r="AU1293">
        <v>0</v>
      </c>
      <c r="AV1293" s="1">
        <v>43191</v>
      </c>
      <c r="AW1293" s="1">
        <v>43220</v>
      </c>
      <c r="AX1293">
        <v>13.38</v>
      </c>
      <c r="AY1293">
        <v>0</v>
      </c>
      <c r="AZ1293">
        <v>0</v>
      </c>
      <c r="BA1293">
        <v>0</v>
      </c>
      <c r="BB1293">
        <v>0</v>
      </c>
      <c r="BC1293">
        <v>0.51</v>
      </c>
      <c r="BD1293">
        <v>0</v>
      </c>
      <c r="BE1293">
        <v>0</v>
      </c>
      <c r="BF1293" s="1">
        <v>43221</v>
      </c>
      <c r="BG1293" s="1">
        <v>43281</v>
      </c>
      <c r="BH1293">
        <v>7.47</v>
      </c>
      <c r="BI1293">
        <v>9.76</v>
      </c>
      <c r="BJ1293">
        <v>30.61</v>
      </c>
      <c r="BK1293">
        <v>5.99</v>
      </c>
      <c r="BL1293">
        <v>2.02</v>
      </c>
      <c r="BM1293">
        <v>1.7</v>
      </c>
      <c r="BN1293">
        <v>0.8</v>
      </c>
      <c r="BO1293">
        <v>2.5</v>
      </c>
      <c r="BP1293">
        <v>41.12</v>
      </c>
      <c r="BQ1293">
        <v>9.49</v>
      </c>
      <c r="BR1293">
        <v>0.52</v>
      </c>
      <c r="BS1293">
        <v>31.63</v>
      </c>
      <c r="BT1293">
        <v>6.33</v>
      </c>
      <c r="BU1293">
        <v>47.97</v>
      </c>
      <c r="BV1293">
        <v>266</v>
      </c>
      <c r="BW1293">
        <v>266</v>
      </c>
      <c r="BX1293">
        <v>0</v>
      </c>
      <c r="BY1293" s="1">
        <v>43225</v>
      </c>
      <c r="BZ1293" t="s">
        <v>624</v>
      </c>
      <c r="CA1293">
        <v>0</v>
      </c>
      <c r="CB1293">
        <v>0</v>
      </c>
      <c r="CC1293" s="1">
        <v>43256</v>
      </c>
      <c r="CD1293">
        <v>828</v>
      </c>
      <c r="CE1293">
        <v>0</v>
      </c>
      <c r="CF1293">
        <v>1094</v>
      </c>
      <c r="CG1293">
        <v>0</v>
      </c>
    </row>
    <row r="1294" spans="1:85" hidden="1" x14ac:dyDescent="0.45">
      <c r="A1294" s="179">
        <v>100003484722</v>
      </c>
      <c r="B1294" s="180">
        <v>43236</v>
      </c>
      <c r="C1294" s="181" t="s">
        <v>101</v>
      </c>
      <c r="D1294" s="181">
        <v>2018</v>
      </c>
      <c r="E1294" s="179">
        <v>14849059318633</v>
      </c>
      <c r="F1294" s="182" t="s">
        <v>773</v>
      </c>
      <c r="G1294" s="141" t="str">
        <f>VLOOKUP(E1294,'Tableau Sites'!$A$7:$C$107,3,FALSE)</f>
        <v>10 RUE AMIRAL BOUVET</v>
      </c>
      <c r="H1294" s="179">
        <v>56100</v>
      </c>
      <c r="I1294" s="183">
        <v>6</v>
      </c>
      <c r="J1294" s="180">
        <v>43220</v>
      </c>
      <c r="K1294" s="180">
        <v>43220</v>
      </c>
      <c r="L1294" s="183">
        <v>245</v>
      </c>
      <c r="M1294" s="183">
        <v>245</v>
      </c>
      <c r="N1294" s="184">
        <v>47.84</v>
      </c>
      <c r="O1294">
        <v>102976584</v>
      </c>
      <c r="P1294" t="s">
        <v>611</v>
      </c>
      <c r="Q1294">
        <v>102977700</v>
      </c>
      <c r="R1294" t="s">
        <v>130</v>
      </c>
      <c r="S1294">
        <v>11003620275</v>
      </c>
      <c r="T1294" t="s">
        <v>612</v>
      </c>
      <c r="U1294" s="104">
        <v>21560121200016</v>
      </c>
      <c r="W1294">
        <v>17089</v>
      </c>
      <c r="X1294" s="104">
        <v>100003484722</v>
      </c>
      <c r="Y1294" s="1">
        <v>43236</v>
      </c>
      <c r="Z1294" s="1">
        <v>43276</v>
      </c>
      <c r="AA1294">
        <v>85</v>
      </c>
      <c r="AB1294" t="s">
        <v>613</v>
      </c>
      <c r="AD1294">
        <v>6005877435</v>
      </c>
      <c r="AE1294" t="s">
        <v>773</v>
      </c>
      <c r="AH1294" s="185">
        <v>14849059318633</v>
      </c>
      <c r="AI1294" t="s">
        <v>152</v>
      </c>
      <c r="AJ1294">
        <v>56100</v>
      </c>
      <c r="AK1294" t="s">
        <v>264</v>
      </c>
      <c r="AL1294" t="s">
        <v>634</v>
      </c>
      <c r="AM1294">
        <v>443</v>
      </c>
      <c r="AN1294" t="s">
        <v>101</v>
      </c>
      <c r="AO1294" t="s">
        <v>617</v>
      </c>
      <c r="AP1294" t="s">
        <v>618</v>
      </c>
      <c r="AQ1294" t="s">
        <v>619</v>
      </c>
      <c r="AR1294">
        <v>6</v>
      </c>
      <c r="AU1294">
        <v>0</v>
      </c>
      <c r="AV1294" s="1">
        <v>43191</v>
      </c>
      <c r="AW1294" s="1">
        <v>43220</v>
      </c>
      <c r="AX1294">
        <v>12.32</v>
      </c>
      <c r="AY1294">
        <v>0</v>
      </c>
      <c r="AZ1294">
        <v>0</v>
      </c>
      <c r="BA1294">
        <v>0</v>
      </c>
      <c r="BB1294">
        <v>0</v>
      </c>
      <c r="BC1294">
        <v>0.47</v>
      </c>
      <c r="BD1294">
        <v>0</v>
      </c>
      <c r="BE1294">
        <v>0</v>
      </c>
      <c r="BF1294" s="1">
        <v>43221</v>
      </c>
      <c r="BG1294" s="1">
        <v>43281</v>
      </c>
      <c r="BH1294">
        <v>9.6300000000000008</v>
      </c>
      <c r="BI1294">
        <v>8.99</v>
      </c>
      <c r="BJ1294">
        <v>30.94</v>
      </c>
      <c r="BK1294">
        <v>5.51</v>
      </c>
      <c r="BL1294">
        <v>2.6</v>
      </c>
      <c r="BM1294">
        <v>1.56</v>
      </c>
      <c r="BN1294">
        <v>0.74</v>
      </c>
      <c r="BO1294">
        <v>2.2999999999999998</v>
      </c>
      <c r="BP1294">
        <v>41.35</v>
      </c>
      <c r="BQ1294">
        <v>12.23</v>
      </c>
      <c r="BR1294">
        <v>0.67</v>
      </c>
      <c r="BS1294">
        <v>29.12</v>
      </c>
      <c r="BT1294">
        <v>5.82</v>
      </c>
      <c r="BU1294">
        <v>47.84</v>
      </c>
      <c r="BV1294">
        <v>245</v>
      </c>
      <c r="BW1294">
        <v>245</v>
      </c>
      <c r="BX1294">
        <v>0</v>
      </c>
      <c r="BY1294" s="1">
        <v>43220</v>
      </c>
      <c r="BZ1294" t="s">
        <v>624</v>
      </c>
      <c r="CA1294">
        <v>47227</v>
      </c>
      <c r="CB1294">
        <v>0</v>
      </c>
      <c r="CC1294" s="1">
        <v>43397</v>
      </c>
      <c r="CD1294">
        <v>47288</v>
      </c>
      <c r="CE1294">
        <v>0</v>
      </c>
      <c r="CF1294">
        <v>47533</v>
      </c>
      <c r="CG1294">
        <v>0</v>
      </c>
    </row>
    <row r="1295" spans="1:85" hidden="1" x14ac:dyDescent="0.45">
      <c r="A1295" s="179">
        <v>100003484722</v>
      </c>
      <c r="B1295" s="180">
        <v>43236</v>
      </c>
      <c r="C1295" s="181" t="s">
        <v>101</v>
      </c>
      <c r="D1295" s="181">
        <v>2018</v>
      </c>
      <c r="E1295" s="179">
        <v>14809261881378</v>
      </c>
      <c r="F1295" s="182" t="s">
        <v>775</v>
      </c>
      <c r="G1295" s="141" t="str">
        <f>VLOOKUP(E1295,'Tableau Sites'!$A$7:$C$107,3,FALSE)</f>
        <v>7 RUE JULES MASSENET</v>
      </c>
      <c r="H1295" s="179">
        <v>56100</v>
      </c>
      <c r="I1295" s="183">
        <v>6</v>
      </c>
      <c r="J1295" s="180">
        <v>43220</v>
      </c>
      <c r="K1295" s="180">
        <v>43220</v>
      </c>
      <c r="L1295" s="183">
        <v>244</v>
      </c>
      <c r="M1295" s="183">
        <v>244</v>
      </c>
      <c r="N1295" s="184">
        <v>47.7</v>
      </c>
      <c r="O1295">
        <v>102976584</v>
      </c>
      <c r="P1295" t="s">
        <v>611</v>
      </c>
      <c r="Q1295">
        <v>102977700</v>
      </c>
      <c r="R1295" t="s">
        <v>130</v>
      </c>
      <c r="S1295">
        <v>11003620275</v>
      </c>
      <c r="T1295" t="s">
        <v>612</v>
      </c>
      <c r="U1295" s="104">
        <v>21560121200016</v>
      </c>
      <c r="W1295">
        <v>17089</v>
      </c>
      <c r="X1295" s="104">
        <v>100003484722</v>
      </c>
      <c r="Y1295" s="1">
        <v>43236</v>
      </c>
      <c r="Z1295" s="1">
        <v>43276</v>
      </c>
      <c r="AA1295">
        <v>86</v>
      </c>
      <c r="AB1295" t="s">
        <v>613</v>
      </c>
      <c r="AD1295">
        <v>6005877899</v>
      </c>
      <c r="AE1295" t="s">
        <v>775</v>
      </c>
      <c r="AH1295" s="185">
        <v>14809261881378</v>
      </c>
      <c r="AI1295" t="s">
        <v>882</v>
      </c>
      <c r="AJ1295">
        <v>56100</v>
      </c>
      <c r="AK1295" t="s">
        <v>264</v>
      </c>
      <c r="AL1295" t="s">
        <v>396</v>
      </c>
      <c r="AM1295">
        <v>466</v>
      </c>
      <c r="AN1295" t="s">
        <v>101</v>
      </c>
      <c r="AO1295" t="s">
        <v>617</v>
      </c>
      <c r="AP1295" t="s">
        <v>618</v>
      </c>
      <c r="AQ1295" t="s">
        <v>619</v>
      </c>
      <c r="AR1295">
        <v>6</v>
      </c>
      <c r="AU1295">
        <v>0</v>
      </c>
      <c r="AV1295" s="1">
        <v>43191</v>
      </c>
      <c r="AW1295" s="1">
        <v>43220</v>
      </c>
      <c r="AX1295">
        <v>12.27</v>
      </c>
      <c r="AY1295">
        <v>0</v>
      </c>
      <c r="AZ1295">
        <v>0</v>
      </c>
      <c r="BA1295">
        <v>0</v>
      </c>
      <c r="BB1295">
        <v>0</v>
      </c>
      <c r="BC1295">
        <v>0.47</v>
      </c>
      <c r="BD1295">
        <v>0</v>
      </c>
      <c r="BE1295">
        <v>0</v>
      </c>
      <c r="BF1295" s="1">
        <v>43221</v>
      </c>
      <c r="BG1295" s="1">
        <v>43281</v>
      </c>
      <c r="BH1295">
        <v>9.6300000000000008</v>
      </c>
      <c r="BI1295">
        <v>8.9499999999999993</v>
      </c>
      <c r="BJ1295">
        <v>30.85</v>
      </c>
      <c r="BK1295">
        <v>5.49</v>
      </c>
      <c r="BL1295">
        <v>2.6</v>
      </c>
      <c r="BM1295">
        <v>1.56</v>
      </c>
      <c r="BN1295">
        <v>0.73</v>
      </c>
      <c r="BO1295">
        <v>2.29</v>
      </c>
      <c r="BP1295">
        <v>41.23</v>
      </c>
      <c r="BQ1295">
        <v>12.23</v>
      </c>
      <c r="BR1295">
        <v>0.67</v>
      </c>
      <c r="BS1295">
        <v>29</v>
      </c>
      <c r="BT1295">
        <v>5.8</v>
      </c>
      <c r="BU1295">
        <v>47.7</v>
      </c>
      <c r="BV1295">
        <v>244</v>
      </c>
      <c r="BW1295">
        <v>244</v>
      </c>
      <c r="BX1295">
        <v>0</v>
      </c>
      <c r="BY1295" s="1">
        <v>43090</v>
      </c>
      <c r="BZ1295" t="s">
        <v>624</v>
      </c>
      <c r="CA1295">
        <v>9796</v>
      </c>
      <c r="CB1295">
        <v>0</v>
      </c>
      <c r="CC1295" s="1">
        <v>43269</v>
      </c>
      <c r="CD1295">
        <v>10743</v>
      </c>
      <c r="CE1295">
        <v>0</v>
      </c>
      <c r="CF1295">
        <v>10987</v>
      </c>
      <c r="CG1295">
        <v>0</v>
      </c>
    </row>
    <row r="1296" spans="1:85" hidden="1" x14ac:dyDescent="0.45">
      <c r="A1296" s="179">
        <v>100003484722</v>
      </c>
      <c r="B1296" s="180">
        <v>43236</v>
      </c>
      <c r="C1296" s="181" t="s">
        <v>101</v>
      </c>
      <c r="D1296" s="181">
        <v>2018</v>
      </c>
      <c r="E1296" s="179">
        <v>14853111374714</v>
      </c>
      <c r="F1296" s="182" t="s">
        <v>777</v>
      </c>
      <c r="G1296" s="141" t="str">
        <f>VLOOKUP(E1296,'Tableau Sites'!$A$7:$C$107,3,FALSE)</f>
        <v>25 RUE MARIE DORVAL</v>
      </c>
      <c r="H1296" s="179">
        <v>56100</v>
      </c>
      <c r="I1296" s="183">
        <v>6</v>
      </c>
      <c r="J1296" s="180">
        <v>43220</v>
      </c>
      <c r="K1296" s="180">
        <v>43220</v>
      </c>
      <c r="L1296" s="183">
        <v>1607</v>
      </c>
      <c r="M1296" s="183">
        <v>1607</v>
      </c>
      <c r="N1296" s="184">
        <v>242.14</v>
      </c>
      <c r="O1296">
        <v>102976584</v>
      </c>
      <c r="P1296" t="s">
        <v>611</v>
      </c>
      <c r="Q1296">
        <v>102977700</v>
      </c>
      <c r="R1296" t="s">
        <v>130</v>
      </c>
      <c r="S1296">
        <v>11003620275</v>
      </c>
      <c r="T1296" t="s">
        <v>612</v>
      </c>
      <c r="U1296" s="104">
        <v>21560121200016</v>
      </c>
      <c r="W1296">
        <v>17089</v>
      </c>
      <c r="X1296" s="104">
        <v>100003484722</v>
      </c>
      <c r="Y1296" s="1">
        <v>43236</v>
      </c>
      <c r="Z1296" s="1">
        <v>43276</v>
      </c>
      <c r="AA1296">
        <v>87</v>
      </c>
      <c r="AB1296" t="s">
        <v>613</v>
      </c>
      <c r="AD1296">
        <v>6005863678</v>
      </c>
      <c r="AE1296" t="s">
        <v>777</v>
      </c>
      <c r="AH1296" s="185">
        <v>14853111374714</v>
      </c>
      <c r="AI1296" t="s">
        <v>883</v>
      </c>
      <c r="AJ1296">
        <v>56100</v>
      </c>
      <c r="AK1296" t="s">
        <v>264</v>
      </c>
      <c r="AL1296" t="s">
        <v>616</v>
      </c>
      <c r="AM1296">
        <v>739</v>
      </c>
      <c r="AN1296" t="s">
        <v>101</v>
      </c>
      <c r="AO1296" t="s">
        <v>617</v>
      </c>
      <c r="AP1296" t="s">
        <v>618</v>
      </c>
      <c r="AQ1296" t="s">
        <v>619</v>
      </c>
      <c r="AR1296">
        <v>6</v>
      </c>
      <c r="AU1296">
        <v>0</v>
      </c>
      <c r="AV1296" s="1">
        <v>43191</v>
      </c>
      <c r="AW1296" s="1">
        <v>43220</v>
      </c>
      <c r="AX1296">
        <v>80.819999999999993</v>
      </c>
      <c r="AY1296">
        <v>0</v>
      </c>
      <c r="AZ1296">
        <v>0</v>
      </c>
      <c r="BA1296">
        <v>0</v>
      </c>
      <c r="BB1296">
        <v>0</v>
      </c>
      <c r="BC1296">
        <v>3.09</v>
      </c>
      <c r="BD1296">
        <v>0</v>
      </c>
      <c r="BE1296">
        <v>0</v>
      </c>
      <c r="BF1296" s="1">
        <v>43221</v>
      </c>
      <c r="BG1296" s="1">
        <v>43281</v>
      </c>
      <c r="BH1296">
        <v>9.6300000000000008</v>
      </c>
      <c r="BI1296">
        <v>58.98</v>
      </c>
      <c r="BJ1296">
        <v>149.43</v>
      </c>
      <c r="BK1296">
        <v>36.159999999999997</v>
      </c>
      <c r="BL1296">
        <v>2.6</v>
      </c>
      <c r="BM1296">
        <v>10.25</v>
      </c>
      <c r="BN1296">
        <v>4.82</v>
      </c>
      <c r="BO1296">
        <v>15.07</v>
      </c>
      <c r="BP1296">
        <v>203.26</v>
      </c>
      <c r="BQ1296">
        <v>12.23</v>
      </c>
      <c r="BR1296">
        <v>0.67</v>
      </c>
      <c r="BS1296">
        <v>191.03</v>
      </c>
      <c r="BT1296">
        <v>38.21</v>
      </c>
      <c r="BU1296">
        <v>242.14</v>
      </c>
      <c r="BV1296">
        <v>1607</v>
      </c>
      <c r="BW1296">
        <v>1607</v>
      </c>
      <c r="BX1296">
        <v>0</v>
      </c>
      <c r="BY1296" s="1">
        <v>43238</v>
      </c>
      <c r="BZ1296" t="s">
        <v>624</v>
      </c>
      <c r="CA1296">
        <v>2380</v>
      </c>
      <c r="CB1296">
        <v>0</v>
      </c>
      <c r="CC1296" s="1">
        <v>43269</v>
      </c>
      <c r="CD1296">
        <v>907</v>
      </c>
      <c r="CE1296">
        <v>0</v>
      </c>
      <c r="CF1296">
        <v>2514</v>
      </c>
      <c r="CG1296">
        <v>0</v>
      </c>
    </row>
    <row r="1297" spans="1:85" hidden="1" x14ac:dyDescent="0.45">
      <c r="A1297" s="179">
        <v>100003484722</v>
      </c>
      <c r="B1297" s="180">
        <v>43236</v>
      </c>
      <c r="C1297" s="181" t="s">
        <v>101</v>
      </c>
      <c r="D1297" s="181">
        <v>2018</v>
      </c>
      <c r="E1297" s="179">
        <v>14847756790250</v>
      </c>
      <c r="F1297" s="182" t="s">
        <v>58</v>
      </c>
      <c r="G1297" s="141" t="e">
        <f>VLOOKUP(E1297,'Tableau Sites'!$A$7:$C$107,3,FALSE)</f>
        <v>#N/A</v>
      </c>
      <c r="H1297" s="179">
        <v>56100</v>
      </c>
      <c r="I1297" s="183">
        <v>36</v>
      </c>
      <c r="J1297" s="180">
        <v>43220</v>
      </c>
      <c r="K1297" s="180">
        <v>43220</v>
      </c>
      <c r="L1297" s="183">
        <v>-2830</v>
      </c>
      <c r="M1297" s="183">
        <v>-2830</v>
      </c>
      <c r="N1297" s="184">
        <v>-361.75</v>
      </c>
      <c r="O1297">
        <v>102976584</v>
      </c>
      <c r="P1297" t="s">
        <v>611</v>
      </c>
      <c r="Q1297">
        <v>102977700</v>
      </c>
      <c r="R1297" t="s">
        <v>130</v>
      </c>
      <c r="S1297">
        <v>11003620275</v>
      </c>
      <c r="T1297" t="s">
        <v>612</v>
      </c>
      <c r="U1297" s="104">
        <v>21560121200016</v>
      </c>
      <c r="W1297">
        <v>17089</v>
      </c>
      <c r="X1297" s="104">
        <v>100003484722</v>
      </c>
      <c r="Y1297" s="1">
        <v>43236</v>
      </c>
      <c r="Z1297" s="1">
        <v>43276</v>
      </c>
      <c r="AA1297">
        <v>88</v>
      </c>
      <c r="AB1297" t="s">
        <v>635</v>
      </c>
      <c r="AD1297">
        <v>6005877385</v>
      </c>
      <c r="AE1297" t="s">
        <v>58</v>
      </c>
      <c r="AH1297" s="185">
        <v>14847756790250</v>
      </c>
      <c r="AI1297" t="s">
        <v>884</v>
      </c>
      <c r="AJ1297">
        <v>56100</v>
      </c>
      <c r="AK1297" t="s">
        <v>264</v>
      </c>
      <c r="AL1297" t="s">
        <v>616</v>
      </c>
      <c r="AM1297">
        <v>96</v>
      </c>
      <c r="AN1297" t="s">
        <v>101</v>
      </c>
      <c r="AO1297" t="s">
        <v>617</v>
      </c>
      <c r="AP1297" t="s">
        <v>618</v>
      </c>
      <c r="AQ1297" t="s">
        <v>619</v>
      </c>
      <c r="AR1297">
        <v>36</v>
      </c>
      <c r="AU1297">
        <v>0</v>
      </c>
      <c r="AV1297" s="1">
        <v>43191</v>
      </c>
      <c r="AW1297" s="1">
        <v>43220</v>
      </c>
      <c r="AX1297">
        <v>-142.32</v>
      </c>
      <c r="AY1297">
        <v>0</v>
      </c>
      <c r="AZ1297">
        <v>0</v>
      </c>
      <c r="BA1297">
        <v>0</v>
      </c>
      <c r="BB1297">
        <v>0</v>
      </c>
      <c r="BC1297">
        <v>-5.43</v>
      </c>
      <c r="BD1297">
        <v>0</v>
      </c>
      <c r="BE1297">
        <v>0</v>
      </c>
      <c r="BF1297" s="1">
        <v>43221</v>
      </c>
      <c r="BG1297" s="1">
        <v>43281</v>
      </c>
      <c r="BH1297">
        <v>31.29</v>
      </c>
      <c r="BI1297">
        <v>-103.86</v>
      </c>
      <c r="BJ1297">
        <v>-214.89</v>
      </c>
      <c r="BK1297">
        <v>-63.68</v>
      </c>
      <c r="BL1297">
        <v>8.4600000000000009</v>
      </c>
      <c r="BM1297">
        <v>-18.059999999999999</v>
      </c>
      <c r="BN1297">
        <v>-8.49</v>
      </c>
      <c r="BO1297">
        <v>-26.55</v>
      </c>
      <c r="BP1297">
        <v>-296.66000000000003</v>
      </c>
      <c r="BQ1297">
        <v>39.75</v>
      </c>
      <c r="BR1297">
        <v>2.19</v>
      </c>
      <c r="BS1297">
        <v>-336.41</v>
      </c>
      <c r="BT1297">
        <v>-67.28</v>
      </c>
      <c r="BU1297">
        <v>-361.75</v>
      </c>
      <c r="BV1297">
        <v>-2830</v>
      </c>
      <c r="BW1297">
        <v>-2830</v>
      </c>
      <c r="BX1297">
        <v>0</v>
      </c>
      <c r="BY1297" s="1">
        <v>43207</v>
      </c>
      <c r="BZ1297" t="s">
        <v>687</v>
      </c>
      <c r="CA1297">
        <v>70</v>
      </c>
      <c r="CB1297">
        <v>0</v>
      </c>
      <c r="CC1297" s="1">
        <v>43269</v>
      </c>
      <c r="CD1297">
        <v>3916</v>
      </c>
      <c r="CE1297">
        <v>0</v>
      </c>
      <c r="CF1297">
        <v>1086</v>
      </c>
      <c r="CG1297">
        <v>0</v>
      </c>
    </row>
    <row r="1298" spans="1:85" hidden="1" x14ac:dyDescent="0.45">
      <c r="A1298" s="179">
        <v>100003484722</v>
      </c>
      <c r="B1298" s="180">
        <v>43236</v>
      </c>
      <c r="C1298" s="181" t="s">
        <v>101</v>
      </c>
      <c r="D1298" s="181">
        <v>2018</v>
      </c>
      <c r="E1298" s="179">
        <v>14848190969595</v>
      </c>
      <c r="F1298" s="182" t="s">
        <v>77</v>
      </c>
      <c r="G1298" s="141" t="str">
        <f>VLOOKUP(E1298,'Tableau Sites'!$A$7:$C$107,3,FALSE)</f>
        <v>2 RUE FRANCOIS LE BRISE</v>
      </c>
      <c r="H1298" s="179">
        <v>56100</v>
      </c>
      <c r="I1298" s="183">
        <v>36</v>
      </c>
      <c r="J1298" s="180">
        <v>43220</v>
      </c>
      <c r="K1298" s="180">
        <v>43220</v>
      </c>
      <c r="L1298" s="183">
        <v>2354</v>
      </c>
      <c r="M1298" s="183">
        <v>2354</v>
      </c>
      <c r="N1298" s="184">
        <v>398.78</v>
      </c>
      <c r="O1298">
        <v>102976584</v>
      </c>
      <c r="P1298" t="s">
        <v>611</v>
      </c>
      <c r="Q1298">
        <v>102977700</v>
      </c>
      <c r="R1298" t="s">
        <v>130</v>
      </c>
      <c r="S1298">
        <v>11003620275</v>
      </c>
      <c r="T1298" t="s">
        <v>612</v>
      </c>
      <c r="U1298" s="104">
        <v>21560121200016</v>
      </c>
      <c r="W1298">
        <v>17089</v>
      </c>
      <c r="X1298" s="104">
        <v>100003484722</v>
      </c>
      <c r="Y1298" s="1">
        <v>43236</v>
      </c>
      <c r="Z1298" s="1">
        <v>43276</v>
      </c>
      <c r="AA1298">
        <v>89</v>
      </c>
      <c r="AB1298" t="s">
        <v>613</v>
      </c>
      <c r="AD1298">
        <v>6005877409</v>
      </c>
      <c r="AE1298" t="s">
        <v>77</v>
      </c>
      <c r="AH1298" s="185">
        <v>14848190969595</v>
      </c>
      <c r="AI1298" t="s">
        <v>78</v>
      </c>
      <c r="AJ1298">
        <v>56100</v>
      </c>
      <c r="AK1298" t="s">
        <v>264</v>
      </c>
      <c r="AL1298" t="s">
        <v>616</v>
      </c>
      <c r="AM1298">
        <v>798</v>
      </c>
      <c r="AN1298" t="s">
        <v>101</v>
      </c>
      <c r="AO1298" t="s">
        <v>617</v>
      </c>
      <c r="AP1298" t="s">
        <v>627</v>
      </c>
      <c r="AQ1298" t="s">
        <v>619</v>
      </c>
      <c r="AR1298">
        <v>36</v>
      </c>
      <c r="AU1298">
        <v>0</v>
      </c>
      <c r="AV1298" s="1">
        <v>43191</v>
      </c>
      <c r="AW1298" s="1">
        <v>43220</v>
      </c>
      <c r="AX1298">
        <v>118.39</v>
      </c>
      <c r="AY1298">
        <v>0</v>
      </c>
      <c r="AZ1298">
        <v>0</v>
      </c>
      <c r="BA1298">
        <v>0</v>
      </c>
      <c r="BB1298">
        <v>0</v>
      </c>
      <c r="BC1298">
        <v>4.5199999999999996</v>
      </c>
      <c r="BD1298">
        <v>0</v>
      </c>
      <c r="BE1298">
        <v>0</v>
      </c>
      <c r="BF1298" s="1">
        <v>43221</v>
      </c>
      <c r="BG1298" s="1">
        <v>43281</v>
      </c>
      <c r="BH1298">
        <v>46.45</v>
      </c>
      <c r="BI1298">
        <v>86.99</v>
      </c>
      <c r="BJ1298">
        <v>251.83</v>
      </c>
      <c r="BK1298">
        <v>52.97</v>
      </c>
      <c r="BL1298">
        <v>12.56</v>
      </c>
      <c r="BM1298">
        <v>15.02</v>
      </c>
      <c r="BN1298">
        <v>7.06</v>
      </c>
      <c r="BO1298">
        <v>22.08</v>
      </c>
      <c r="BP1298">
        <v>339.44</v>
      </c>
      <c r="BQ1298">
        <v>59.01</v>
      </c>
      <c r="BR1298">
        <v>3.25</v>
      </c>
      <c r="BS1298">
        <v>280.43</v>
      </c>
      <c r="BT1298">
        <v>56.09</v>
      </c>
      <c r="BU1298">
        <v>398.78</v>
      </c>
      <c r="BV1298">
        <v>2354</v>
      </c>
      <c r="BW1298">
        <v>2051</v>
      </c>
      <c r="BX1298">
        <v>303</v>
      </c>
      <c r="BY1298" s="1">
        <v>43233</v>
      </c>
      <c r="BZ1298" t="s">
        <v>624</v>
      </c>
      <c r="CA1298">
        <v>18381</v>
      </c>
      <c r="CB1298">
        <v>2882</v>
      </c>
      <c r="CC1298" s="1">
        <v>43264</v>
      </c>
      <c r="CD1298">
        <v>15796</v>
      </c>
      <c r="CE1298">
        <v>2469</v>
      </c>
      <c r="CF1298">
        <v>17847</v>
      </c>
      <c r="CG1298">
        <v>2772</v>
      </c>
    </row>
    <row r="1299" spans="1:85" hidden="1" x14ac:dyDescent="0.45">
      <c r="A1299" s="179">
        <v>100003484722</v>
      </c>
      <c r="B1299" s="180">
        <v>43236</v>
      </c>
      <c r="C1299" s="181" t="s">
        <v>101</v>
      </c>
      <c r="D1299" s="181">
        <v>2018</v>
      </c>
      <c r="E1299" s="179">
        <v>14852387785702</v>
      </c>
      <c r="F1299" s="182" t="s">
        <v>39</v>
      </c>
      <c r="G1299" s="141" t="str">
        <f>VLOOKUP(E1299,'Tableau Sites'!$A$7:$C$107,3,FALSE)</f>
        <v>1 PASSAGE DU BLAVET</v>
      </c>
      <c r="H1299" s="179">
        <v>56100</v>
      </c>
      <c r="I1299" s="183">
        <v>12</v>
      </c>
      <c r="J1299" s="180">
        <v>43220</v>
      </c>
      <c r="K1299" s="180">
        <v>43220</v>
      </c>
      <c r="L1299" s="183">
        <v>301</v>
      </c>
      <c r="M1299" s="183">
        <v>301</v>
      </c>
      <c r="N1299" s="184">
        <v>61.65</v>
      </c>
      <c r="O1299">
        <v>102976584</v>
      </c>
      <c r="P1299" t="s">
        <v>611</v>
      </c>
      <c r="Q1299">
        <v>102977700</v>
      </c>
      <c r="R1299" t="s">
        <v>130</v>
      </c>
      <c r="S1299">
        <v>11003620275</v>
      </c>
      <c r="T1299" t="s">
        <v>612</v>
      </c>
      <c r="U1299" s="104">
        <v>21560121200016</v>
      </c>
      <c r="W1299">
        <v>17089</v>
      </c>
      <c r="X1299" s="104">
        <v>100003484722</v>
      </c>
      <c r="Y1299" s="1">
        <v>43236</v>
      </c>
      <c r="Z1299" s="1">
        <v>43276</v>
      </c>
      <c r="AA1299">
        <v>90</v>
      </c>
      <c r="AB1299" t="s">
        <v>613</v>
      </c>
      <c r="AD1299">
        <v>6005836701</v>
      </c>
      <c r="AE1299" t="s">
        <v>39</v>
      </c>
      <c r="AH1299" s="185">
        <v>14852387785702</v>
      </c>
      <c r="AI1299" t="s">
        <v>885</v>
      </c>
      <c r="AJ1299">
        <v>56100</v>
      </c>
      <c r="AK1299" t="s">
        <v>264</v>
      </c>
      <c r="AL1299" t="s">
        <v>616</v>
      </c>
      <c r="AM1299">
        <v>354</v>
      </c>
      <c r="AN1299" t="s">
        <v>101</v>
      </c>
      <c r="AO1299" t="s">
        <v>617</v>
      </c>
      <c r="AP1299" t="s">
        <v>618</v>
      </c>
      <c r="AQ1299" t="s">
        <v>619</v>
      </c>
      <c r="AR1299">
        <v>12</v>
      </c>
      <c r="AU1299">
        <v>0</v>
      </c>
      <c r="AV1299" s="1">
        <v>43191</v>
      </c>
      <c r="AW1299" s="1">
        <v>43220</v>
      </c>
      <c r="AX1299">
        <v>15.14</v>
      </c>
      <c r="AY1299">
        <v>0</v>
      </c>
      <c r="AZ1299">
        <v>0</v>
      </c>
      <c r="BA1299">
        <v>0</v>
      </c>
      <c r="BB1299">
        <v>0</v>
      </c>
      <c r="BC1299">
        <v>0.57999999999999996</v>
      </c>
      <c r="BD1299">
        <v>0</v>
      </c>
      <c r="BE1299">
        <v>0</v>
      </c>
      <c r="BF1299" s="1">
        <v>43221</v>
      </c>
      <c r="BG1299" s="1">
        <v>43281</v>
      </c>
      <c r="BH1299">
        <v>13.96</v>
      </c>
      <c r="BI1299">
        <v>11.05</v>
      </c>
      <c r="BJ1299">
        <v>40.15</v>
      </c>
      <c r="BK1299">
        <v>6.77</v>
      </c>
      <c r="BL1299">
        <v>3.77</v>
      </c>
      <c r="BM1299">
        <v>1.92</v>
      </c>
      <c r="BN1299">
        <v>0.9</v>
      </c>
      <c r="BO1299">
        <v>2.82</v>
      </c>
      <c r="BP1299">
        <v>53.51</v>
      </c>
      <c r="BQ1299">
        <v>17.73</v>
      </c>
      <c r="BR1299">
        <v>0.98</v>
      </c>
      <c r="BS1299">
        <v>35.78</v>
      </c>
      <c r="BT1299">
        <v>7.16</v>
      </c>
      <c r="BU1299">
        <v>61.65</v>
      </c>
      <c r="BV1299">
        <v>301</v>
      </c>
      <c r="BW1299">
        <v>301</v>
      </c>
      <c r="BX1299">
        <v>0</v>
      </c>
      <c r="BY1299" s="1">
        <v>43238</v>
      </c>
      <c r="BZ1299" t="s">
        <v>624</v>
      </c>
      <c r="CA1299">
        <v>1401</v>
      </c>
      <c r="CB1299">
        <v>0</v>
      </c>
      <c r="CC1299" s="1">
        <v>43269</v>
      </c>
      <c r="CD1299">
        <v>859</v>
      </c>
      <c r="CE1299">
        <v>0</v>
      </c>
      <c r="CF1299">
        <v>1160</v>
      </c>
      <c r="CG1299">
        <v>0</v>
      </c>
    </row>
    <row r="1300" spans="1:85" hidden="1" x14ac:dyDescent="0.45">
      <c r="A1300" s="179">
        <v>100003484722</v>
      </c>
      <c r="B1300" s="180">
        <v>43236</v>
      </c>
      <c r="C1300" s="181" t="s">
        <v>101</v>
      </c>
      <c r="D1300" s="181">
        <v>2018</v>
      </c>
      <c r="E1300" s="179">
        <v>14824023030389</v>
      </c>
      <c r="F1300" s="182" t="s">
        <v>782</v>
      </c>
      <c r="G1300" s="141" t="s">
        <v>886</v>
      </c>
      <c r="H1300" s="179">
        <v>56100</v>
      </c>
      <c r="I1300" s="183">
        <v>18</v>
      </c>
      <c r="J1300" s="180">
        <v>43220</v>
      </c>
      <c r="K1300" s="180">
        <v>43220</v>
      </c>
      <c r="L1300" s="183">
        <v>-925</v>
      </c>
      <c r="M1300" s="183">
        <v>-925</v>
      </c>
      <c r="N1300" s="184">
        <v>-107.42</v>
      </c>
      <c r="O1300">
        <v>102976584</v>
      </c>
      <c r="P1300" t="s">
        <v>611</v>
      </c>
      <c r="Q1300">
        <v>102977700</v>
      </c>
      <c r="R1300" t="s">
        <v>130</v>
      </c>
      <c r="S1300">
        <v>11003620275</v>
      </c>
      <c r="T1300" t="s">
        <v>612</v>
      </c>
      <c r="U1300" s="104">
        <v>21560121200016</v>
      </c>
      <c r="W1300">
        <v>17089</v>
      </c>
      <c r="X1300" s="104">
        <v>100003484722</v>
      </c>
      <c r="Y1300" s="1">
        <v>43236</v>
      </c>
      <c r="Z1300" s="1">
        <v>43276</v>
      </c>
      <c r="AA1300">
        <v>91</v>
      </c>
      <c r="AB1300" t="s">
        <v>635</v>
      </c>
      <c r="AD1300">
        <v>6005903454</v>
      </c>
      <c r="AE1300" t="s">
        <v>782</v>
      </c>
      <c r="AG1300" t="s">
        <v>783</v>
      </c>
      <c r="AH1300" s="185">
        <v>14824023030389</v>
      </c>
      <c r="AI1300" t="s">
        <v>886</v>
      </c>
      <c r="AJ1300">
        <v>56100</v>
      </c>
      <c r="AK1300" t="s">
        <v>264</v>
      </c>
      <c r="AL1300" t="s">
        <v>616</v>
      </c>
      <c r="AM1300">
        <v>19</v>
      </c>
      <c r="AN1300" t="s">
        <v>101</v>
      </c>
      <c r="AO1300" t="s">
        <v>617</v>
      </c>
      <c r="AP1300" t="s">
        <v>618</v>
      </c>
      <c r="AQ1300" t="s">
        <v>619</v>
      </c>
      <c r="AR1300">
        <v>18</v>
      </c>
      <c r="AU1300">
        <v>0</v>
      </c>
      <c r="AV1300" s="1">
        <v>43191</v>
      </c>
      <c r="AW1300" s="1">
        <v>43220</v>
      </c>
      <c r="AX1300">
        <v>-46.52</v>
      </c>
      <c r="AY1300">
        <v>0</v>
      </c>
      <c r="AZ1300">
        <v>0</v>
      </c>
      <c r="BA1300">
        <v>0</v>
      </c>
      <c r="BB1300">
        <v>0</v>
      </c>
      <c r="BC1300">
        <v>-1.78</v>
      </c>
      <c r="BD1300">
        <v>0</v>
      </c>
      <c r="BE1300">
        <v>0</v>
      </c>
      <c r="BF1300" s="1">
        <v>43221</v>
      </c>
      <c r="BG1300" s="1">
        <v>43281</v>
      </c>
      <c r="BH1300">
        <v>18.3</v>
      </c>
      <c r="BI1300">
        <v>-33.950000000000003</v>
      </c>
      <c r="BJ1300">
        <v>-62.17</v>
      </c>
      <c r="BK1300">
        <v>-20.81</v>
      </c>
      <c r="BL1300">
        <v>4.95</v>
      </c>
      <c r="BM1300">
        <v>-5.9</v>
      </c>
      <c r="BN1300">
        <v>-2.78</v>
      </c>
      <c r="BO1300">
        <v>-8.68</v>
      </c>
      <c r="BP1300">
        <v>-86.71</v>
      </c>
      <c r="BQ1300">
        <v>23.25</v>
      </c>
      <c r="BR1300">
        <v>1.28</v>
      </c>
      <c r="BS1300">
        <v>-109.96</v>
      </c>
      <c r="BT1300">
        <v>-21.99</v>
      </c>
      <c r="BU1300">
        <v>-107.42</v>
      </c>
      <c r="BV1300">
        <v>-925</v>
      </c>
      <c r="BW1300">
        <v>-925</v>
      </c>
      <c r="BX1300">
        <v>0</v>
      </c>
      <c r="BY1300" s="1">
        <v>43197</v>
      </c>
      <c r="BZ1300" t="s">
        <v>624</v>
      </c>
      <c r="CA1300">
        <v>149</v>
      </c>
      <c r="CB1300">
        <v>0</v>
      </c>
      <c r="CC1300" s="1">
        <v>43382</v>
      </c>
      <c r="CD1300">
        <v>1748</v>
      </c>
      <c r="CE1300">
        <v>0</v>
      </c>
      <c r="CF1300">
        <v>823</v>
      </c>
      <c r="CG1300">
        <v>0</v>
      </c>
    </row>
    <row r="1301" spans="1:85" hidden="1" x14ac:dyDescent="0.45">
      <c r="A1301" s="179">
        <v>100003484722</v>
      </c>
      <c r="B1301" s="180">
        <v>43236</v>
      </c>
      <c r="C1301" s="181" t="s">
        <v>101</v>
      </c>
      <c r="D1301" s="181">
        <v>2018</v>
      </c>
      <c r="E1301" s="179">
        <v>14829956526793</v>
      </c>
      <c r="F1301" s="182" t="s">
        <v>31</v>
      </c>
      <c r="G1301" s="141" t="str">
        <f>VLOOKUP(E1301,'Tableau Sites'!$A$7:$C$107,3,FALSE)</f>
        <v>82 RUE DE KERVARIC</v>
      </c>
      <c r="H1301" s="179">
        <v>56100</v>
      </c>
      <c r="I1301" s="183">
        <v>12</v>
      </c>
      <c r="J1301" s="180">
        <v>43220</v>
      </c>
      <c r="K1301" s="180">
        <v>43220</v>
      </c>
      <c r="L1301" s="183">
        <v>327</v>
      </c>
      <c r="M1301" s="183">
        <v>327</v>
      </c>
      <c r="N1301" s="184">
        <v>65.37</v>
      </c>
      <c r="O1301">
        <v>102976584</v>
      </c>
      <c r="P1301" t="s">
        <v>611</v>
      </c>
      <c r="Q1301">
        <v>102977700</v>
      </c>
      <c r="R1301" t="s">
        <v>130</v>
      </c>
      <c r="S1301">
        <v>11003620275</v>
      </c>
      <c r="T1301" t="s">
        <v>612</v>
      </c>
      <c r="U1301" s="104">
        <v>21560121200016</v>
      </c>
      <c r="W1301">
        <v>17089</v>
      </c>
      <c r="X1301" s="104">
        <v>100003484722</v>
      </c>
      <c r="Y1301" s="1">
        <v>43236</v>
      </c>
      <c r="Z1301" s="1">
        <v>43276</v>
      </c>
      <c r="AA1301">
        <v>92</v>
      </c>
      <c r="AB1301" t="s">
        <v>613</v>
      </c>
      <c r="AD1301">
        <v>6005863694</v>
      </c>
      <c r="AE1301" t="s">
        <v>31</v>
      </c>
      <c r="AH1301" s="185">
        <v>14829956526793</v>
      </c>
      <c r="AI1301" t="s">
        <v>887</v>
      </c>
      <c r="AJ1301">
        <v>56100</v>
      </c>
      <c r="AK1301" t="s">
        <v>264</v>
      </c>
      <c r="AL1301" t="s">
        <v>616</v>
      </c>
      <c r="AM1301">
        <v>101</v>
      </c>
      <c r="AN1301" t="s">
        <v>101</v>
      </c>
      <c r="AO1301" t="s">
        <v>617</v>
      </c>
      <c r="AP1301" t="s">
        <v>618</v>
      </c>
      <c r="AQ1301" t="s">
        <v>619</v>
      </c>
      <c r="AR1301">
        <v>12</v>
      </c>
      <c r="AU1301">
        <v>0</v>
      </c>
      <c r="AV1301" s="1">
        <v>43191</v>
      </c>
      <c r="AW1301" s="1">
        <v>43220</v>
      </c>
      <c r="AX1301">
        <v>16.45</v>
      </c>
      <c r="AY1301">
        <v>0</v>
      </c>
      <c r="AZ1301">
        <v>0</v>
      </c>
      <c r="BA1301">
        <v>0</v>
      </c>
      <c r="BB1301">
        <v>0</v>
      </c>
      <c r="BC1301">
        <v>0.63</v>
      </c>
      <c r="BD1301">
        <v>0</v>
      </c>
      <c r="BE1301">
        <v>0</v>
      </c>
      <c r="BF1301" s="1">
        <v>43221</v>
      </c>
      <c r="BG1301" s="1">
        <v>43281</v>
      </c>
      <c r="BH1301">
        <v>13.96</v>
      </c>
      <c r="BI1301">
        <v>12</v>
      </c>
      <c r="BJ1301">
        <v>42.41</v>
      </c>
      <c r="BK1301">
        <v>7.36</v>
      </c>
      <c r="BL1301">
        <v>3.77</v>
      </c>
      <c r="BM1301">
        <v>2.09</v>
      </c>
      <c r="BN1301">
        <v>0.98</v>
      </c>
      <c r="BO1301">
        <v>3.07</v>
      </c>
      <c r="BP1301">
        <v>56.61</v>
      </c>
      <c r="BQ1301">
        <v>17.73</v>
      </c>
      <c r="BR1301">
        <v>0.98</v>
      </c>
      <c r="BS1301">
        <v>38.880000000000003</v>
      </c>
      <c r="BT1301">
        <v>7.78</v>
      </c>
      <c r="BU1301">
        <v>65.37</v>
      </c>
      <c r="BV1301">
        <v>327</v>
      </c>
      <c r="BW1301">
        <v>327</v>
      </c>
      <c r="BX1301">
        <v>0</v>
      </c>
      <c r="CC1301" s="1">
        <v>43269</v>
      </c>
      <c r="CD1301">
        <v>14864</v>
      </c>
      <c r="CE1301">
        <v>0</v>
      </c>
      <c r="CF1301">
        <v>15191</v>
      </c>
      <c r="CG1301">
        <v>0</v>
      </c>
    </row>
    <row r="1302" spans="1:85" hidden="1" x14ac:dyDescent="0.45">
      <c r="A1302" s="179">
        <v>100003484722</v>
      </c>
      <c r="B1302" s="180">
        <v>43236</v>
      </c>
      <c r="C1302" s="181" t="s">
        <v>101</v>
      </c>
      <c r="D1302" s="181">
        <v>2018</v>
      </c>
      <c r="E1302" s="179">
        <v>14830101244506</v>
      </c>
      <c r="F1302" s="182" t="s">
        <v>786</v>
      </c>
      <c r="G1302" s="141" t="str">
        <f>VLOOKUP(E1302,'Tableau Sites'!$A$7:$C$107,3,FALSE)</f>
        <v>82 RUE DE KERVARIC</v>
      </c>
      <c r="H1302" s="179">
        <v>56100</v>
      </c>
      <c r="I1302" s="183">
        <v>9</v>
      </c>
      <c r="J1302" s="180">
        <v>43220</v>
      </c>
      <c r="K1302" s="180">
        <v>43220</v>
      </c>
      <c r="L1302" s="183">
        <v>1053</v>
      </c>
      <c r="M1302" s="183">
        <v>1053</v>
      </c>
      <c r="N1302" s="184">
        <v>155.51</v>
      </c>
      <c r="O1302">
        <v>102976584</v>
      </c>
      <c r="P1302" t="s">
        <v>611</v>
      </c>
      <c r="Q1302">
        <v>102977700</v>
      </c>
      <c r="R1302" t="s">
        <v>130</v>
      </c>
      <c r="S1302">
        <v>11003620275</v>
      </c>
      <c r="T1302" t="s">
        <v>612</v>
      </c>
      <c r="U1302" s="104">
        <v>21560121200016</v>
      </c>
      <c r="W1302">
        <v>17089</v>
      </c>
      <c r="X1302" s="104">
        <v>100003484722</v>
      </c>
      <c r="Y1302" s="1">
        <v>43236</v>
      </c>
      <c r="Z1302" s="1">
        <v>43276</v>
      </c>
      <c r="AA1302">
        <v>93</v>
      </c>
      <c r="AB1302" t="s">
        <v>613</v>
      </c>
      <c r="AD1302">
        <v>6005830338</v>
      </c>
      <c r="AE1302" t="s">
        <v>786</v>
      </c>
      <c r="AH1302" s="185">
        <v>14830101244506</v>
      </c>
      <c r="AI1302" t="s">
        <v>888</v>
      </c>
      <c r="AJ1302">
        <v>56100</v>
      </c>
      <c r="AK1302" t="s">
        <v>264</v>
      </c>
      <c r="AL1302" t="s">
        <v>616</v>
      </c>
      <c r="AM1302">
        <v>3156310410460</v>
      </c>
      <c r="AN1302" t="s">
        <v>101</v>
      </c>
      <c r="AO1302" t="s">
        <v>617</v>
      </c>
      <c r="AP1302" t="s">
        <v>631</v>
      </c>
      <c r="AQ1302" t="s">
        <v>619</v>
      </c>
      <c r="AR1302">
        <v>9</v>
      </c>
      <c r="AU1302">
        <v>0</v>
      </c>
      <c r="AV1302" s="1">
        <v>43191</v>
      </c>
      <c r="AW1302" s="1">
        <v>43220</v>
      </c>
      <c r="AX1302">
        <v>52.96</v>
      </c>
      <c r="AY1302">
        <v>0</v>
      </c>
      <c r="AZ1302">
        <v>0</v>
      </c>
      <c r="BA1302">
        <v>0</v>
      </c>
      <c r="BB1302">
        <v>0</v>
      </c>
      <c r="BC1302">
        <v>2.0299999999999998</v>
      </c>
      <c r="BD1302">
        <v>0</v>
      </c>
      <c r="BE1302">
        <v>0</v>
      </c>
      <c r="BF1302" s="1">
        <v>43221</v>
      </c>
      <c r="BG1302" s="1">
        <v>43251</v>
      </c>
      <c r="BH1302">
        <v>7.92</v>
      </c>
      <c r="BI1302">
        <v>34.22</v>
      </c>
      <c r="BJ1302">
        <v>95.1</v>
      </c>
      <c r="BK1302">
        <v>23.69</v>
      </c>
      <c r="BL1302">
        <v>2.14</v>
      </c>
      <c r="BM1302">
        <v>6.72</v>
      </c>
      <c r="BN1302">
        <v>3.16</v>
      </c>
      <c r="BO1302">
        <v>9.8800000000000008</v>
      </c>
      <c r="BP1302">
        <v>130.81</v>
      </c>
      <c r="BQ1302">
        <v>10.06</v>
      </c>
      <c r="BR1302">
        <v>0.55000000000000004</v>
      </c>
      <c r="BS1302">
        <v>120.75</v>
      </c>
      <c r="BT1302">
        <v>24.15</v>
      </c>
      <c r="BU1302">
        <v>155.51</v>
      </c>
      <c r="BV1302">
        <v>1053</v>
      </c>
      <c r="BW1302">
        <v>607</v>
      </c>
      <c r="BX1302">
        <v>446</v>
      </c>
      <c r="BY1302" s="1">
        <v>43236</v>
      </c>
      <c r="BZ1302" t="s">
        <v>624</v>
      </c>
      <c r="CA1302">
        <v>16287</v>
      </c>
      <c r="CB1302">
        <v>11519</v>
      </c>
      <c r="CC1302" s="1">
        <v>43267</v>
      </c>
      <c r="CD1302">
        <v>16100</v>
      </c>
      <c r="CE1302">
        <v>11822</v>
      </c>
      <c r="CF1302">
        <v>16707</v>
      </c>
      <c r="CG1302">
        <v>12268</v>
      </c>
    </row>
    <row r="1303" spans="1:85" hidden="1" x14ac:dyDescent="0.45">
      <c r="A1303" s="179">
        <v>100003484722</v>
      </c>
      <c r="B1303" s="180">
        <v>43236</v>
      </c>
      <c r="C1303" s="181" t="s">
        <v>101</v>
      </c>
      <c r="D1303" s="181">
        <v>2018</v>
      </c>
      <c r="E1303" s="179">
        <v>14881910155540</v>
      </c>
      <c r="F1303" s="182" t="s">
        <v>788</v>
      </c>
      <c r="G1303" s="141" t="s">
        <v>889</v>
      </c>
      <c r="H1303" s="179">
        <v>56100</v>
      </c>
      <c r="I1303" s="183">
        <v>9</v>
      </c>
      <c r="J1303" s="180">
        <v>43220</v>
      </c>
      <c r="K1303" s="180">
        <v>43220</v>
      </c>
      <c r="L1303" s="183">
        <v>-3311</v>
      </c>
      <c r="M1303" s="183">
        <v>-3311</v>
      </c>
      <c r="N1303" s="184">
        <v>-456.49</v>
      </c>
      <c r="O1303">
        <v>102976584</v>
      </c>
      <c r="P1303" t="s">
        <v>611</v>
      </c>
      <c r="Q1303">
        <v>102977700</v>
      </c>
      <c r="R1303" t="s">
        <v>130</v>
      </c>
      <c r="S1303">
        <v>11003620275</v>
      </c>
      <c r="T1303" t="s">
        <v>612</v>
      </c>
      <c r="U1303" s="104">
        <v>21560121200016</v>
      </c>
      <c r="W1303">
        <v>17089</v>
      </c>
      <c r="X1303" s="104">
        <v>100003484722</v>
      </c>
      <c r="Y1303" s="1">
        <v>43236</v>
      </c>
      <c r="Z1303" s="1">
        <v>43276</v>
      </c>
      <c r="AA1303">
        <v>94</v>
      </c>
      <c r="AB1303" t="s">
        <v>635</v>
      </c>
      <c r="AD1303">
        <v>6005830376</v>
      </c>
      <c r="AE1303" t="s">
        <v>788</v>
      </c>
      <c r="AH1303" s="185">
        <v>14881910155540</v>
      </c>
      <c r="AI1303" t="s">
        <v>889</v>
      </c>
      <c r="AJ1303">
        <v>56100</v>
      </c>
      <c r="AK1303" t="s">
        <v>264</v>
      </c>
      <c r="AL1303" t="s">
        <v>616</v>
      </c>
      <c r="AM1303">
        <v>2177611358520</v>
      </c>
      <c r="AN1303" t="s">
        <v>101</v>
      </c>
      <c r="AO1303" t="s">
        <v>617</v>
      </c>
      <c r="AP1303" t="s">
        <v>790</v>
      </c>
      <c r="AQ1303" t="s">
        <v>619</v>
      </c>
      <c r="AR1303">
        <v>9</v>
      </c>
      <c r="AU1303">
        <v>0</v>
      </c>
      <c r="AV1303" s="1">
        <v>43191</v>
      </c>
      <c r="AW1303" s="1">
        <v>43220</v>
      </c>
      <c r="AX1303">
        <v>-166.52</v>
      </c>
      <c r="AY1303">
        <v>0</v>
      </c>
      <c r="AZ1303">
        <v>0</v>
      </c>
      <c r="BA1303">
        <v>0</v>
      </c>
      <c r="BB1303">
        <v>0</v>
      </c>
      <c r="BC1303">
        <v>-6.36</v>
      </c>
      <c r="BD1303">
        <v>0</v>
      </c>
      <c r="BE1303">
        <v>0</v>
      </c>
      <c r="BF1303" s="1">
        <v>43221</v>
      </c>
      <c r="BG1303" s="1">
        <v>43281</v>
      </c>
      <c r="BH1303">
        <v>11.8</v>
      </c>
      <c r="BI1303">
        <v>-121.51</v>
      </c>
      <c r="BJ1303">
        <v>-276.23</v>
      </c>
      <c r="BK1303">
        <v>-74.5</v>
      </c>
      <c r="BL1303">
        <v>3.19</v>
      </c>
      <c r="BM1303">
        <v>-21.12</v>
      </c>
      <c r="BN1303">
        <v>-9.93</v>
      </c>
      <c r="BO1303">
        <v>-31.05</v>
      </c>
      <c r="BP1303">
        <v>-378.59</v>
      </c>
      <c r="BQ1303">
        <v>14.99</v>
      </c>
      <c r="BR1303">
        <v>0.82</v>
      </c>
      <c r="BS1303">
        <v>-393.58</v>
      </c>
      <c r="BT1303">
        <v>-78.72</v>
      </c>
      <c r="BU1303">
        <v>-456.49</v>
      </c>
      <c r="BV1303">
        <v>-3311</v>
      </c>
      <c r="BW1303">
        <v>-2094</v>
      </c>
      <c r="BX1303">
        <v>-1217</v>
      </c>
      <c r="BY1303" s="1">
        <v>43227</v>
      </c>
      <c r="BZ1303" t="s">
        <v>624</v>
      </c>
      <c r="CA1303">
        <v>105</v>
      </c>
      <c r="CB1303">
        <v>52</v>
      </c>
      <c r="CC1303" s="1">
        <v>43258</v>
      </c>
      <c r="CD1303">
        <v>2195</v>
      </c>
      <c r="CE1303">
        <v>1268</v>
      </c>
      <c r="CF1303">
        <v>101</v>
      </c>
      <c r="CG1303">
        <v>51</v>
      </c>
    </row>
    <row r="1304" spans="1:85" hidden="1" x14ac:dyDescent="0.45">
      <c r="A1304" s="179">
        <v>100003484722</v>
      </c>
      <c r="B1304" s="180">
        <v>43236</v>
      </c>
      <c r="C1304" s="181" t="s">
        <v>101</v>
      </c>
      <c r="D1304" s="181">
        <v>2018</v>
      </c>
      <c r="E1304" s="179">
        <v>14885962254436</v>
      </c>
      <c r="F1304" s="182" t="s">
        <v>791</v>
      </c>
      <c r="G1304" s="141" t="s">
        <v>890</v>
      </c>
      <c r="H1304" s="179">
        <v>56100</v>
      </c>
      <c r="I1304" s="183">
        <v>9</v>
      </c>
      <c r="J1304" s="180">
        <v>43220</v>
      </c>
      <c r="K1304" s="180">
        <v>43220</v>
      </c>
      <c r="L1304" s="183">
        <v>-487</v>
      </c>
      <c r="M1304" s="183">
        <v>-487</v>
      </c>
      <c r="N1304" s="184">
        <v>-53.67</v>
      </c>
      <c r="O1304">
        <v>102976584</v>
      </c>
      <c r="P1304" t="s">
        <v>611</v>
      </c>
      <c r="Q1304">
        <v>102977700</v>
      </c>
      <c r="R1304" t="s">
        <v>130</v>
      </c>
      <c r="S1304">
        <v>11003620275</v>
      </c>
      <c r="T1304" t="s">
        <v>612</v>
      </c>
      <c r="U1304" s="104">
        <v>21560121200016</v>
      </c>
      <c r="W1304">
        <v>17089</v>
      </c>
      <c r="X1304" s="104">
        <v>100003484722</v>
      </c>
      <c r="Y1304" s="1">
        <v>43236</v>
      </c>
      <c r="Z1304" s="1">
        <v>43276</v>
      </c>
      <c r="AA1304">
        <v>95</v>
      </c>
      <c r="AB1304" t="s">
        <v>635</v>
      </c>
      <c r="AD1304">
        <v>6005933672</v>
      </c>
      <c r="AE1304" t="s">
        <v>791</v>
      </c>
      <c r="AH1304" s="185">
        <v>14885962254436</v>
      </c>
      <c r="AI1304" t="s">
        <v>890</v>
      </c>
      <c r="AJ1304">
        <v>56100</v>
      </c>
      <c r="AK1304" t="s">
        <v>264</v>
      </c>
      <c r="AL1304" t="s">
        <v>616</v>
      </c>
      <c r="AM1304">
        <v>671</v>
      </c>
      <c r="AN1304" t="s">
        <v>101</v>
      </c>
      <c r="AO1304" t="s">
        <v>617</v>
      </c>
      <c r="AP1304" t="s">
        <v>618</v>
      </c>
      <c r="AQ1304" t="s">
        <v>619</v>
      </c>
      <c r="AR1304">
        <v>9</v>
      </c>
      <c r="AU1304">
        <v>0</v>
      </c>
      <c r="AV1304" s="1">
        <v>43191</v>
      </c>
      <c r="AW1304" s="1">
        <v>43220</v>
      </c>
      <c r="AX1304">
        <v>-24.5</v>
      </c>
      <c r="AY1304">
        <v>0</v>
      </c>
      <c r="AZ1304">
        <v>0</v>
      </c>
      <c r="BA1304">
        <v>0</v>
      </c>
      <c r="BB1304">
        <v>0</v>
      </c>
      <c r="BC1304">
        <v>-0.94</v>
      </c>
      <c r="BD1304">
        <v>0</v>
      </c>
      <c r="BE1304">
        <v>0</v>
      </c>
      <c r="BF1304" s="1">
        <v>43221</v>
      </c>
      <c r="BG1304" s="1">
        <v>43281</v>
      </c>
      <c r="BH1304">
        <v>11.8</v>
      </c>
      <c r="BI1304">
        <v>-17.87</v>
      </c>
      <c r="BJ1304">
        <v>-30.57</v>
      </c>
      <c r="BK1304">
        <v>-10.96</v>
      </c>
      <c r="BL1304">
        <v>3.19</v>
      </c>
      <c r="BM1304">
        <v>-3.11</v>
      </c>
      <c r="BN1304">
        <v>-1.46</v>
      </c>
      <c r="BO1304">
        <v>-4.57</v>
      </c>
      <c r="BP1304">
        <v>-42.91</v>
      </c>
      <c r="BQ1304">
        <v>14.99</v>
      </c>
      <c r="BR1304">
        <v>0.82</v>
      </c>
      <c r="BS1304">
        <v>-57.9</v>
      </c>
      <c r="BT1304">
        <v>-11.58</v>
      </c>
      <c r="BU1304">
        <v>-53.67</v>
      </c>
      <c r="BV1304">
        <v>-487</v>
      </c>
      <c r="BW1304">
        <v>-487</v>
      </c>
      <c r="BX1304">
        <v>0</v>
      </c>
      <c r="BY1304" s="1">
        <v>43229</v>
      </c>
      <c r="BZ1304" t="s">
        <v>624</v>
      </c>
      <c r="CA1304">
        <v>132</v>
      </c>
      <c r="CB1304">
        <v>0</v>
      </c>
      <c r="CC1304" s="1">
        <v>43260</v>
      </c>
      <c r="CD1304">
        <v>769</v>
      </c>
      <c r="CE1304">
        <v>0</v>
      </c>
      <c r="CF1304">
        <v>282</v>
      </c>
      <c r="CG1304">
        <v>0</v>
      </c>
    </row>
    <row r="1305" spans="1:85" hidden="1" x14ac:dyDescent="0.45">
      <c r="A1305" s="179">
        <v>100003484722</v>
      </c>
      <c r="B1305" s="180">
        <v>43236</v>
      </c>
      <c r="C1305" s="181" t="s">
        <v>101</v>
      </c>
      <c r="D1305" s="181">
        <v>2018</v>
      </c>
      <c r="E1305" s="179">
        <v>14846888509393</v>
      </c>
      <c r="F1305" s="182" t="s">
        <v>5</v>
      </c>
      <c r="G1305" s="141" t="str">
        <f>VLOOKUP(E1305,'Tableau Sites'!$A$7:$C$107,3,FALSE)</f>
        <v>22A RUE DOCTEUR BENOIT VILLERS</v>
      </c>
      <c r="H1305" s="179">
        <v>56100</v>
      </c>
      <c r="I1305" s="183">
        <v>24</v>
      </c>
      <c r="J1305" s="180">
        <v>43220</v>
      </c>
      <c r="K1305" s="180">
        <v>43220</v>
      </c>
      <c r="L1305" s="183">
        <v>3669</v>
      </c>
      <c r="M1305" s="183">
        <v>3669</v>
      </c>
      <c r="N1305" s="184">
        <v>568.59</v>
      </c>
      <c r="O1305">
        <v>102976584</v>
      </c>
      <c r="P1305" t="s">
        <v>611</v>
      </c>
      <c r="Q1305">
        <v>102977700</v>
      </c>
      <c r="R1305" t="s">
        <v>130</v>
      </c>
      <c r="S1305">
        <v>11003620275</v>
      </c>
      <c r="T1305" t="s">
        <v>612</v>
      </c>
      <c r="U1305" s="104">
        <v>21560121200016</v>
      </c>
      <c r="W1305">
        <v>17089</v>
      </c>
      <c r="X1305" s="104">
        <v>100003484722</v>
      </c>
      <c r="Y1305" s="1">
        <v>43236</v>
      </c>
      <c r="Z1305" s="1">
        <v>43276</v>
      </c>
      <c r="AA1305">
        <v>96</v>
      </c>
      <c r="AB1305" t="s">
        <v>613</v>
      </c>
      <c r="AD1305">
        <v>6005830343</v>
      </c>
      <c r="AE1305" t="s">
        <v>5</v>
      </c>
      <c r="AH1305" s="185">
        <v>14846888509393</v>
      </c>
      <c r="AI1305" t="s">
        <v>891</v>
      </c>
      <c r="AJ1305">
        <v>56100</v>
      </c>
      <c r="AK1305" t="s">
        <v>264</v>
      </c>
      <c r="AL1305" t="s">
        <v>616</v>
      </c>
      <c r="AM1305">
        <v>2177611964557</v>
      </c>
      <c r="AN1305" t="s">
        <v>101</v>
      </c>
      <c r="AO1305" t="s">
        <v>617</v>
      </c>
      <c r="AP1305" t="s">
        <v>631</v>
      </c>
      <c r="AQ1305" t="s">
        <v>619</v>
      </c>
      <c r="AR1305">
        <v>24</v>
      </c>
      <c r="AU1305">
        <v>0</v>
      </c>
      <c r="AV1305" s="1">
        <v>43191</v>
      </c>
      <c r="AW1305" s="1">
        <v>43220</v>
      </c>
      <c r="AX1305">
        <v>184.51</v>
      </c>
      <c r="AY1305">
        <v>0</v>
      </c>
      <c r="AZ1305">
        <v>0</v>
      </c>
      <c r="BA1305">
        <v>0</v>
      </c>
      <c r="BB1305">
        <v>0</v>
      </c>
      <c r="BC1305">
        <v>7.04</v>
      </c>
      <c r="BD1305">
        <v>0</v>
      </c>
      <c r="BE1305">
        <v>0</v>
      </c>
      <c r="BF1305" s="1">
        <v>43221</v>
      </c>
      <c r="BG1305" s="1">
        <v>43281</v>
      </c>
      <c r="BH1305">
        <v>32.729999999999997</v>
      </c>
      <c r="BI1305">
        <v>135.79</v>
      </c>
      <c r="BJ1305">
        <v>353.03</v>
      </c>
      <c r="BK1305">
        <v>82.55</v>
      </c>
      <c r="BL1305">
        <v>8.85</v>
      </c>
      <c r="BM1305">
        <v>23.41</v>
      </c>
      <c r="BN1305">
        <v>11.01</v>
      </c>
      <c r="BO1305">
        <v>34.42</v>
      </c>
      <c r="BP1305">
        <v>478.85</v>
      </c>
      <c r="BQ1305">
        <v>41.58</v>
      </c>
      <c r="BR1305">
        <v>2.29</v>
      </c>
      <c r="BS1305">
        <v>437.27</v>
      </c>
      <c r="BT1305">
        <v>87.45</v>
      </c>
      <c r="BU1305">
        <v>568.59</v>
      </c>
      <c r="BV1305">
        <v>3669</v>
      </c>
      <c r="BW1305">
        <v>3210</v>
      </c>
      <c r="BX1305">
        <v>459</v>
      </c>
      <c r="BY1305" s="1">
        <v>43236</v>
      </c>
      <c r="BZ1305" t="s">
        <v>624</v>
      </c>
      <c r="CA1305">
        <v>31977</v>
      </c>
      <c r="CB1305">
        <v>4270</v>
      </c>
      <c r="CC1305" s="1">
        <v>43267</v>
      </c>
      <c r="CD1305">
        <v>26216</v>
      </c>
      <c r="CE1305">
        <v>3724</v>
      </c>
      <c r="CF1305">
        <v>29426</v>
      </c>
      <c r="CG1305">
        <v>4183</v>
      </c>
    </row>
    <row r="1306" spans="1:85" hidden="1" x14ac:dyDescent="0.45">
      <c r="A1306" s="179">
        <v>100003484722</v>
      </c>
      <c r="B1306" s="180">
        <v>43236</v>
      </c>
      <c r="C1306" s="181" t="s">
        <v>101</v>
      </c>
      <c r="D1306" s="181">
        <v>2018</v>
      </c>
      <c r="E1306" s="179">
        <v>14807814659972</v>
      </c>
      <c r="F1306" s="182" t="s">
        <v>794</v>
      </c>
      <c r="G1306" s="141" t="str">
        <f>VLOOKUP(E1306,'Tableau Sites'!$A$7:$C$107,3,FALSE)</f>
        <v>PLACE DE LA LIBERTE</v>
      </c>
      <c r="H1306" s="179">
        <v>56100</v>
      </c>
      <c r="I1306" s="183">
        <v>6</v>
      </c>
      <c r="J1306" s="180">
        <v>43220</v>
      </c>
      <c r="K1306" s="180">
        <v>43220</v>
      </c>
      <c r="L1306" s="183">
        <v>63</v>
      </c>
      <c r="M1306" s="183">
        <v>63</v>
      </c>
      <c r="N1306" s="184">
        <v>21.89</v>
      </c>
      <c r="O1306">
        <v>102976584</v>
      </c>
      <c r="P1306" t="s">
        <v>611</v>
      </c>
      <c r="Q1306">
        <v>102977700</v>
      </c>
      <c r="R1306" t="s">
        <v>130</v>
      </c>
      <c r="S1306">
        <v>11003620275</v>
      </c>
      <c r="T1306" t="s">
        <v>612</v>
      </c>
      <c r="U1306" s="104">
        <v>21560121200016</v>
      </c>
      <c r="W1306">
        <v>17089</v>
      </c>
      <c r="X1306" s="104">
        <v>100003484722</v>
      </c>
      <c r="Y1306" s="1">
        <v>43236</v>
      </c>
      <c r="Z1306" s="1">
        <v>43276</v>
      </c>
      <c r="AA1306">
        <v>97</v>
      </c>
      <c r="AB1306" t="s">
        <v>613</v>
      </c>
      <c r="AD1306">
        <v>6005877895</v>
      </c>
      <c r="AE1306" t="s">
        <v>794</v>
      </c>
      <c r="AH1306" s="185">
        <v>14807814659972</v>
      </c>
      <c r="AI1306" t="s">
        <v>892</v>
      </c>
      <c r="AJ1306">
        <v>56100</v>
      </c>
      <c r="AK1306" t="s">
        <v>264</v>
      </c>
      <c r="AL1306" t="s">
        <v>396</v>
      </c>
      <c r="AM1306">
        <v>630</v>
      </c>
      <c r="AN1306" t="s">
        <v>101</v>
      </c>
      <c r="AO1306" t="s">
        <v>617</v>
      </c>
      <c r="AP1306" t="s">
        <v>618</v>
      </c>
      <c r="AQ1306" t="s">
        <v>619</v>
      </c>
      <c r="AR1306">
        <v>6</v>
      </c>
      <c r="AU1306">
        <v>0</v>
      </c>
      <c r="AV1306" s="1">
        <v>43191</v>
      </c>
      <c r="AW1306" s="1">
        <v>43220</v>
      </c>
      <c r="AX1306">
        <v>3.17</v>
      </c>
      <c r="AY1306">
        <v>0</v>
      </c>
      <c r="AZ1306">
        <v>0</v>
      </c>
      <c r="BA1306">
        <v>0</v>
      </c>
      <c r="BB1306">
        <v>0</v>
      </c>
      <c r="BC1306">
        <v>0.12</v>
      </c>
      <c r="BD1306">
        <v>0</v>
      </c>
      <c r="BE1306">
        <v>0</v>
      </c>
      <c r="BF1306" s="1">
        <v>43221</v>
      </c>
      <c r="BG1306" s="1">
        <v>43281</v>
      </c>
      <c r="BH1306">
        <v>9.6300000000000008</v>
      </c>
      <c r="BI1306">
        <v>2.31</v>
      </c>
      <c r="BJ1306">
        <v>15.11</v>
      </c>
      <c r="BK1306">
        <v>1.42</v>
      </c>
      <c r="BL1306">
        <v>2.6</v>
      </c>
      <c r="BM1306">
        <v>0.4</v>
      </c>
      <c r="BN1306">
        <v>0.19</v>
      </c>
      <c r="BO1306">
        <v>0.59</v>
      </c>
      <c r="BP1306">
        <v>19.72</v>
      </c>
      <c r="BQ1306">
        <v>12.23</v>
      </c>
      <c r="BR1306">
        <v>0.67</v>
      </c>
      <c r="BS1306">
        <v>7.49</v>
      </c>
      <c r="BT1306">
        <v>1.5</v>
      </c>
      <c r="BU1306">
        <v>21.89</v>
      </c>
      <c r="BV1306">
        <v>63</v>
      </c>
      <c r="BW1306">
        <v>63</v>
      </c>
      <c r="BX1306">
        <v>0</v>
      </c>
      <c r="BY1306" s="1">
        <v>43073</v>
      </c>
      <c r="BZ1306" t="s">
        <v>624</v>
      </c>
      <c r="CA1306">
        <v>1303</v>
      </c>
      <c r="CB1306">
        <v>0</v>
      </c>
      <c r="CD1306">
        <v>1591</v>
      </c>
      <c r="CE1306">
        <v>0</v>
      </c>
      <c r="CF1306">
        <v>1654</v>
      </c>
      <c r="CG1306">
        <v>0</v>
      </c>
    </row>
    <row r="1307" spans="1:85" x14ac:dyDescent="0.45">
      <c r="A1307" s="179">
        <v>100003484722</v>
      </c>
      <c r="B1307" s="180">
        <v>43236</v>
      </c>
      <c r="C1307" s="181" t="s">
        <v>101</v>
      </c>
      <c r="D1307" s="181">
        <v>2018</v>
      </c>
      <c r="E1307" s="179">
        <v>14881331282858</v>
      </c>
      <c r="F1307" s="182" t="s">
        <v>796</v>
      </c>
      <c r="G1307" s="141" t="str">
        <f>VLOOKUP(E1307,'Tableau Sites'!$A$7:$C$127,3,FALSE)</f>
        <v>BOULEVARD EMILE GUILLEROT</v>
      </c>
      <c r="H1307" s="179">
        <v>56100</v>
      </c>
      <c r="I1307" s="183">
        <v>6</v>
      </c>
      <c r="J1307" s="180">
        <v>43220</v>
      </c>
      <c r="K1307" s="180">
        <v>43220</v>
      </c>
      <c r="L1307" s="183">
        <v>245</v>
      </c>
      <c r="M1307" s="183">
        <v>245</v>
      </c>
      <c r="N1307" s="184">
        <v>47.84</v>
      </c>
      <c r="O1307">
        <v>102976584</v>
      </c>
      <c r="P1307" t="s">
        <v>611</v>
      </c>
      <c r="Q1307">
        <v>102977700</v>
      </c>
      <c r="R1307" t="s">
        <v>130</v>
      </c>
      <c r="S1307">
        <v>11003620275</v>
      </c>
      <c r="T1307" t="s">
        <v>612</v>
      </c>
      <c r="U1307" s="104">
        <v>21560121200016</v>
      </c>
      <c r="W1307">
        <v>17089</v>
      </c>
      <c r="X1307" s="104">
        <v>100003484722</v>
      </c>
      <c r="Y1307" s="1">
        <v>43236</v>
      </c>
      <c r="Z1307" s="1">
        <v>43276</v>
      </c>
      <c r="AA1307">
        <v>98</v>
      </c>
      <c r="AB1307" t="s">
        <v>613</v>
      </c>
      <c r="AD1307">
        <v>6005937300</v>
      </c>
      <c r="AE1307" t="s">
        <v>796</v>
      </c>
      <c r="AH1307" s="185">
        <v>14881331282858</v>
      </c>
      <c r="AI1307" t="s">
        <v>188</v>
      </c>
      <c r="AJ1307">
        <v>56100</v>
      </c>
      <c r="AK1307" t="s">
        <v>264</v>
      </c>
      <c r="AL1307" t="s">
        <v>396</v>
      </c>
      <c r="AM1307">
        <v>234</v>
      </c>
      <c r="AN1307" t="s">
        <v>101</v>
      </c>
      <c r="AO1307" t="s">
        <v>617</v>
      </c>
      <c r="AP1307" t="s">
        <v>618</v>
      </c>
      <c r="AQ1307" t="s">
        <v>619</v>
      </c>
      <c r="AR1307">
        <v>6</v>
      </c>
      <c r="AU1307">
        <v>0</v>
      </c>
      <c r="AV1307" s="1">
        <v>43191</v>
      </c>
      <c r="AW1307" s="1">
        <v>43220</v>
      </c>
      <c r="AX1307">
        <v>12.32</v>
      </c>
      <c r="AY1307">
        <v>0</v>
      </c>
      <c r="AZ1307">
        <v>0</v>
      </c>
      <c r="BA1307">
        <v>0</v>
      </c>
      <c r="BB1307">
        <v>0</v>
      </c>
      <c r="BC1307">
        <v>0.47</v>
      </c>
      <c r="BD1307">
        <v>0</v>
      </c>
      <c r="BE1307">
        <v>0</v>
      </c>
      <c r="BF1307" s="1">
        <v>43221</v>
      </c>
      <c r="BG1307" s="1">
        <v>43281</v>
      </c>
      <c r="BH1307">
        <v>9.6300000000000008</v>
      </c>
      <c r="BI1307">
        <v>8.99</v>
      </c>
      <c r="BJ1307">
        <v>30.94</v>
      </c>
      <c r="BK1307">
        <v>5.51</v>
      </c>
      <c r="BL1307">
        <v>2.6</v>
      </c>
      <c r="BM1307">
        <v>1.56</v>
      </c>
      <c r="BN1307">
        <v>0.74</v>
      </c>
      <c r="BO1307">
        <v>2.2999999999999998</v>
      </c>
      <c r="BP1307">
        <v>41.35</v>
      </c>
      <c r="BQ1307">
        <v>12.23</v>
      </c>
      <c r="BR1307">
        <v>0.67</v>
      </c>
      <c r="BS1307">
        <v>29.12</v>
      </c>
      <c r="BT1307">
        <v>5.82</v>
      </c>
      <c r="BU1307">
        <v>47.84</v>
      </c>
      <c r="BV1307">
        <v>245</v>
      </c>
      <c r="BW1307">
        <v>245</v>
      </c>
      <c r="BX1307">
        <v>0</v>
      </c>
      <c r="BY1307" s="1">
        <v>43091</v>
      </c>
      <c r="BZ1307" t="s">
        <v>624</v>
      </c>
      <c r="CA1307">
        <v>1751</v>
      </c>
      <c r="CB1307">
        <v>0</v>
      </c>
      <c r="CC1307" s="1">
        <v>43269</v>
      </c>
      <c r="CD1307">
        <v>2688</v>
      </c>
      <c r="CE1307">
        <v>0</v>
      </c>
      <c r="CF1307">
        <v>2933</v>
      </c>
      <c r="CG1307">
        <v>0</v>
      </c>
    </row>
    <row r="1308" spans="1:85" hidden="1" x14ac:dyDescent="0.45">
      <c r="A1308" s="179">
        <v>100003484722</v>
      </c>
      <c r="B1308" s="180">
        <v>43236</v>
      </c>
      <c r="C1308" s="181" t="s">
        <v>101</v>
      </c>
      <c r="D1308" s="181">
        <v>2018</v>
      </c>
      <c r="E1308" s="179">
        <v>14807959377717</v>
      </c>
      <c r="F1308" s="182" t="s">
        <v>798</v>
      </c>
      <c r="G1308" s="141" t="str">
        <f>VLOOKUP(E1308,'Tableau Sites'!$A$7:$C$107,3,FALSE)</f>
        <v>PLACE ALSACE LORRAINE</v>
      </c>
      <c r="H1308" s="179">
        <v>56100</v>
      </c>
      <c r="I1308" s="183">
        <v>6</v>
      </c>
      <c r="J1308" s="180">
        <v>43220</v>
      </c>
      <c r="K1308" s="180">
        <v>43220</v>
      </c>
      <c r="L1308" s="183">
        <v>664</v>
      </c>
      <c r="M1308" s="183">
        <v>664</v>
      </c>
      <c r="N1308" s="184">
        <v>107.62</v>
      </c>
      <c r="O1308">
        <v>102976584</v>
      </c>
      <c r="P1308" t="s">
        <v>611</v>
      </c>
      <c r="Q1308">
        <v>102977700</v>
      </c>
      <c r="R1308" t="s">
        <v>130</v>
      </c>
      <c r="S1308">
        <v>11003620275</v>
      </c>
      <c r="T1308" t="s">
        <v>612</v>
      </c>
      <c r="U1308" s="104">
        <v>21560121200016</v>
      </c>
      <c r="W1308">
        <v>17089</v>
      </c>
      <c r="X1308" s="104">
        <v>100003484722</v>
      </c>
      <c r="Y1308" s="1">
        <v>43236</v>
      </c>
      <c r="Z1308" s="1">
        <v>43276</v>
      </c>
      <c r="AA1308">
        <v>99</v>
      </c>
      <c r="AB1308" t="s">
        <v>613</v>
      </c>
      <c r="AD1308">
        <v>6005876672</v>
      </c>
      <c r="AE1308" t="s">
        <v>798</v>
      </c>
      <c r="AH1308" s="185">
        <v>14807959377717</v>
      </c>
      <c r="AI1308" t="s">
        <v>34</v>
      </c>
      <c r="AJ1308">
        <v>56100</v>
      </c>
      <c r="AK1308" t="s">
        <v>264</v>
      </c>
      <c r="AL1308" t="s">
        <v>616</v>
      </c>
      <c r="AM1308">
        <v>757</v>
      </c>
      <c r="AN1308" t="s">
        <v>101</v>
      </c>
      <c r="AO1308" t="s">
        <v>617</v>
      </c>
      <c r="AP1308" t="s">
        <v>618</v>
      </c>
      <c r="AQ1308" t="s">
        <v>619</v>
      </c>
      <c r="AR1308">
        <v>6</v>
      </c>
      <c r="AU1308">
        <v>0</v>
      </c>
      <c r="AV1308" s="1">
        <v>43191</v>
      </c>
      <c r="AW1308" s="1">
        <v>43220</v>
      </c>
      <c r="AX1308">
        <v>33.39</v>
      </c>
      <c r="AY1308">
        <v>0</v>
      </c>
      <c r="AZ1308">
        <v>0</v>
      </c>
      <c r="BA1308">
        <v>0</v>
      </c>
      <c r="BB1308">
        <v>0</v>
      </c>
      <c r="BC1308">
        <v>1.27</v>
      </c>
      <c r="BD1308">
        <v>0</v>
      </c>
      <c r="BE1308">
        <v>0</v>
      </c>
      <c r="BF1308" s="1">
        <v>43221</v>
      </c>
      <c r="BG1308" s="1">
        <v>43281</v>
      </c>
      <c r="BH1308">
        <v>9.6300000000000008</v>
      </c>
      <c r="BI1308">
        <v>24.37</v>
      </c>
      <c r="BJ1308">
        <v>67.39</v>
      </c>
      <c r="BK1308">
        <v>14.94</v>
      </c>
      <c r="BL1308">
        <v>2.6</v>
      </c>
      <c r="BM1308">
        <v>4.24</v>
      </c>
      <c r="BN1308">
        <v>1.99</v>
      </c>
      <c r="BO1308">
        <v>6.23</v>
      </c>
      <c r="BP1308">
        <v>91.16</v>
      </c>
      <c r="BQ1308">
        <v>12.23</v>
      </c>
      <c r="BR1308">
        <v>0.67</v>
      </c>
      <c r="BS1308">
        <v>78.930000000000007</v>
      </c>
      <c r="BT1308">
        <v>15.79</v>
      </c>
      <c r="BU1308">
        <v>107.62</v>
      </c>
      <c r="BV1308">
        <v>664</v>
      </c>
      <c r="BW1308">
        <v>664</v>
      </c>
      <c r="BX1308">
        <v>0</v>
      </c>
      <c r="BY1308" s="1">
        <v>43232</v>
      </c>
      <c r="BZ1308" t="s">
        <v>624</v>
      </c>
      <c r="CA1308">
        <v>1927</v>
      </c>
      <c r="CB1308">
        <v>0</v>
      </c>
      <c r="CC1308" s="1">
        <v>43263</v>
      </c>
      <c r="CD1308">
        <v>1487</v>
      </c>
      <c r="CE1308">
        <v>0</v>
      </c>
      <c r="CF1308">
        <v>2151</v>
      </c>
      <c r="CG1308">
        <v>0</v>
      </c>
    </row>
    <row r="1309" spans="1:85" hidden="1" x14ac:dyDescent="0.45">
      <c r="A1309" s="179">
        <v>100003484722</v>
      </c>
      <c r="B1309" s="180">
        <v>43236</v>
      </c>
      <c r="C1309" s="181" t="s">
        <v>101</v>
      </c>
      <c r="D1309" s="181">
        <v>2018</v>
      </c>
      <c r="E1309" s="179">
        <v>14808104095512</v>
      </c>
      <c r="F1309" s="182" t="s">
        <v>799</v>
      </c>
      <c r="G1309" s="141" t="str">
        <f>VLOOKUP(E1309,'Tableau Sites'!$A$7:$C$107,3,FALSE)</f>
        <v>RUE DE PONTCARRE</v>
      </c>
      <c r="H1309" s="179">
        <v>56100</v>
      </c>
      <c r="I1309" s="183">
        <v>6</v>
      </c>
      <c r="J1309" s="180">
        <v>43220</v>
      </c>
      <c r="K1309" s="180">
        <v>43220</v>
      </c>
      <c r="L1309" s="183">
        <v>48</v>
      </c>
      <c r="M1309" s="183">
        <v>48</v>
      </c>
      <c r="N1309" s="184">
        <v>19.739999999999998</v>
      </c>
      <c r="O1309">
        <v>102976584</v>
      </c>
      <c r="P1309" t="s">
        <v>611</v>
      </c>
      <c r="Q1309">
        <v>102977700</v>
      </c>
      <c r="R1309" t="s">
        <v>130</v>
      </c>
      <c r="S1309">
        <v>11003620275</v>
      </c>
      <c r="T1309" t="s">
        <v>612</v>
      </c>
      <c r="U1309" s="104">
        <v>21560121200016</v>
      </c>
      <c r="W1309">
        <v>17089</v>
      </c>
      <c r="X1309" s="104">
        <v>100003484722</v>
      </c>
      <c r="Y1309" s="1">
        <v>43236</v>
      </c>
      <c r="Z1309" s="1">
        <v>43276</v>
      </c>
      <c r="AA1309">
        <v>100</v>
      </c>
      <c r="AB1309" t="s">
        <v>613</v>
      </c>
      <c r="AD1309">
        <v>6005863657</v>
      </c>
      <c r="AE1309" t="s">
        <v>799</v>
      </c>
      <c r="AH1309" s="185">
        <v>14808104095512</v>
      </c>
      <c r="AI1309" t="s">
        <v>893</v>
      </c>
      <c r="AJ1309">
        <v>56100</v>
      </c>
      <c r="AK1309" t="s">
        <v>264</v>
      </c>
      <c r="AL1309" t="s">
        <v>616</v>
      </c>
      <c r="AM1309">
        <v>942</v>
      </c>
      <c r="AN1309" t="s">
        <v>101</v>
      </c>
      <c r="AO1309" t="s">
        <v>617</v>
      </c>
      <c r="AP1309" t="s">
        <v>618</v>
      </c>
      <c r="AQ1309" t="s">
        <v>619</v>
      </c>
      <c r="AR1309">
        <v>6</v>
      </c>
      <c r="AU1309">
        <v>0</v>
      </c>
      <c r="AV1309" s="1">
        <v>43191</v>
      </c>
      <c r="AW1309" s="1">
        <v>43220</v>
      </c>
      <c r="AX1309">
        <v>2.41</v>
      </c>
      <c r="AY1309">
        <v>0</v>
      </c>
      <c r="AZ1309">
        <v>0</v>
      </c>
      <c r="BA1309">
        <v>0</v>
      </c>
      <c r="BB1309">
        <v>0</v>
      </c>
      <c r="BC1309">
        <v>0.09</v>
      </c>
      <c r="BD1309">
        <v>0</v>
      </c>
      <c r="BE1309">
        <v>0</v>
      </c>
      <c r="BF1309" s="1">
        <v>43221</v>
      </c>
      <c r="BG1309" s="1">
        <v>43281</v>
      </c>
      <c r="BH1309">
        <v>9.6300000000000008</v>
      </c>
      <c r="BI1309">
        <v>1.76</v>
      </c>
      <c r="BJ1309">
        <v>13.8</v>
      </c>
      <c r="BK1309">
        <v>1.08</v>
      </c>
      <c r="BL1309">
        <v>2.6</v>
      </c>
      <c r="BM1309">
        <v>0.31</v>
      </c>
      <c r="BN1309">
        <v>0.14000000000000001</v>
      </c>
      <c r="BO1309">
        <v>0.45</v>
      </c>
      <c r="BP1309">
        <v>17.93</v>
      </c>
      <c r="BQ1309">
        <v>12.23</v>
      </c>
      <c r="BR1309">
        <v>0.67</v>
      </c>
      <c r="BS1309">
        <v>5.7</v>
      </c>
      <c r="BT1309">
        <v>1.1399999999999999</v>
      </c>
      <c r="BU1309">
        <v>19.739999999999998</v>
      </c>
      <c r="BV1309">
        <v>48</v>
      </c>
      <c r="BW1309">
        <v>48</v>
      </c>
      <c r="BX1309">
        <v>0</v>
      </c>
      <c r="BY1309" s="1">
        <v>43229</v>
      </c>
      <c r="BZ1309" t="s">
        <v>624</v>
      </c>
      <c r="CA1309">
        <v>381</v>
      </c>
      <c r="CB1309">
        <v>0</v>
      </c>
      <c r="CC1309" s="1">
        <v>43260</v>
      </c>
      <c r="CD1309">
        <v>461</v>
      </c>
      <c r="CE1309">
        <v>0</v>
      </c>
      <c r="CF1309">
        <v>509</v>
      </c>
      <c r="CG1309">
        <v>0</v>
      </c>
    </row>
    <row r="1310" spans="1:85" x14ac:dyDescent="0.45">
      <c r="A1310" s="179">
        <v>100003484722</v>
      </c>
      <c r="B1310" s="180">
        <v>43236</v>
      </c>
      <c r="C1310" s="181" t="s">
        <v>101</v>
      </c>
      <c r="D1310" s="181">
        <v>2018</v>
      </c>
      <c r="E1310" s="179">
        <v>14897250260446</v>
      </c>
      <c r="F1310" s="182" t="s">
        <v>801</v>
      </c>
      <c r="G1310" s="141" t="str">
        <f>VLOOKUP(E1310,'Tableau Sites'!$A$7:$C$127,3,FALSE)</f>
        <v>QUAI DE ROHAN</v>
      </c>
      <c r="H1310" s="179">
        <v>56100</v>
      </c>
      <c r="I1310" s="183">
        <v>6</v>
      </c>
      <c r="J1310" s="180">
        <v>43220</v>
      </c>
      <c r="K1310" s="180">
        <v>43220</v>
      </c>
      <c r="L1310" s="183">
        <v>140</v>
      </c>
      <c r="M1310" s="183">
        <v>140</v>
      </c>
      <c r="N1310" s="184">
        <v>32.869999999999997</v>
      </c>
      <c r="O1310">
        <v>102976584</v>
      </c>
      <c r="P1310" t="s">
        <v>611</v>
      </c>
      <c r="Q1310">
        <v>102977700</v>
      </c>
      <c r="R1310" t="s">
        <v>130</v>
      </c>
      <c r="S1310">
        <v>11003620275</v>
      </c>
      <c r="T1310" t="s">
        <v>612</v>
      </c>
      <c r="U1310" s="104">
        <v>21560121200016</v>
      </c>
      <c r="W1310">
        <v>17089</v>
      </c>
      <c r="X1310" s="104">
        <v>100003484722</v>
      </c>
      <c r="Y1310" s="1">
        <v>43236</v>
      </c>
      <c r="Z1310" s="1">
        <v>43276</v>
      </c>
      <c r="AA1310">
        <v>101</v>
      </c>
      <c r="AB1310" t="s">
        <v>613</v>
      </c>
      <c r="AD1310">
        <v>6005863485</v>
      </c>
      <c r="AE1310" t="s">
        <v>801</v>
      </c>
      <c r="AH1310" s="185">
        <v>14897250260446</v>
      </c>
      <c r="AI1310" t="s">
        <v>894</v>
      </c>
      <c r="AJ1310">
        <v>56100</v>
      </c>
      <c r="AK1310" t="s">
        <v>264</v>
      </c>
      <c r="AL1310" t="s">
        <v>616</v>
      </c>
      <c r="AM1310">
        <v>698</v>
      </c>
      <c r="AN1310" t="s">
        <v>101</v>
      </c>
      <c r="AO1310" t="s">
        <v>617</v>
      </c>
      <c r="AP1310" t="s">
        <v>618</v>
      </c>
      <c r="AQ1310" t="s">
        <v>619</v>
      </c>
      <c r="AR1310">
        <v>6</v>
      </c>
      <c r="AU1310">
        <v>0</v>
      </c>
      <c r="AV1310" s="1">
        <v>43191</v>
      </c>
      <c r="AW1310" s="1">
        <v>43220</v>
      </c>
      <c r="AX1310">
        <v>7.04</v>
      </c>
      <c r="AY1310">
        <v>0</v>
      </c>
      <c r="AZ1310">
        <v>0</v>
      </c>
      <c r="BA1310">
        <v>0</v>
      </c>
      <c r="BB1310">
        <v>0</v>
      </c>
      <c r="BC1310">
        <v>0.27</v>
      </c>
      <c r="BD1310">
        <v>0</v>
      </c>
      <c r="BE1310">
        <v>0</v>
      </c>
      <c r="BF1310" s="1">
        <v>43221</v>
      </c>
      <c r="BG1310" s="1">
        <v>43281</v>
      </c>
      <c r="BH1310">
        <v>9.6300000000000008</v>
      </c>
      <c r="BI1310">
        <v>5.14</v>
      </c>
      <c r="BJ1310">
        <v>21.81</v>
      </c>
      <c r="BK1310">
        <v>3.15</v>
      </c>
      <c r="BL1310">
        <v>2.6</v>
      </c>
      <c r="BM1310">
        <v>0.89</v>
      </c>
      <c r="BN1310">
        <v>0.42</v>
      </c>
      <c r="BO1310">
        <v>1.31</v>
      </c>
      <c r="BP1310">
        <v>28.87</v>
      </c>
      <c r="BQ1310">
        <v>12.23</v>
      </c>
      <c r="BR1310">
        <v>0.67</v>
      </c>
      <c r="BS1310">
        <v>16.64</v>
      </c>
      <c r="BT1310">
        <v>3.33</v>
      </c>
      <c r="BU1310">
        <v>32.869999999999997</v>
      </c>
      <c r="BV1310">
        <v>140</v>
      </c>
      <c r="BW1310">
        <v>140</v>
      </c>
      <c r="BX1310">
        <v>0</v>
      </c>
      <c r="BY1310" s="1">
        <v>43237</v>
      </c>
      <c r="BZ1310" t="s">
        <v>624</v>
      </c>
      <c r="CA1310">
        <v>683</v>
      </c>
      <c r="CB1310">
        <v>0</v>
      </c>
      <c r="CC1310" s="1">
        <v>43268</v>
      </c>
      <c r="CD1310">
        <v>579</v>
      </c>
      <c r="CE1310">
        <v>0</v>
      </c>
      <c r="CF1310">
        <v>719</v>
      </c>
      <c r="CG1310">
        <v>0</v>
      </c>
    </row>
    <row r="1311" spans="1:85" hidden="1" x14ac:dyDescent="0.45">
      <c r="A1311" s="179">
        <v>100003484722</v>
      </c>
      <c r="B1311" s="180">
        <v>43236</v>
      </c>
      <c r="C1311" s="181" t="s">
        <v>101</v>
      </c>
      <c r="D1311" s="181">
        <v>2018</v>
      </c>
      <c r="E1311" s="179">
        <v>14860926084261</v>
      </c>
      <c r="F1311" s="182" t="s">
        <v>803</v>
      </c>
      <c r="G1311" s="141" t="str">
        <f>VLOOKUP(E1311,'Tableau Sites'!$A$7:$C$107,3,FALSE)</f>
        <v>81 RUE DE LA BELLE FONTAINE</v>
      </c>
      <c r="H1311" s="179">
        <v>56100</v>
      </c>
      <c r="I1311" s="183">
        <v>6</v>
      </c>
      <c r="J1311" s="180">
        <v>43220</v>
      </c>
      <c r="K1311" s="180">
        <v>43220</v>
      </c>
      <c r="L1311" s="183">
        <v>1255</v>
      </c>
      <c r="M1311" s="183">
        <v>1255</v>
      </c>
      <c r="N1311" s="184">
        <v>191.93</v>
      </c>
      <c r="O1311">
        <v>102976584</v>
      </c>
      <c r="P1311" t="s">
        <v>611</v>
      </c>
      <c r="Q1311">
        <v>102977700</v>
      </c>
      <c r="R1311" t="s">
        <v>130</v>
      </c>
      <c r="S1311">
        <v>11003620275</v>
      </c>
      <c r="T1311" t="s">
        <v>612</v>
      </c>
      <c r="U1311" s="104">
        <v>21560121200016</v>
      </c>
      <c r="W1311">
        <v>17089</v>
      </c>
      <c r="X1311" s="104">
        <v>100003484722</v>
      </c>
      <c r="Y1311" s="1">
        <v>43236</v>
      </c>
      <c r="Z1311" s="1">
        <v>43276</v>
      </c>
      <c r="AA1311">
        <v>102</v>
      </c>
      <c r="AB1311" t="s">
        <v>613</v>
      </c>
      <c r="AD1311">
        <v>6005887533</v>
      </c>
      <c r="AE1311" t="s">
        <v>803</v>
      </c>
      <c r="AH1311" s="185">
        <v>14860926084261</v>
      </c>
      <c r="AI1311" t="s">
        <v>895</v>
      </c>
      <c r="AJ1311">
        <v>56100</v>
      </c>
      <c r="AK1311" t="s">
        <v>264</v>
      </c>
      <c r="AL1311" t="s">
        <v>616</v>
      </c>
      <c r="AM1311">
        <v>6176428271990</v>
      </c>
      <c r="AN1311" t="s">
        <v>101</v>
      </c>
      <c r="AO1311" t="s">
        <v>617</v>
      </c>
      <c r="AP1311" t="s">
        <v>618</v>
      </c>
      <c r="AQ1311" t="s">
        <v>619</v>
      </c>
      <c r="AR1311">
        <v>6</v>
      </c>
      <c r="AU1311">
        <v>0</v>
      </c>
      <c r="AV1311" s="1">
        <v>43191</v>
      </c>
      <c r="AW1311" s="1">
        <v>43220</v>
      </c>
      <c r="AX1311">
        <v>63.11</v>
      </c>
      <c r="AY1311">
        <v>0</v>
      </c>
      <c r="AZ1311">
        <v>0</v>
      </c>
      <c r="BA1311">
        <v>0</v>
      </c>
      <c r="BB1311">
        <v>0</v>
      </c>
      <c r="BC1311">
        <v>2.41</v>
      </c>
      <c r="BD1311">
        <v>0</v>
      </c>
      <c r="BE1311">
        <v>0</v>
      </c>
      <c r="BF1311" s="1">
        <v>43221</v>
      </c>
      <c r="BG1311" s="1">
        <v>43281</v>
      </c>
      <c r="BH1311">
        <v>9.6300000000000008</v>
      </c>
      <c r="BI1311">
        <v>46.06</v>
      </c>
      <c r="BJ1311">
        <v>118.8</v>
      </c>
      <c r="BK1311">
        <v>28.24</v>
      </c>
      <c r="BL1311">
        <v>2.6</v>
      </c>
      <c r="BM1311">
        <v>8.01</v>
      </c>
      <c r="BN1311">
        <v>3.77</v>
      </c>
      <c r="BO1311">
        <v>11.78</v>
      </c>
      <c r="BP1311">
        <v>161.41999999999999</v>
      </c>
      <c r="BQ1311">
        <v>12.23</v>
      </c>
      <c r="BR1311">
        <v>0.67</v>
      </c>
      <c r="BS1311">
        <v>149.19</v>
      </c>
      <c r="BT1311">
        <v>29.84</v>
      </c>
      <c r="BU1311">
        <v>191.93</v>
      </c>
      <c r="BV1311">
        <v>1255</v>
      </c>
      <c r="BW1311">
        <v>1255</v>
      </c>
      <c r="BX1311">
        <v>0</v>
      </c>
      <c r="BY1311" s="1">
        <v>43237</v>
      </c>
      <c r="BZ1311" t="s">
        <v>624</v>
      </c>
      <c r="CA1311">
        <v>2239</v>
      </c>
      <c r="CB1311">
        <v>0</v>
      </c>
      <c r="CC1311" s="1">
        <v>43268</v>
      </c>
      <c r="CD1311">
        <v>1006</v>
      </c>
      <c r="CE1311">
        <v>0</v>
      </c>
      <c r="CF1311">
        <v>2261</v>
      </c>
      <c r="CG1311">
        <v>0</v>
      </c>
    </row>
    <row r="1312" spans="1:85" x14ac:dyDescent="0.45">
      <c r="A1312" s="179">
        <v>100003484722</v>
      </c>
      <c r="B1312" s="180">
        <v>43236</v>
      </c>
      <c r="C1312" s="181" t="s">
        <v>101</v>
      </c>
      <c r="D1312" s="181">
        <v>2018</v>
      </c>
      <c r="E1312" s="179">
        <v>14896960824806</v>
      </c>
      <c r="F1312" s="182" t="s">
        <v>805</v>
      </c>
      <c r="G1312" s="141" t="str">
        <f>VLOOKUP(E1312,'Tableau Sites'!$A$7:$C$127,3,FALSE)</f>
        <v>PLACE DE L YSER</v>
      </c>
      <c r="H1312" s="179">
        <v>56100</v>
      </c>
      <c r="I1312" s="183">
        <v>6</v>
      </c>
      <c r="J1312" s="180">
        <v>43220</v>
      </c>
      <c r="K1312" s="180">
        <v>43220</v>
      </c>
      <c r="L1312" s="183">
        <v>244</v>
      </c>
      <c r="M1312" s="183">
        <v>244</v>
      </c>
      <c r="N1312" s="184">
        <v>47.7</v>
      </c>
      <c r="O1312">
        <v>102976584</v>
      </c>
      <c r="P1312" t="s">
        <v>611</v>
      </c>
      <c r="Q1312">
        <v>102977700</v>
      </c>
      <c r="R1312" t="s">
        <v>130</v>
      </c>
      <c r="S1312">
        <v>11003620275</v>
      </c>
      <c r="T1312" t="s">
        <v>612</v>
      </c>
      <c r="U1312" s="104">
        <v>21560121200016</v>
      </c>
      <c r="W1312">
        <v>17089</v>
      </c>
      <c r="X1312" s="104">
        <v>100003484722</v>
      </c>
      <c r="Y1312" s="1">
        <v>43236</v>
      </c>
      <c r="Z1312" s="1">
        <v>43276</v>
      </c>
      <c r="AA1312">
        <v>103</v>
      </c>
      <c r="AB1312" t="s">
        <v>613</v>
      </c>
      <c r="AD1312">
        <v>6005920498</v>
      </c>
      <c r="AE1312" t="s">
        <v>805</v>
      </c>
      <c r="AH1312" s="185">
        <v>14896960824806</v>
      </c>
      <c r="AI1312" t="s">
        <v>896</v>
      </c>
      <c r="AJ1312">
        <v>56100</v>
      </c>
      <c r="AK1312" t="s">
        <v>264</v>
      </c>
      <c r="AL1312" t="s">
        <v>396</v>
      </c>
      <c r="AM1312">
        <v>445</v>
      </c>
      <c r="AN1312" t="s">
        <v>101</v>
      </c>
      <c r="AO1312" t="s">
        <v>617</v>
      </c>
      <c r="AP1312" t="s">
        <v>618</v>
      </c>
      <c r="AQ1312" t="s">
        <v>619</v>
      </c>
      <c r="AR1312">
        <v>6</v>
      </c>
      <c r="AU1312">
        <v>0</v>
      </c>
      <c r="AV1312" s="1">
        <v>43191</v>
      </c>
      <c r="AW1312" s="1">
        <v>43220</v>
      </c>
      <c r="AX1312">
        <v>12.27</v>
      </c>
      <c r="AY1312">
        <v>0</v>
      </c>
      <c r="AZ1312">
        <v>0</v>
      </c>
      <c r="BA1312">
        <v>0</v>
      </c>
      <c r="BB1312">
        <v>0</v>
      </c>
      <c r="BC1312">
        <v>0.47</v>
      </c>
      <c r="BD1312">
        <v>0</v>
      </c>
      <c r="BE1312">
        <v>0</v>
      </c>
      <c r="BF1312" s="1">
        <v>43221</v>
      </c>
      <c r="BG1312" s="1">
        <v>43281</v>
      </c>
      <c r="BH1312">
        <v>9.6300000000000008</v>
      </c>
      <c r="BI1312">
        <v>8.9499999999999993</v>
      </c>
      <c r="BJ1312">
        <v>30.85</v>
      </c>
      <c r="BK1312">
        <v>5.49</v>
      </c>
      <c r="BL1312">
        <v>2.6</v>
      </c>
      <c r="BM1312">
        <v>1.56</v>
      </c>
      <c r="BN1312">
        <v>0.73</v>
      </c>
      <c r="BO1312">
        <v>2.29</v>
      </c>
      <c r="BP1312">
        <v>41.23</v>
      </c>
      <c r="BQ1312">
        <v>12.23</v>
      </c>
      <c r="BR1312">
        <v>0.67</v>
      </c>
      <c r="BS1312">
        <v>29</v>
      </c>
      <c r="BT1312">
        <v>5.8</v>
      </c>
      <c r="BU1312">
        <v>47.7</v>
      </c>
      <c r="BV1312">
        <v>244</v>
      </c>
      <c r="BW1312">
        <v>244</v>
      </c>
      <c r="BX1312">
        <v>0</v>
      </c>
      <c r="BY1312" s="1">
        <v>43152</v>
      </c>
      <c r="BZ1312" t="s">
        <v>624</v>
      </c>
      <c r="CA1312">
        <v>234</v>
      </c>
      <c r="CB1312">
        <v>0</v>
      </c>
      <c r="CC1312" s="1">
        <v>43327</v>
      </c>
      <c r="CD1312">
        <v>581</v>
      </c>
      <c r="CE1312">
        <v>0</v>
      </c>
      <c r="CF1312">
        <v>825</v>
      </c>
      <c r="CG1312">
        <v>0</v>
      </c>
    </row>
    <row r="1313" spans="1:85" hidden="1" x14ac:dyDescent="0.45">
      <c r="A1313" s="179">
        <v>100003484722</v>
      </c>
      <c r="B1313" s="180">
        <v>43236</v>
      </c>
      <c r="C1313" s="181" t="s">
        <v>101</v>
      </c>
      <c r="D1313" s="181">
        <v>2018</v>
      </c>
      <c r="E1313" s="179">
        <v>14839073781078</v>
      </c>
      <c r="F1313" s="182" t="s">
        <v>807</v>
      </c>
      <c r="G1313" s="141" t="s">
        <v>897</v>
      </c>
      <c r="H1313" s="179">
        <v>56100</v>
      </c>
      <c r="I1313" s="183">
        <v>6</v>
      </c>
      <c r="J1313" s="180">
        <v>43220</v>
      </c>
      <c r="K1313" s="180">
        <v>43220</v>
      </c>
      <c r="L1313" s="183">
        <v>245</v>
      </c>
      <c r="M1313" s="183">
        <v>245</v>
      </c>
      <c r="N1313" s="184">
        <v>47.84</v>
      </c>
      <c r="O1313">
        <v>102976584</v>
      </c>
      <c r="P1313" t="s">
        <v>611</v>
      </c>
      <c r="Q1313">
        <v>102977700</v>
      </c>
      <c r="R1313" t="s">
        <v>130</v>
      </c>
      <c r="S1313">
        <v>11003620275</v>
      </c>
      <c r="T1313" t="s">
        <v>612</v>
      </c>
      <c r="U1313" s="104">
        <v>21560121200016</v>
      </c>
      <c r="W1313">
        <v>17089</v>
      </c>
      <c r="X1313" s="104">
        <v>100003484722</v>
      </c>
      <c r="Y1313" s="1">
        <v>43236</v>
      </c>
      <c r="Z1313" s="1">
        <v>43276</v>
      </c>
      <c r="AA1313">
        <v>104</v>
      </c>
      <c r="AB1313" t="s">
        <v>613</v>
      </c>
      <c r="AD1313">
        <v>6005863598</v>
      </c>
      <c r="AE1313" t="s">
        <v>807</v>
      </c>
      <c r="AH1313" s="185">
        <v>14839073781078</v>
      </c>
      <c r="AI1313" t="s">
        <v>897</v>
      </c>
      <c r="AJ1313">
        <v>56100</v>
      </c>
      <c r="AK1313" t="s">
        <v>264</v>
      </c>
      <c r="AL1313" t="s">
        <v>634</v>
      </c>
      <c r="AM1313">
        <v>115</v>
      </c>
      <c r="AN1313" t="s">
        <v>101</v>
      </c>
      <c r="AO1313" t="s">
        <v>617</v>
      </c>
      <c r="AP1313" t="s">
        <v>618</v>
      </c>
      <c r="AQ1313" t="s">
        <v>619</v>
      </c>
      <c r="AR1313">
        <v>6</v>
      </c>
      <c r="AU1313">
        <v>0</v>
      </c>
      <c r="AV1313" s="1">
        <v>43191</v>
      </c>
      <c r="AW1313" s="1">
        <v>43220</v>
      </c>
      <c r="AX1313">
        <v>12.32</v>
      </c>
      <c r="AY1313">
        <v>0</v>
      </c>
      <c r="AZ1313">
        <v>0</v>
      </c>
      <c r="BA1313">
        <v>0</v>
      </c>
      <c r="BB1313">
        <v>0</v>
      </c>
      <c r="BC1313">
        <v>0.47</v>
      </c>
      <c r="BD1313">
        <v>0</v>
      </c>
      <c r="BE1313">
        <v>0</v>
      </c>
      <c r="BF1313" s="1">
        <v>43221</v>
      </c>
      <c r="BG1313" s="1">
        <v>43281</v>
      </c>
      <c r="BH1313">
        <v>9.6300000000000008</v>
      </c>
      <c r="BI1313">
        <v>8.99</v>
      </c>
      <c r="BJ1313">
        <v>30.94</v>
      </c>
      <c r="BK1313">
        <v>5.51</v>
      </c>
      <c r="BL1313">
        <v>2.6</v>
      </c>
      <c r="BM1313">
        <v>1.56</v>
      </c>
      <c r="BN1313">
        <v>0.74</v>
      </c>
      <c r="BO1313">
        <v>2.2999999999999998</v>
      </c>
      <c r="BP1313">
        <v>41.35</v>
      </c>
      <c r="BQ1313">
        <v>12.23</v>
      </c>
      <c r="BR1313">
        <v>0.67</v>
      </c>
      <c r="BS1313">
        <v>29.12</v>
      </c>
      <c r="BT1313">
        <v>5.82</v>
      </c>
      <c r="BU1313">
        <v>47.84</v>
      </c>
      <c r="BV1313">
        <v>245</v>
      </c>
      <c r="BW1313">
        <v>245</v>
      </c>
      <c r="BX1313">
        <v>0</v>
      </c>
      <c r="BY1313" s="1">
        <v>42915</v>
      </c>
      <c r="BZ1313" t="s">
        <v>624</v>
      </c>
      <c r="CA1313">
        <v>60506</v>
      </c>
      <c r="CB1313">
        <v>0</v>
      </c>
      <c r="CC1313" s="1">
        <v>43278</v>
      </c>
      <c r="CD1313">
        <v>62823</v>
      </c>
      <c r="CE1313">
        <v>0</v>
      </c>
      <c r="CF1313">
        <v>63068</v>
      </c>
      <c r="CG1313">
        <v>0</v>
      </c>
    </row>
    <row r="1314" spans="1:85" hidden="1" x14ac:dyDescent="0.45">
      <c r="A1314" s="179">
        <v>100003484722</v>
      </c>
      <c r="B1314" s="180">
        <v>43236</v>
      </c>
      <c r="C1314" s="181" t="s">
        <v>101</v>
      </c>
      <c r="D1314" s="181">
        <v>2018</v>
      </c>
      <c r="E1314" s="179">
        <v>14830680111778</v>
      </c>
      <c r="F1314" s="182" t="s">
        <v>125</v>
      </c>
      <c r="G1314" s="141" t="str">
        <f>VLOOKUP(E1314,'Tableau Sites'!$A$7:$C$107,3,FALSE)</f>
        <v>PLACE BATAILLE DE QUIBERON</v>
      </c>
      <c r="H1314" s="179">
        <v>56100</v>
      </c>
      <c r="I1314" s="183">
        <v>6</v>
      </c>
      <c r="J1314" s="180">
        <v>43220</v>
      </c>
      <c r="K1314" s="180">
        <v>43220</v>
      </c>
      <c r="L1314" s="183">
        <v>1134</v>
      </c>
      <c r="M1314" s="183">
        <v>1134</v>
      </c>
      <c r="N1314" s="184">
        <v>174.66</v>
      </c>
      <c r="O1314">
        <v>102976584</v>
      </c>
      <c r="P1314" t="s">
        <v>611</v>
      </c>
      <c r="Q1314">
        <v>102977700</v>
      </c>
      <c r="R1314" t="s">
        <v>130</v>
      </c>
      <c r="S1314">
        <v>11003620275</v>
      </c>
      <c r="T1314" t="s">
        <v>612</v>
      </c>
      <c r="U1314" s="104">
        <v>21560121200016</v>
      </c>
      <c r="W1314">
        <v>17089</v>
      </c>
      <c r="X1314" s="104">
        <v>100003484722</v>
      </c>
      <c r="Y1314" s="1">
        <v>43236</v>
      </c>
      <c r="Z1314" s="1">
        <v>43276</v>
      </c>
      <c r="AA1314">
        <v>105</v>
      </c>
      <c r="AB1314" t="s">
        <v>613</v>
      </c>
      <c r="AD1314">
        <v>6005863614</v>
      </c>
      <c r="AE1314" t="s">
        <v>125</v>
      </c>
      <c r="AH1314" s="185">
        <v>14830680111778</v>
      </c>
      <c r="AI1314" t="s">
        <v>898</v>
      </c>
      <c r="AJ1314">
        <v>56100</v>
      </c>
      <c r="AK1314" t="s">
        <v>264</v>
      </c>
      <c r="AL1314" t="s">
        <v>396</v>
      </c>
      <c r="AM1314">
        <v>123</v>
      </c>
      <c r="AN1314" t="s">
        <v>101</v>
      </c>
      <c r="AO1314" t="s">
        <v>617</v>
      </c>
      <c r="AP1314" t="s">
        <v>618</v>
      </c>
      <c r="AQ1314" t="s">
        <v>619</v>
      </c>
      <c r="AR1314">
        <v>6</v>
      </c>
      <c r="AU1314">
        <v>0</v>
      </c>
      <c r="AV1314" s="1">
        <v>43191</v>
      </c>
      <c r="AW1314" s="1">
        <v>43220</v>
      </c>
      <c r="AX1314">
        <v>57.03</v>
      </c>
      <c r="AY1314">
        <v>0</v>
      </c>
      <c r="AZ1314">
        <v>0</v>
      </c>
      <c r="BA1314">
        <v>0</v>
      </c>
      <c r="BB1314">
        <v>0</v>
      </c>
      <c r="BC1314">
        <v>2.1800000000000002</v>
      </c>
      <c r="BD1314">
        <v>0</v>
      </c>
      <c r="BE1314">
        <v>0</v>
      </c>
      <c r="BF1314" s="1">
        <v>43221</v>
      </c>
      <c r="BG1314" s="1">
        <v>43281</v>
      </c>
      <c r="BH1314">
        <v>9.6300000000000008</v>
      </c>
      <c r="BI1314">
        <v>41.62</v>
      </c>
      <c r="BJ1314">
        <v>108.28</v>
      </c>
      <c r="BK1314">
        <v>25.52</v>
      </c>
      <c r="BL1314">
        <v>2.6</v>
      </c>
      <c r="BM1314">
        <v>7.23</v>
      </c>
      <c r="BN1314">
        <v>3.4</v>
      </c>
      <c r="BO1314">
        <v>10.63</v>
      </c>
      <c r="BP1314">
        <v>147.03</v>
      </c>
      <c r="BQ1314">
        <v>12.23</v>
      </c>
      <c r="BR1314">
        <v>0.67</v>
      </c>
      <c r="BS1314">
        <v>134.80000000000001</v>
      </c>
      <c r="BT1314">
        <v>26.96</v>
      </c>
      <c r="BU1314">
        <v>174.66</v>
      </c>
      <c r="BV1314">
        <v>1134</v>
      </c>
      <c r="BW1314">
        <v>1134</v>
      </c>
      <c r="BX1314">
        <v>0</v>
      </c>
      <c r="BY1314" s="1">
        <v>43196</v>
      </c>
      <c r="BZ1314" t="s">
        <v>624</v>
      </c>
      <c r="CA1314">
        <v>39425</v>
      </c>
      <c r="CB1314">
        <v>0</v>
      </c>
      <c r="CC1314" s="1">
        <v>43376</v>
      </c>
      <c r="CD1314">
        <v>38446</v>
      </c>
      <c r="CE1314">
        <v>0</v>
      </c>
      <c r="CF1314">
        <v>39580</v>
      </c>
      <c r="CG1314">
        <v>0</v>
      </c>
    </row>
    <row r="1315" spans="1:85" hidden="1" x14ac:dyDescent="0.45">
      <c r="A1315" s="179">
        <v>100003484722</v>
      </c>
      <c r="B1315" s="180">
        <v>43236</v>
      </c>
      <c r="C1315" s="181" t="s">
        <v>101</v>
      </c>
      <c r="D1315" s="181">
        <v>2018</v>
      </c>
      <c r="E1315" s="179">
        <v>14803907328999</v>
      </c>
      <c r="F1315" s="141" t="s">
        <v>1053</v>
      </c>
      <c r="G1315" s="141" t="str">
        <f>VLOOKUP(E1315,'Tableau Sites'!$A$7:$C$107,3,FALSE)</f>
        <v xml:space="preserve"> 82 RUE DE KERVARIC</v>
      </c>
      <c r="H1315" s="179">
        <v>56100</v>
      </c>
      <c r="I1315" s="183">
        <v>6</v>
      </c>
      <c r="J1315" s="180">
        <v>43220</v>
      </c>
      <c r="K1315" s="180">
        <v>43220</v>
      </c>
      <c r="L1315" s="183">
        <v>298</v>
      </c>
      <c r="M1315" s="183">
        <v>298</v>
      </c>
      <c r="N1315" s="184">
        <v>55.42</v>
      </c>
      <c r="O1315">
        <v>102976584</v>
      </c>
      <c r="P1315" t="s">
        <v>611</v>
      </c>
      <c r="Q1315">
        <v>102977700</v>
      </c>
      <c r="R1315" t="s">
        <v>130</v>
      </c>
      <c r="S1315">
        <v>11003620275</v>
      </c>
      <c r="T1315" t="s">
        <v>612</v>
      </c>
      <c r="U1315" s="104">
        <v>21560121200016</v>
      </c>
      <c r="W1315">
        <v>17089</v>
      </c>
      <c r="X1315" s="104">
        <v>100003484722</v>
      </c>
      <c r="Y1315" s="1">
        <v>43236</v>
      </c>
      <c r="Z1315" s="1">
        <v>43276</v>
      </c>
      <c r="AA1315">
        <v>106</v>
      </c>
      <c r="AB1315" t="s">
        <v>613</v>
      </c>
      <c r="AD1315">
        <v>6005863716</v>
      </c>
      <c r="AE1315" t="s">
        <v>810</v>
      </c>
      <c r="AH1315" s="185">
        <v>14803907328999</v>
      </c>
      <c r="AI1315" t="s">
        <v>899</v>
      </c>
      <c r="AJ1315">
        <v>56100</v>
      </c>
      <c r="AK1315" t="s">
        <v>264</v>
      </c>
      <c r="AL1315" t="s">
        <v>616</v>
      </c>
      <c r="AM1315">
        <v>287</v>
      </c>
      <c r="AN1315" t="s">
        <v>101</v>
      </c>
      <c r="AO1315" t="s">
        <v>617</v>
      </c>
      <c r="AP1315" t="s">
        <v>790</v>
      </c>
      <c r="AQ1315" t="s">
        <v>619</v>
      </c>
      <c r="AR1315">
        <v>6</v>
      </c>
      <c r="AU1315">
        <v>0</v>
      </c>
      <c r="AV1315" s="1">
        <v>43191</v>
      </c>
      <c r="AW1315" s="1">
        <v>43220</v>
      </c>
      <c r="AX1315">
        <v>14.99</v>
      </c>
      <c r="AY1315">
        <v>0</v>
      </c>
      <c r="AZ1315">
        <v>0</v>
      </c>
      <c r="BA1315">
        <v>0</v>
      </c>
      <c r="BB1315">
        <v>0</v>
      </c>
      <c r="BC1315">
        <v>0.56999999999999995</v>
      </c>
      <c r="BD1315">
        <v>0</v>
      </c>
      <c r="BE1315">
        <v>0</v>
      </c>
      <c r="BF1315" s="1">
        <v>43221</v>
      </c>
      <c r="BG1315" s="1">
        <v>43281</v>
      </c>
      <c r="BH1315">
        <v>9.6300000000000008</v>
      </c>
      <c r="BI1315">
        <v>10.94</v>
      </c>
      <c r="BJ1315">
        <v>35.56</v>
      </c>
      <c r="BK1315">
        <v>6.71</v>
      </c>
      <c r="BL1315">
        <v>2.6</v>
      </c>
      <c r="BM1315">
        <v>1.9</v>
      </c>
      <c r="BN1315">
        <v>0.89</v>
      </c>
      <c r="BO1315">
        <v>2.79</v>
      </c>
      <c r="BP1315">
        <v>47.66</v>
      </c>
      <c r="BQ1315">
        <v>12.23</v>
      </c>
      <c r="BR1315">
        <v>0.67</v>
      </c>
      <c r="BS1315">
        <v>35.43</v>
      </c>
      <c r="BT1315">
        <v>7.09</v>
      </c>
      <c r="BU1315">
        <v>55.42</v>
      </c>
      <c r="BV1315">
        <v>298</v>
      </c>
      <c r="BW1315">
        <v>125</v>
      </c>
      <c r="BX1315">
        <v>173</v>
      </c>
      <c r="BY1315" s="1">
        <v>43237</v>
      </c>
      <c r="BZ1315" t="s">
        <v>624</v>
      </c>
      <c r="CA1315">
        <v>4260</v>
      </c>
      <c r="CB1315">
        <v>6008</v>
      </c>
      <c r="CC1315" s="1">
        <v>43422</v>
      </c>
      <c r="CD1315">
        <v>4209</v>
      </c>
      <c r="CE1315">
        <v>6045</v>
      </c>
      <c r="CF1315">
        <v>4334</v>
      </c>
      <c r="CG1315">
        <v>6218</v>
      </c>
    </row>
    <row r="1316" spans="1:85" hidden="1" x14ac:dyDescent="0.45">
      <c r="A1316" s="179">
        <v>100003484722</v>
      </c>
      <c r="B1316" s="180">
        <v>43236</v>
      </c>
      <c r="C1316" s="181" t="s">
        <v>101</v>
      </c>
      <c r="D1316" s="181">
        <v>2018</v>
      </c>
      <c r="E1316" s="179">
        <v>14858465933343</v>
      </c>
      <c r="F1316" s="182" t="s">
        <v>48</v>
      </c>
      <c r="G1316" s="141" t="str">
        <f>VLOOKUP(E1316,'Tableau Sites'!$A$7:$C$107,3,FALSE)</f>
        <v>5 RUE DE L INDUSTRIE</v>
      </c>
      <c r="H1316" s="179">
        <v>56100</v>
      </c>
      <c r="I1316" s="183">
        <v>36</v>
      </c>
      <c r="J1316" s="180">
        <v>43220</v>
      </c>
      <c r="K1316" s="180">
        <v>43220</v>
      </c>
      <c r="L1316" s="183">
        <v>403</v>
      </c>
      <c r="M1316" s="183">
        <v>403</v>
      </c>
      <c r="N1316" s="184">
        <v>99.42</v>
      </c>
      <c r="O1316">
        <v>102976584</v>
      </c>
      <c r="P1316" t="s">
        <v>611</v>
      </c>
      <c r="Q1316">
        <v>102977700</v>
      </c>
      <c r="R1316" t="s">
        <v>130</v>
      </c>
      <c r="S1316">
        <v>11003620275</v>
      </c>
      <c r="T1316" t="s">
        <v>612</v>
      </c>
      <c r="U1316" s="104">
        <v>21560121200016</v>
      </c>
      <c r="W1316">
        <v>17089</v>
      </c>
      <c r="X1316" s="104">
        <v>100003484722</v>
      </c>
      <c r="Y1316" s="1">
        <v>43236</v>
      </c>
      <c r="Z1316" s="1">
        <v>43276</v>
      </c>
      <c r="AA1316">
        <v>107</v>
      </c>
      <c r="AB1316" t="s">
        <v>613</v>
      </c>
      <c r="AD1316">
        <v>6005830349</v>
      </c>
      <c r="AE1316" t="s">
        <v>48</v>
      </c>
      <c r="AH1316" s="185">
        <v>14858465933343</v>
      </c>
      <c r="AI1316" t="s">
        <v>49</v>
      </c>
      <c r="AJ1316">
        <v>56100</v>
      </c>
      <c r="AK1316" t="s">
        <v>264</v>
      </c>
      <c r="AL1316" t="s">
        <v>616</v>
      </c>
      <c r="AM1316">
        <v>2177656566298</v>
      </c>
      <c r="AN1316" t="s">
        <v>101</v>
      </c>
      <c r="AO1316" t="s">
        <v>617</v>
      </c>
      <c r="AP1316" t="s">
        <v>618</v>
      </c>
      <c r="AQ1316" t="s">
        <v>619</v>
      </c>
      <c r="AR1316">
        <v>36</v>
      </c>
      <c r="AU1316">
        <v>0</v>
      </c>
      <c r="AV1316" s="1">
        <v>43191</v>
      </c>
      <c r="AW1316" s="1">
        <v>43220</v>
      </c>
      <c r="AX1316">
        <v>20.260000000000002</v>
      </c>
      <c r="AY1316">
        <v>0</v>
      </c>
      <c r="AZ1316">
        <v>0</v>
      </c>
      <c r="BA1316">
        <v>0</v>
      </c>
      <c r="BB1316">
        <v>0</v>
      </c>
      <c r="BC1316">
        <v>0.77</v>
      </c>
      <c r="BD1316">
        <v>0</v>
      </c>
      <c r="BE1316">
        <v>0</v>
      </c>
      <c r="BF1316" s="1">
        <v>43221</v>
      </c>
      <c r="BG1316" s="1">
        <v>43281</v>
      </c>
      <c r="BH1316">
        <v>31.29</v>
      </c>
      <c r="BI1316">
        <v>14.79</v>
      </c>
      <c r="BJ1316">
        <v>66.34</v>
      </c>
      <c r="BK1316">
        <v>9.07</v>
      </c>
      <c r="BL1316">
        <v>8.4600000000000009</v>
      </c>
      <c r="BM1316">
        <v>2.57</v>
      </c>
      <c r="BN1316">
        <v>1.21</v>
      </c>
      <c r="BO1316">
        <v>3.78</v>
      </c>
      <c r="BP1316">
        <v>87.65</v>
      </c>
      <c r="BQ1316">
        <v>39.75</v>
      </c>
      <c r="BR1316">
        <v>2.19</v>
      </c>
      <c r="BS1316">
        <v>47.9</v>
      </c>
      <c r="BT1316">
        <v>9.58</v>
      </c>
      <c r="BU1316">
        <v>99.42</v>
      </c>
      <c r="BV1316">
        <v>403</v>
      </c>
      <c r="BW1316">
        <v>403</v>
      </c>
      <c r="BX1316">
        <v>0</v>
      </c>
      <c r="BY1316" s="1">
        <v>43236</v>
      </c>
      <c r="BZ1316" t="s">
        <v>624</v>
      </c>
      <c r="CA1316">
        <v>7950</v>
      </c>
      <c r="CB1316">
        <v>0</v>
      </c>
      <c r="CC1316" s="1">
        <v>43267</v>
      </c>
      <c r="CD1316">
        <v>4886</v>
      </c>
      <c r="CE1316">
        <v>0</v>
      </c>
      <c r="CF1316">
        <v>5289</v>
      </c>
      <c r="CG1316">
        <v>0</v>
      </c>
    </row>
    <row r="1317" spans="1:85" hidden="1" x14ac:dyDescent="0.45">
      <c r="A1317" s="179">
        <v>100003484722</v>
      </c>
      <c r="B1317" s="180">
        <v>43236</v>
      </c>
      <c r="C1317" s="181" t="s">
        <v>101</v>
      </c>
      <c r="D1317" s="181">
        <v>2018</v>
      </c>
      <c r="E1317" s="179">
        <v>14851519478970</v>
      </c>
      <c r="F1317" s="182" t="s">
        <v>813</v>
      </c>
      <c r="G1317" s="141" t="str">
        <f>VLOOKUP(E1317,'Tableau Sites'!$A$7:$C$107,3,FALSE)</f>
        <v>16X RUE DE PONT CARRE</v>
      </c>
      <c r="H1317" s="179">
        <v>56100</v>
      </c>
      <c r="I1317" s="183">
        <v>3</v>
      </c>
      <c r="J1317" s="180">
        <v>43220</v>
      </c>
      <c r="K1317" s="180">
        <v>43220</v>
      </c>
      <c r="L1317" s="183">
        <v>-15</v>
      </c>
      <c r="M1317" s="183">
        <v>-15</v>
      </c>
      <c r="N1317" s="184">
        <v>7.85</v>
      </c>
      <c r="O1317">
        <v>102976584</v>
      </c>
      <c r="P1317" t="s">
        <v>611</v>
      </c>
      <c r="Q1317">
        <v>102977700</v>
      </c>
      <c r="R1317" t="s">
        <v>130</v>
      </c>
      <c r="S1317">
        <v>11003620275</v>
      </c>
      <c r="T1317" t="s">
        <v>612</v>
      </c>
      <c r="U1317" s="104">
        <v>21560121200016</v>
      </c>
      <c r="W1317">
        <v>17089</v>
      </c>
      <c r="X1317" s="104">
        <v>100003484722</v>
      </c>
      <c r="Y1317" s="1">
        <v>43236</v>
      </c>
      <c r="Z1317" s="1">
        <v>43276</v>
      </c>
      <c r="AA1317">
        <v>108</v>
      </c>
      <c r="AB1317" t="s">
        <v>613</v>
      </c>
      <c r="AD1317">
        <v>6005877483</v>
      </c>
      <c r="AE1317" t="s">
        <v>813</v>
      </c>
      <c r="AH1317" s="185">
        <v>14851519478970</v>
      </c>
      <c r="AI1317" t="s">
        <v>900</v>
      </c>
      <c r="AJ1317">
        <v>56100</v>
      </c>
      <c r="AK1317" t="s">
        <v>264</v>
      </c>
      <c r="AL1317" t="s">
        <v>616</v>
      </c>
      <c r="AM1317">
        <v>283</v>
      </c>
      <c r="AN1317" t="s">
        <v>101</v>
      </c>
      <c r="AO1317" t="s">
        <v>617</v>
      </c>
      <c r="AP1317" t="s">
        <v>618</v>
      </c>
      <c r="AQ1317" t="s">
        <v>619</v>
      </c>
      <c r="AR1317">
        <v>3</v>
      </c>
      <c r="AU1317">
        <v>0</v>
      </c>
      <c r="AV1317" s="1">
        <v>43191</v>
      </c>
      <c r="AW1317" s="1">
        <v>43220</v>
      </c>
      <c r="AX1317">
        <v>-0.76</v>
      </c>
      <c r="AY1317">
        <v>0</v>
      </c>
      <c r="AZ1317">
        <v>0</v>
      </c>
      <c r="BA1317">
        <v>0</v>
      </c>
      <c r="BB1317">
        <v>0</v>
      </c>
      <c r="BC1317">
        <v>-0.03</v>
      </c>
      <c r="BD1317">
        <v>0</v>
      </c>
      <c r="BE1317">
        <v>0</v>
      </c>
      <c r="BF1317" s="1">
        <v>43221</v>
      </c>
      <c r="BG1317" s="1">
        <v>43281</v>
      </c>
      <c r="BH1317">
        <v>7.47</v>
      </c>
      <c r="BI1317">
        <v>-0.55000000000000004</v>
      </c>
      <c r="BJ1317">
        <v>6.16</v>
      </c>
      <c r="BK1317">
        <v>-0.34</v>
      </c>
      <c r="BL1317">
        <v>2.02</v>
      </c>
      <c r="BM1317">
        <v>-0.1</v>
      </c>
      <c r="BN1317">
        <v>-0.05</v>
      </c>
      <c r="BO1317">
        <v>-0.15</v>
      </c>
      <c r="BP1317">
        <v>7.69</v>
      </c>
      <c r="BQ1317">
        <v>9.49</v>
      </c>
      <c r="BR1317">
        <v>0.52</v>
      </c>
      <c r="BS1317">
        <v>-1.8</v>
      </c>
      <c r="BT1317">
        <v>-0.36</v>
      </c>
      <c r="BU1317">
        <v>7.85</v>
      </c>
      <c r="BV1317">
        <v>-15</v>
      </c>
      <c r="BW1317">
        <v>-15</v>
      </c>
      <c r="BX1317">
        <v>0</v>
      </c>
      <c r="BY1317" s="1">
        <v>43207</v>
      </c>
      <c r="BZ1317" t="s">
        <v>687</v>
      </c>
      <c r="CA1317">
        <v>0</v>
      </c>
      <c r="CB1317">
        <v>0</v>
      </c>
      <c r="CC1317" s="1">
        <v>43269</v>
      </c>
      <c r="CD1317">
        <v>19</v>
      </c>
      <c r="CE1317">
        <v>0</v>
      </c>
      <c r="CF1317">
        <v>4</v>
      </c>
      <c r="CG1317">
        <v>0</v>
      </c>
    </row>
    <row r="1318" spans="1:85" hidden="1" x14ac:dyDescent="0.45">
      <c r="A1318" s="179">
        <v>109001994739</v>
      </c>
      <c r="B1318" s="180">
        <v>43252</v>
      </c>
      <c r="C1318" s="181" t="s">
        <v>101</v>
      </c>
      <c r="D1318" s="181">
        <v>2018</v>
      </c>
      <c r="E1318" s="179">
        <v>14864978218038</v>
      </c>
      <c r="F1318" s="141" t="s">
        <v>614</v>
      </c>
      <c r="G1318" s="141" t="str">
        <f>VLOOKUP(E1318,'Tableau Sites'!$A$7:$C$107,3,FALSE)</f>
        <v>16B RUE JULES VALLES</v>
      </c>
      <c r="H1318" s="179">
        <v>56100</v>
      </c>
      <c r="I1318" s="183">
        <v>6</v>
      </c>
      <c r="J1318" s="180">
        <v>43251</v>
      </c>
      <c r="K1318" s="180">
        <v>43251</v>
      </c>
      <c r="L1318" s="183">
        <v>238</v>
      </c>
      <c r="M1318" s="183">
        <v>238</v>
      </c>
      <c r="N1318" s="184">
        <v>40.299999999999997</v>
      </c>
      <c r="O1318">
        <v>102976584</v>
      </c>
      <c r="P1318" t="s">
        <v>611</v>
      </c>
      <c r="Q1318">
        <v>102977700</v>
      </c>
      <c r="R1318" t="s">
        <v>130</v>
      </c>
      <c r="S1318">
        <v>11003620275</v>
      </c>
      <c r="T1318" t="s">
        <v>612</v>
      </c>
      <c r="U1318" s="104">
        <v>21560121200016</v>
      </c>
      <c r="W1318">
        <v>17089</v>
      </c>
      <c r="X1318" s="104">
        <v>109001994739</v>
      </c>
      <c r="Y1318" s="1">
        <v>43252</v>
      </c>
      <c r="Z1318" s="1">
        <v>43292</v>
      </c>
      <c r="AA1318">
        <v>1</v>
      </c>
      <c r="AB1318" t="s">
        <v>613</v>
      </c>
      <c r="AD1318">
        <v>6006173683</v>
      </c>
      <c r="AH1318" s="185">
        <v>14864978218038</v>
      </c>
      <c r="AI1318" t="s">
        <v>166</v>
      </c>
      <c r="AJ1318">
        <v>56100</v>
      </c>
      <c r="AK1318" t="s">
        <v>264</v>
      </c>
      <c r="AL1318" t="s">
        <v>616</v>
      </c>
      <c r="AM1318">
        <v>224</v>
      </c>
      <c r="AN1318" t="s">
        <v>101</v>
      </c>
      <c r="AO1318" t="s">
        <v>617</v>
      </c>
      <c r="AP1318" t="s">
        <v>618</v>
      </c>
      <c r="AQ1318" t="s">
        <v>619</v>
      </c>
      <c r="AR1318">
        <v>6</v>
      </c>
      <c r="AU1318">
        <v>0</v>
      </c>
      <c r="AV1318" s="1">
        <v>43221</v>
      </c>
      <c r="AW1318" s="1">
        <v>43251</v>
      </c>
      <c r="AX1318">
        <v>11.97</v>
      </c>
      <c r="AY1318">
        <v>0</v>
      </c>
      <c r="AZ1318">
        <v>0</v>
      </c>
      <c r="BA1318">
        <v>0</v>
      </c>
      <c r="BB1318">
        <v>0</v>
      </c>
      <c r="BC1318">
        <v>0.46</v>
      </c>
      <c r="BD1318">
        <v>0</v>
      </c>
      <c r="BE1318">
        <v>0</v>
      </c>
      <c r="BF1318" s="1">
        <v>43252</v>
      </c>
      <c r="BG1318" s="1">
        <v>43281</v>
      </c>
      <c r="BH1318">
        <v>4.74</v>
      </c>
      <c r="BI1318">
        <v>8.73</v>
      </c>
      <c r="BJ1318">
        <v>25.44</v>
      </c>
      <c r="BK1318">
        <v>5.36</v>
      </c>
      <c r="BL1318">
        <v>1.28</v>
      </c>
      <c r="BM1318">
        <v>1.52</v>
      </c>
      <c r="BN1318">
        <v>0.71</v>
      </c>
      <c r="BO1318">
        <v>2.23</v>
      </c>
      <c r="BP1318">
        <v>34.31</v>
      </c>
      <c r="BQ1318">
        <v>6.02</v>
      </c>
      <c r="BR1318">
        <v>0.33</v>
      </c>
      <c r="BS1318">
        <v>28.29</v>
      </c>
      <c r="BT1318">
        <v>5.66</v>
      </c>
      <c r="BU1318">
        <v>40.299999999999997</v>
      </c>
      <c r="BV1318">
        <v>238</v>
      </c>
      <c r="BW1318">
        <v>238</v>
      </c>
      <c r="BX1318">
        <v>0</v>
      </c>
      <c r="BY1318" s="1"/>
      <c r="CC1318" s="1">
        <v>43272</v>
      </c>
      <c r="CD1318">
        <v>8427</v>
      </c>
      <c r="CE1318">
        <v>0</v>
      </c>
      <c r="CF1318">
        <v>8665</v>
      </c>
      <c r="CG1318">
        <v>0</v>
      </c>
    </row>
    <row r="1319" spans="1:85" x14ac:dyDescent="0.45">
      <c r="A1319" s="179">
        <v>109001994739</v>
      </c>
      <c r="B1319" s="180">
        <v>43252</v>
      </c>
      <c r="C1319" s="181" t="s">
        <v>101</v>
      </c>
      <c r="D1319" s="181">
        <v>2018</v>
      </c>
      <c r="E1319" s="179">
        <v>14874384875813</v>
      </c>
      <c r="F1319" s="204" t="s">
        <v>815</v>
      </c>
      <c r="G1319" s="141" t="str">
        <f>VLOOKUP(E1319,'Tableau Sites'!$A$7:$C$127,3,FALSE)</f>
        <v>16 RUE JULES VALLES</v>
      </c>
      <c r="H1319" s="179">
        <v>56100</v>
      </c>
      <c r="I1319" s="183">
        <v>6</v>
      </c>
      <c r="J1319" s="180">
        <v>43251</v>
      </c>
      <c r="K1319" s="180">
        <v>43251</v>
      </c>
      <c r="L1319" s="183">
        <v>217</v>
      </c>
      <c r="M1319" s="183">
        <v>217</v>
      </c>
      <c r="N1319" s="184">
        <v>37.299999999999997</v>
      </c>
      <c r="O1319">
        <v>102976584</v>
      </c>
      <c r="P1319" t="s">
        <v>611</v>
      </c>
      <c r="Q1319">
        <v>102977700</v>
      </c>
      <c r="R1319" t="s">
        <v>130</v>
      </c>
      <c r="S1319">
        <v>11003620275</v>
      </c>
      <c r="T1319" t="s">
        <v>612</v>
      </c>
      <c r="U1319" s="104">
        <v>21560121200016</v>
      </c>
      <c r="W1319">
        <v>17089</v>
      </c>
      <c r="X1319" s="104">
        <v>109001994739</v>
      </c>
      <c r="Y1319" s="1">
        <v>43252</v>
      </c>
      <c r="Z1319" s="1">
        <v>43292</v>
      </c>
      <c r="AA1319">
        <v>2</v>
      </c>
      <c r="AB1319" t="s">
        <v>613</v>
      </c>
      <c r="AD1319">
        <v>6006173680</v>
      </c>
      <c r="AH1319" s="185">
        <v>14874384875813</v>
      </c>
      <c r="AI1319" t="s">
        <v>815</v>
      </c>
      <c r="AJ1319">
        <v>56100</v>
      </c>
      <c r="AK1319" t="s">
        <v>264</v>
      </c>
      <c r="AL1319" t="s">
        <v>616</v>
      </c>
      <c r="AM1319">
        <v>614</v>
      </c>
      <c r="AN1319" t="s">
        <v>101</v>
      </c>
      <c r="AO1319" t="s">
        <v>617</v>
      </c>
      <c r="AP1319" t="s">
        <v>618</v>
      </c>
      <c r="AQ1319" t="s">
        <v>619</v>
      </c>
      <c r="AR1319">
        <v>6</v>
      </c>
      <c r="AU1319">
        <v>0</v>
      </c>
      <c r="AV1319" s="1">
        <v>43221</v>
      </c>
      <c r="AW1319" s="1">
        <v>43251</v>
      </c>
      <c r="AX1319">
        <v>10.92</v>
      </c>
      <c r="AY1319">
        <v>0</v>
      </c>
      <c r="AZ1319">
        <v>0</v>
      </c>
      <c r="BA1319">
        <v>0</v>
      </c>
      <c r="BB1319">
        <v>0</v>
      </c>
      <c r="BC1319">
        <v>0.42</v>
      </c>
      <c r="BD1319">
        <v>0</v>
      </c>
      <c r="BE1319">
        <v>0</v>
      </c>
      <c r="BF1319" s="1">
        <v>43252</v>
      </c>
      <c r="BG1319" s="1">
        <v>43281</v>
      </c>
      <c r="BH1319">
        <v>4.74</v>
      </c>
      <c r="BI1319">
        <v>7.96</v>
      </c>
      <c r="BJ1319">
        <v>23.62</v>
      </c>
      <c r="BK1319">
        <v>4.88</v>
      </c>
      <c r="BL1319">
        <v>1.28</v>
      </c>
      <c r="BM1319">
        <v>1.38</v>
      </c>
      <c r="BN1319">
        <v>0.65</v>
      </c>
      <c r="BO1319">
        <v>2.0299999999999998</v>
      </c>
      <c r="BP1319">
        <v>31.81</v>
      </c>
      <c r="BQ1319">
        <v>6.02</v>
      </c>
      <c r="BR1319">
        <v>0.33</v>
      </c>
      <c r="BS1319">
        <v>25.79</v>
      </c>
      <c r="BT1319">
        <v>5.16</v>
      </c>
      <c r="BU1319">
        <v>37.299999999999997</v>
      </c>
      <c r="BV1319">
        <v>217</v>
      </c>
      <c r="BW1319">
        <v>217</v>
      </c>
      <c r="BX1319">
        <v>0</v>
      </c>
      <c r="BY1319" s="1"/>
      <c r="CC1319" s="1">
        <v>43272</v>
      </c>
      <c r="CD1319">
        <v>5752</v>
      </c>
      <c r="CE1319">
        <v>0</v>
      </c>
      <c r="CF1319">
        <v>5969</v>
      </c>
      <c r="CG1319">
        <v>0</v>
      </c>
    </row>
    <row r="1320" spans="1:85" hidden="1" x14ac:dyDescent="0.45">
      <c r="A1320" s="179">
        <v>109001994739</v>
      </c>
      <c r="B1320" s="180">
        <v>43252</v>
      </c>
      <c r="C1320" s="181" t="s">
        <v>101</v>
      </c>
      <c r="D1320" s="181">
        <v>2018</v>
      </c>
      <c r="E1320" s="179">
        <v>14829522373357</v>
      </c>
      <c r="F1320" s="182" t="s">
        <v>7</v>
      </c>
      <c r="G1320" s="141" t="str">
        <f>VLOOKUP(E1320,'Tableau Sites'!$A$7:$C$107,3,FALSE)</f>
        <v>1 RUE NICOLAS APPERT</v>
      </c>
      <c r="H1320" s="179">
        <v>56100</v>
      </c>
      <c r="I1320" s="183">
        <v>6</v>
      </c>
      <c r="J1320" s="180">
        <v>43251</v>
      </c>
      <c r="K1320" s="180">
        <v>43251</v>
      </c>
      <c r="L1320" s="183">
        <v>1284</v>
      </c>
      <c r="M1320" s="183">
        <v>1284</v>
      </c>
      <c r="N1320" s="184">
        <v>190.55</v>
      </c>
      <c r="O1320">
        <v>102976584</v>
      </c>
      <c r="P1320" t="s">
        <v>611</v>
      </c>
      <c r="Q1320">
        <v>102977700</v>
      </c>
      <c r="R1320" t="s">
        <v>130</v>
      </c>
      <c r="S1320">
        <v>11003620275</v>
      </c>
      <c r="T1320" t="s">
        <v>612</v>
      </c>
      <c r="U1320" s="104">
        <v>21560121200016</v>
      </c>
      <c r="W1320">
        <v>17089</v>
      </c>
      <c r="X1320" s="104">
        <v>109001994739</v>
      </c>
      <c r="Y1320" s="1">
        <v>43252</v>
      </c>
      <c r="Z1320" s="1">
        <v>43292</v>
      </c>
      <c r="AA1320">
        <v>3</v>
      </c>
      <c r="AB1320" t="s">
        <v>613</v>
      </c>
      <c r="AD1320">
        <v>6005830336</v>
      </c>
      <c r="AE1320" t="s">
        <v>7</v>
      </c>
      <c r="AH1320" s="185">
        <v>14829522373357</v>
      </c>
      <c r="AI1320" t="s">
        <v>818</v>
      </c>
      <c r="AJ1320">
        <v>56100</v>
      </c>
      <c r="AK1320" t="s">
        <v>264</v>
      </c>
      <c r="AL1320" t="s">
        <v>616</v>
      </c>
      <c r="AM1320">
        <v>4156200124800</v>
      </c>
      <c r="AN1320" t="s">
        <v>101</v>
      </c>
      <c r="AO1320" t="s">
        <v>617</v>
      </c>
      <c r="AP1320" t="s">
        <v>631</v>
      </c>
      <c r="AQ1320" t="s">
        <v>619</v>
      </c>
      <c r="AR1320">
        <v>6</v>
      </c>
      <c r="AU1320">
        <v>0</v>
      </c>
      <c r="AV1320" s="1">
        <v>43221</v>
      </c>
      <c r="AW1320" s="1">
        <v>43251</v>
      </c>
      <c r="AX1320">
        <v>64.569999999999993</v>
      </c>
      <c r="AY1320">
        <v>0</v>
      </c>
      <c r="AZ1320">
        <v>0</v>
      </c>
      <c r="BA1320">
        <v>0</v>
      </c>
      <c r="BB1320">
        <v>0</v>
      </c>
      <c r="BC1320">
        <v>2.46</v>
      </c>
      <c r="BD1320">
        <v>0</v>
      </c>
      <c r="BE1320">
        <v>0</v>
      </c>
      <c r="BF1320" s="1">
        <v>43252</v>
      </c>
      <c r="BG1320" s="1">
        <v>43281</v>
      </c>
      <c r="BH1320">
        <v>5.98</v>
      </c>
      <c r="BI1320">
        <v>46.61</v>
      </c>
      <c r="BJ1320">
        <v>117.16</v>
      </c>
      <c r="BK1320">
        <v>28.89</v>
      </c>
      <c r="BL1320">
        <v>1.62</v>
      </c>
      <c r="BM1320">
        <v>8.19</v>
      </c>
      <c r="BN1320">
        <v>3.85</v>
      </c>
      <c r="BO1320">
        <v>12.04</v>
      </c>
      <c r="BP1320">
        <v>159.71</v>
      </c>
      <c r="BQ1320">
        <v>7.6</v>
      </c>
      <c r="BR1320">
        <v>0.42</v>
      </c>
      <c r="BS1320">
        <v>152.11000000000001</v>
      </c>
      <c r="BT1320">
        <v>30.42</v>
      </c>
      <c r="BU1320">
        <v>190.55</v>
      </c>
      <c r="BV1320">
        <v>1284</v>
      </c>
      <c r="BW1320">
        <v>1063</v>
      </c>
      <c r="BX1320">
        <v>221</v>
      </c>
      <c r="BY1320" s="1">
        <v>43236</v>
      </c>
      <c r="BZ1320" t="s">
        <v>624</v>
      </c>
      <c r="CA1320">
        <v>14267</v>
      </c>
      <c r="CB1320">
        <v>2519</v>
      </c>
      <c r="CC1320" s="1">
        <v>43267</v>
      </c>
      <c r="CD1320">
        <v>13419</v>
      </c>
      <c r="CE1320">
        <v>2335</v>
      </c>
      <c r="CF1320">
        <v>14482</v>
      </c>
      <c r="CG1320">
        <v>2556</v>
      </c>
    </row>
    <row r="1321" spans="1:85" hidden="1" x14ac:dyDescent="0.45">
      <c r="A1321" s="179">
        <v>109001994739</v>
      </c>
      <c r="B1321" s="180">
        <v>43252</v>
      </c>
      <c r="C1321" s="181" t="s">
        <v>101</v>
      </c>
      <c r="D1321" s="181">
        <v>2018</v>
      </c>
      <c r="E1321" s="179">
        <v>14830101244506</v>
      </c>
      <c r="F1321" s="182" t="s">
        <v>786</v>
      </c>
      <c r="G1321" s="141" t="str">
        <f>VLOOKUP(E1321,'Tableau Sites'!$A$7:$C$107,3,FALSE)</f>
        <v>82 RUE DE KERVARIC</v>
      </c>
      <c r="H1321" s="179">
        <v>56100</v>
      </c>
      <c r="I1321" s="183">
        <v>9</v>
      </c>
      <c r="J1321" s="180">
        <v>43251</v>
      </c>
      <c r="K1321" s="180">
        <v>43251</v>
      </c>
      <c r="L1321" s="183">
        <v>-700</v>
      </c>
      <c r="M1321" s="183">
        <v>-700</v>
      </c>
      <c r="N1321" s="184">
        <v>-81.47</v>
      </c>
      <c r="O1321">
        <v>102976584</v>
      </c>
      <c r="P1321" t="s">
        <v>611</v>
      </c>
      <c r="Q1321">
        <v>102977700</v>
      </c>
      <c r="R1321" t="s">
        <v>130</v>
      </c>
      <c r="S1321">
        <v>11003620275</v>
      </c>
      <c r="T1321" t="s">
        <v>612</v>
      </c>
      <c r="U1321" s="104">
        <v>21560121200016</v>
      </c>
      <c r="W1321">
        <v>17089</v>
      </c>
      <c r="X1321" s="104">
        <v>109001994739</v>
      </c>
      <c r="Y1321" s="1">
        <v>43252</v>
      </c>
      <c r="Z1321" s="1">
        <v>43292</v>
      </c>
      <c r="AA1321">
        <v>4</v>
      </c>
      <c r="AB1321" t="s">
        <v>635</v>
      </c>
      <c r="AD1321">
        <v>6005830338</v>
      </c>
      <c r="AE1321" t="s">
        <v>786</v>
      </c>
      <c r="AH1321" s="185">
        <v>14830101244506</v>
      </c>
      <c r="AI1321" t="s">
        <v>888</v>
      </c>
      <c r="AJ1321">
        <v>56100</v>
      </c>
      <c r="AK1321" t="s">
        <v>264</v>
      </c>
      <c r="AL1321" t="s">
        <v>616</v>
      </c>
      <c r="AM1321">
        <v>3156310410460</v>
      </c>
      <c r="AN1321" t="s">
        <v>101</v>
      </c>
      <c r="AO1321" t="s">
        <v>617</v>
      </c>
      <c r="AP1321" t="s">
        <v>631</v>
      </c>
      <c r="AQ1321" t="s">
        <v>619</v>
      </c>
      <c r="AR1321">
        <v>9</v>
      </c>
      <c r="AU1321">
        <v>0</v>
      </c>
      <c r="AV1321" s="1">
        <v>43221</v>
      </c>
      <c r="AW1321" s="1">
        <v>43251</v>
      </c>
      <c r="AX1321">
        <v>-35.21</v>
      </c>
      <c r="AY1321">
        <v>0</v>
      </c>
      <c r="AZ1321">
        <v>0</v>
      </c>
      <c r="BA1321">
        <v>0</v>
      </c>
      <c r="BB1321">
        <v>0</v>
      </c>
      <c r="BC1321">
        <v>-1.35</v>
      </c>
      <c r="BD1321">
        <v>0</v>
      </c>
      <c r="BE1321">
        <v>0</v>
      </c>
      <c r="BF1321" s="1">
        <v>43252</v>
      </c>
      <c r="BG1321" s="1">
        <v>43281</v>
      </c>
      <c r="BH1321">
        <v>7.67</v>
      </c>
      <c r="BI1321">
        <v>-18.93</v>
      </c>
      <c r="BJ1321">
        <v>-46.47</v>
      </c>
      <c r="BK1321">
        <v>-15.75</v>
      </c>
      <c r="BL1321">
        <v>2.0699999999999998</v>
      </c>
      <c r="BM1321">
        <v>-4.47</v>
      </c>
      <c r="BN1321">
        <v>-2.1</v>
      </c>
      <c r="BO1321">
        <v>-6.57</v>
      </c>
      <c r="BP1321">
        <v>-66.72</v>
      </c>
      <c r="BQ1321">
        <v>9.74</v>
      </c>
      <c r="BR1321">
        <v>0.54</v>
      </c>
      <c r="BS1321">
        <v>-76.459999999999994</v>
      </c>
      <c r="BT1321">
        <v>-15.29</v>
      </c>
      <c r="BU1321">
        <v>-81.47</v>
      </c>
      <c r="BV1321">
        <v>-700</v>
      </c>
      <c r="BW1321">
        <v>-150</v>
      </c>
      <c r="BX1321">
        <v>-550</v>
      </c>
      <c r="BY1321" s="1">
        <v>43236</v>
      </c>
      <c r="BZ1321" t="s">
        <v>624</v>
      </c>
      <c r="CA1321">
        <v>16287</v>
      </c>
      <c r="CB1321">
        <v>11519</v>
      </c>
      <c r="CC1321" s="1">
        <v>43267</v>
      </c>
      <c r="CD1321">
        <v>16707</v>
      </c>
      <c r="CE1321">
        <v>12268</v>
      </c>
      <c r="CF1321">
        <v>16557</v>
      </c>
      <c r="CG1321">
        <v>11718</v>
      </c>
    </row>
    <row r="1322" spans="1:85" hidden="1" x14ac:dyDescent="0.45">
      <c r="A1322" s="179">
        <v>101002844745</v>
      </c>
      <c r="B1322" s="180">
        <v>43313</v>
      </c>
      <c r="C1322" s="181" t="s">
        <v>101</v>
      </c>
      <c r="D1322" s="181">
        <v>2018</v>
      </c>
      <c r="E1322" s="179">
        <v>14836613479207</v>
      </c>
      <c r="F1322" s="182" t="s">
        <v>1052</v>
      </c>
      <c r="G1322" s="1" t="s">
        <v>901</v>
      </c>
      <c r="H1322" s="179">
        <v>56100</v>
      </c>
      <c r="I1322" s="183">
        <v>3</v>
      </c>
      <c r="J1322" s="180">
        <v>43281</v>
      </c>
      <c r="K1322" s="180">
        <v>43281</v>
      </c>
      <c r="L1322" s="183">
        <v>62</v>
      </c>
      <c r="M1322" s="183">
        <v>62</v>
      </c>
      <c r="N1322" s="184">
        <v>70.8</v>
      </c>
      <c r="O1322">
        <v>102976584</v>
      </c>
      <c r="P1322" t="s">
        <v>611</v>
      </c>
      <c r="Q1322">
        <v>102977700</v>
      </c>
      <c r="R1322" t="s">
        <v>130</v>
      </c>
      <c r="S1322">
        <v>11003620275</v>
      </c>
      <c r="T1322" t="s">
        <v>612</v>
      </c>
      <c r="U1322" s="104">
        <v>21560121200016</v>
      </c>
      <c r="W1322">
        <v>288119</v>
      </c>
      <c r="X1322" s="104">
        <v>101002844745</v>
      </c>
      <c r="Y1322" s="1">
        <v>43313</v>
      </c>
      <c r="Z1322" s="1">
        <v>43353</v>
      </c>
      <c r="AA1322">
        <v>1</v>
      </c>
      <c r="AB1322" t="s">
        <v>613</v>
      </c>
      <c r="AD1322">
        <v>6006436883</v>
      </c>
      <c r="AE1322" t="s">
        <v>901</v>
      </c>
      <c r="AF1322" t="s">
        <v>902</v>
      </c>
      <c r="AG1322" t="s">
        <v>903</v>
      </c>
      <c r="AH1322" s="185">
        <v>14836613479207</v>
      </c>
      <c r="AI1322" t="s">
        <v>904</v>
      </c>
      <c r="AJ1322">
        <v>56100</v>
      </c>
      <c r="AK1322" t="s">
        <v>264</v>
      </c>
      <c r="AL1322" t="s">
        <v>616</v>
      </c>
      <c r="AM1322">
        <v>365</v>
      </c>
      <c r="AN1322" t="s">
        <v>101</v>
      </c>
      <c r="AO1322" t="s">
        <v>617</v>
      </c>
      <c r="AP1322" t="s">
        <v>618</v>
      </c>
      <c r="AQ1322" t="s">
        <v>619</v>
      </c>
      <c r="AR1322">
        <v>3</v>
      </c>
      <c r="AU1322">
        <v>0</v>
      </c>
      <c r="AV1322" s="1">
        <v>43264</v>
      </c>
      <c r="AW1322" s="1">
        <v>43281</v>
      </c>
      <c r="AX1322">
        <v>3.12</v>
      </c>
      <c r="AY1322">
        <v>0</v>
      </c>
      <c r="AZ1322">
        <v>0</v>
      </c>
      <c r="BA1322">
        <v>0</v>
      </c>
      <c r="BB1322">
        <v>0</v>
      </c>
      <c r="BC1322">
        <v>0.12</v>
      </c>
      <c r="BD1322">
        <v>40.68</v>
      </c>
      <c r="BE1322">
        <v>0</v>
      </c>
      <c r="BF1322" s="1">
        <v>43264</v>
      </c>
      <c r="BG1322" s="1">
        <v>43343</v>
      </c>
      <c r="BH1322">
        <v>9.7899999999999991</v>
      </c>
      <c r="BI1322">
        <v>2.2799999999999998</v>
      </c>
      <c r="BJ1322">
        <v>55.87</v>
      </c>
      <c r="BK1322">
        <v>1.4</v>
      </c>
      <c r="BL1322">
        <v>2.65</v>
      </c>
      <c r="BM1322">
        <v>0.4</v>
      </c>
      <c r="BN1322">
        <v>0.19</v>
      </c>
      <c r="BO1322">
        <v>0.59</v>
      </c>
      <c r="BP1322">
        <v>60.51</v>
      </c>
      <c r="BQ1322">
        <v>12.44</v>
      </c>
      <c r="BR1322">
        <v>0.68</v>
      </c>
      <c r="BS1322">
        <v>48.07</v>
      </c>
      <c r="BT1322">
        <v>9.61</v>
      </c>
      <c r="BU1322">
        <v>70.8</v>
      </c>
      <c r="BV1322">
        <v>62</v>
      </c>
      <c r="BW1322">
        <v>62</v>
      </c>
      <c r="BX1322">
        <v>0</v>
      </c>
      <c r="BY1322" s="1">
        <v>43264</v>
      </c>
      <c r="BZ1322" t="s">
        <v>905</v>
      </c>
      <c r="CA1322">
        <v>0</v>
      </c>
      <c r="CB1322">
        <v>0</v>
      </c>
      <c r="CC1322" s="1">
        <v>43397</v>
      </c>
      <c r="CD1322">
        <v>0</v>
      </c>
      <c r="CE1322">
        <v>0</v>
      </c>
      <c r="CF1322">
        <v>62</v>
      </c>
      <c r="CG1322">
        <v>0</v>
      </c>
    </row>
    <row r="1323" spans="1:85" hidden="1" x14ac:dyDescent="0.45">
      <c r="A1323" s="179">
        <v>101002844745</v>
      </c>
      <c r="B1323" s="180">
        <v>43313</v>
      </c>
      <c r="C1323" s="181" t="s">
        <v>101</v>
      </c>
      <c r="D1323" s="181">
        <v>2018</v>
      </c>
      <c r="E1323" s="179">
        <v>14864978218038</v>
      </c>
      <c r="F1323" s="141" t="s">
        <v>614</v>
      </c>
      <c r="G1323" s="141" t="str">
        <f>VLOOKUP(E1323,'Tableau Sites'!$A$7:$C$107,3,FALSE)</f>
        <v>16B RUE JULES VALLES</v>
      </c>
      <c r="H1323" s="179">
        <v>56100</v>
      </c>
      <c r="I1323" s="183">
        <v>6</v>
      </c>
      <c r="J1323" s="180">
        <v>43251</v>
      </c>
      <c r="K1323" s="180">
        <v>43251</v>
      </c>
      <c r="L1323" s="183">
        <v>238</v>
      </c>
      <c r="M1323" s="183">
        <v>238</v>
      </c>
      <c r="N1323" s="184">
        <v>40.299999999999997</v>
      </c>
      <c r="O1323">
        <v>102976584</v>
      </c>
      <c r="P1323" t="s">
        <v>611</v>
      </c>
      <c r="Q1323">
        <v>102977700</v>
      </c>
      <c r="R1323" t="s">
        <v>130</v>
      </c>
      <c r="S1323">
        <v>11003620275</v>
      </c>
      <c r="T1323" t="s">
        <v>612</v>
      </c>
      <c r="U1323" s="104">
        <v>21560121200016</v>
      </c>
      <c r="W1323">
        <v>288119</v>
      </c>
      <c r="X1323" s="104">
        <v>101002844745</v>
      </c>
      <c r="Y1323" s="1">
        <v>43313</v>
      </c>
      <c r="Z1323" s="1">
        <v>43353</v>
      </c>
      <c r="AA1323">
        <v>2</v>
      </c>
      <c r="AB1323" t="s">
        <v>613</v>
      </c>
      <c r="AD1323">
        <v>6006173683</v>
      </c>
      <c r="AH1323" s="185">
        <v>14864978218038</v>
      </c>
      <c r="AI1323" t="s">
        <v>166</v>
      </c>
      <c r="AJ1323">
        <v>56100</v>
      </c>
      <c r="AK1323" t="s">
        <v>264</v>
      </c>
      <c r="AL1323" t="s">
        <v>616</v>
      </c>
      <c r="AM1323">
        <v>224</v>
      </c>
      <c r="AN1323" t="s">
        <v>101</v>
      </c>
      <c r="AO1323" t="s">
        <v>617</v>
      </c>
      <c r="AP1323" t="s">
        <v>618</v>
      </c>
      <c r="AQ1323" t="s">
        <v>619</v>
      </c>
      <c r="AR1323">
        <v>6</v>
      </c>
      <c r="AU1323">
        <v>0</v>
      </c>
      <c r="AV1323" s="1">
        <v>43221</v>
      </c>
      <c r="AW1323" s="1">
        <v>43251</v>
      </c>
      <c r="AX1323">
        <v>11.97</v>
      </c>
      <c r="AY1323">
        <v>0</v>
      </c>
      <c r="AZ1323">
        <v>0</v>
      </c>
      <c r="BA1323">
        <v>0</v>
      </c>
      <c r="BB1323">
        <v>0</v>
      </c>
      <c r="BC1323">
        <v>0.46</v>
      </c>
      <c r="BD1323">
        <v>0</v>
      </c>
      <c r="BE1323">
        <v>0</v>
      </c>
      <c r="BF1323" s="1">
        <v>43252</v>
      </c>
      <c r="BG1323" s="1">
        <v>43281</v>
      </c>
      <c r="BH1323">
        <v>4.74</v>
      </c>
      <c r="BI1323">
        <v>8.73</v>
      </c>
      <c r="BJ1323">
        <v>25.44</v>
      </c>
      <c r="BK1323">
        <v>5.36</v>
      </c>
      <c r="BL1323">
        <v>1.28</v>
      </c>
      <c r="BM1323">
        <v>1.52</v>
      </c>
      <c r="BN1323">
        <v>0.71</v>
      </c>
      <c r="BO1323">
        <v>2.23</v>
      </c>
      <c r="BP1323">
        <v>34.31</v>
      </c>
      <c r="BQ1323">
        <v>6.02</v>
      </c>
      <c r="BR1323">
        <v>0.33</v>
      </c>
      <c r="BS1323">
        <v>28.29</v>
      </c>
      <c r="BT1323">
        <v>5.66</v>
      </c>
      <c r="BU1323">
        <v>40.299999999999997</v>
      </c>
      <c r="BV1323">
        <v>238</v>
      </c>
      <c r="BW1323">
        <v>238</v>
      </c>
      <c r="BX1323">
        <v>0</v>
      </c>
      <c r="BY1323" s="1"/>
      <c r="CC1323" s="1">
        <v>43455</v>
      </c>
      <c r="CD1323">
        <v>8427</v>
      </c>
      <c r="CE1323">
        <v>0</v>
      </c>
      <c r="CF1323">
        <v>8665</v>
      </c>
      <c r="CG1323">
        <v>0</v>
      </c>
    </row>
    <row r="1324" spans="1:85" hidden="1" x14ac:dyDescent="0.45">
      <c r="A1324" s="179">
        <v>101002844745</v>
      </c>
      <c r="B1324" s="180">
        <v>43313</v>
      </c>
      <c r="C1324" s="181" t="s">
        <v>101</v>
      </c>
      <c r="D1324" s="181">
        <v>2018</v>
      </c>
      <c r="E1324" s="179">
        <v>14864978218038</v>
      </c>
      <c r="F1324" s="141" t="s">
        <v>614</v>
      </c>
      <c r="G1324" s="141" t="str">
        <f>VLOOKUP(E1324,'Tableau Sites'!$A$7:$C$107,3,FALSE)</f>
        <v>16B RUE JULES VALLES</v>
      </c>
      <c r="H1324" s="179">
        <v>56100</v>
      </c>
      <c r="I1324" s="183">
        <v>6</v>
      </c>
      <c r="J1324" s="180">
        <v>43281</v>
      </c>
      <c r="K1324" s="180">
        <v>43281</v>
      </c>
      <c r="L1324" s="183">
        <v>217</v>
      </c>
      <c r="M1324" s="183">
        <v>217</v>
      </c>
      <c r="N1324" s="184">
        <v>37.5</v>
      </c>
      <c r="O1324">
        <v>102976584</v>
      </c>
      <c r="P1324" t="s">
        <v>611</v>
      </c>
      <c r="Q1324">
        <v>102977700</v>
      </c>
      <c r="R1324" t="s">
        <v>130</v>
      </c>
      <c r="S1324">
        <v>11003620275</v>
      </c>
      <c r="T1324" t="s">
        <v>612</v>
      </c>
      <c r="U1324" s="104">
        <v>21560121200016</v>
      </c>
      <c r="W1324">
        <v>288119</v>
      </c>
      <c r="X1324" s="104">
        <v>101002844745</v>
      </c>
      <c r="Y1324" s="1">
        <v>43313</v>
      </c>
      <c r="Z1324" s="1">
        <v>43353</v>
      </c>
      <c r="AA1324">
        <v>3</v>
      </c>
      <c r="AB1324" t="s">
        <v>613</v>
      </c>
      <c r="AD1324">
        <v>6006173683</v>
      </c>
      <c r="AH1324" s="185">
        <v>14864978218038</v>
      </c>
      <c r="AI1324" t="s">
        <v>166</v>
      </c>
      <c r="AJ1324">
        <v>56100</v>
      </c>
      <c r="AK1324" t="s">
        <v>264</v>
      </c>
      <c r="AL1324" t="s">
        <v>616</v>
      </c>
      <c r="AM1324">
        <v>224</v>
      </c>
      <c r="AN1324" t="s">
        <v>101</v>
      </c>
      <c r="AO1324" t="s">
        <v>617</v>
      </c>
      <c r="AP1324" t="s">
        <v>618</v>
      </c>
      <c r="AQ1324" t="s">
        <v>619</v>
      </c>
      <c r="AR1324">
        <v>6</v>
      </c>
      <c r="AU1324">
        <v>0</v>
      </c>
      <c r="AV1324" s="1">
        <v>43252</v>
      </c>
      <c r="AW1324" s="1">
        <v>43281</v>
      </c>
      <c r="AX1324">
        <v>10.92</v>
      </c>
      <c r="AY1324">
        <v>0</v>
      </c>
      <c r="AZ1324">
        <v>0</v>
      </c>
      <c r="BA1324">
        <v>0</v>
      </c>
      <c r="BB1324">
        <v>0</v>
      </c>
      <c r="BC1324">
        <v>0.42</v>
      </c>
      <c r="BD1324">
        <v>0</v>
      </c>
      <c r="BE1324">
        <v>0</v>
      </c>
      <c r="BF1324" s="1">
        <v>43282</v>
      </c>
      <c r="BG1324" s="1">
        <v>43312</v>
      </c>
      <c r="BH1324">
        <v>4.8899999999999997</v>
      </c>
      <c r="BI1324">
        <v>7.96</v>
      </c>
      <c r="BJ1324">
        <v>23.77</v>
      </c>
      <c r="BK1324">
        <v>4.88</v>
      </c>
      <c r="BL1324">
        <v>1.32</v>
      </c>
      <c r="BM1324">
        <v>1.38</v>
      </c>
      <c r="BN1324">
        <v>0.65</v>
      </c>
      <c r="BO1324">
        <v>2.0299999999999998</v>
      </c>
      <c r="BP1324">
        <v>32</v>
      </c>
      <c r="BQ1324">
        <v>6.21</v>
      </c>
      <c r="BR1324">
        <v>0.34</v>
      </c>
      <c r="BS1324">
        <v>25.79</v>
      </c>
      <c r="BT1324">
        <v>5.16</v>
      </c>
      <c r="BU1324">
        <v>37.5</v>
      </c>
      <c r="BV1324">
        <v>217</v>
      </c>
      <c r="BW1324">
        <v>217</v>
      </c>
      <c r="BX1324">
        <v>0</v>
      </c>
      <c r="BY1324" s="1"/>
      <c r="CC1324" s="1">
        <v>43455</v>
      </c>
      <c r="CD1324">
        <v>8665</v>
      </c>
      <c r="CE1324">
        <v>0</v>
      </c>
      <c r="CF1324">
        <v>8882</v>
      </c>
      <c r="CG1324">
        <v>0</v>
      </c>
    </row>
    <row r="1325" spans="1:85" hidden="1" x14ac:dyDescent="0.45">
      <c r="A1325" s="179">
        <v>101002844745</v>
      </c>
      <c r="B1325" s="180">
        <v>43313</v>
      </c>
      <c r="C1325" s="181" t="s">
        <v>101</v>
      </c>
      <c r="D1325" s="181">
        <v>2018</v>
      </c>
      <c r="E1325" s="179">
        <v>14864978218038</v>
      </c>
      <c r="F1325" s="141" t="s">
        <v>614</v>
      </c>
      <c r="G1325" s="141" t="str">
        <f>VLOOKUP(E1325,'Tableau Sites'!$A$7:$C$107,3,FALSE)</f>
        <v>16B RUE JULES VALLES</v>
      </c>
      <c r="H1325" s="179">
        <v>56100</v>
      </c>
      <c r="I1325" s="183">
        <v>6</v>
      </c>
      <c r="J1325" s="180">
        <v>43312</v>
      </c>
      <c r="K1325" s="180">
        <v>43312</v>
      </c>
      <c r="L1325" s="183">
        <v>214</v>
      </c>
      <c r="M1325" s="183">
        <v>214</v>
      </c>
      <c r="N1325" s="184">
        <v>37.42</v>
      </c>
      <c r="O1325">
        <v>102976584</v>
      </c>
      <c r="P1325" t="s">
        <v>611</v>
      </c>
      <c r="Q1325">
        <v>102977700</v>
      </c>
      <c r="R1325" t="s">
        <v>130</v>
      </c>
      <c r="S1325">
        <v>11003620275</v>
      </c>
      <c r="T1325" t="s">
        <v>612</v>
      </c>
      <c r="U1325" s="104">
        <v>21560121200016</v>
      </c>
      <c r="W1325">
        <v>288119</v>
      </c>
      <c r="X1325" s="104">
        <v>101002844745</v>
      </c>
      <c r="Y1325" s="1">
        <v>43313</v>
      </c>
      <c r="Z1325" s="1">
        <v>43353</v>
      </c>
      <c r="AA1325">
        <v>4</v>
      </c>
      <c r="AB1325" t="s">
        <v>613</v>
      </c>
      <c r="AD1325">
        <v>6006173683</v>
      </c>
      <c r="AH1325" s="185">
        <v>14864978218038</v>
      </c>
      <c r="AI1325" t="s">
        <v>166</v>
      </c>
      <c r="AJ1325">
        <v>56100</v>
      </c>
      <c r="AK1325" t="s">
        <v>264</v>
      </c>
      <c r="AL1325" t="s">
        <v>616</v>
      </c>
      <c r="AM1325">
        <v>224</v>
      </c>
      <c r="AN1325" t="s">
        <v>101</v>
      </c>
      <c r="AO1325" t="s">
        <v>617</v>
      </c>
      <c r="AP1325" t="s">
        <v>618</v>
      </c>
      <c r="AQ1325" t="s">
        <v>619</v>
      </c>
      <c r="AR1325">
        <v>6</v>
      </c>
      <c r="AU1325">
        <v>0</v>
      </c>
      <c r="AV1325" s="1">
        <v>43282</v>
      </c>
      <c r="AW1325" s="1">
        <v>43312</v>
      </c>
      <c r="AX1325">
        <v>10.76</v>
      </c>
      <c r="AY1325">
        <v>0</v>
      </c>
      <c r="AZ1325">
        <v>0</v>
      </c>
      <c r="BA1325">
        <v>0</v>
      </c>
      <c r="BB1325">
        <v>0</v>
      </c>
      <c r="BC1325">
        <v>0.41</v>
      </c>
      <c r="BD1325">
        <v>0</v>
      </c>
      <c r="BE1325">
        <v>0</v>
      </c>
      <c r="BF1325" s="1">
        <v>43313</v>
      </c>
      <c r="BG1325" s="1">
        <v>43343</v>
      </c>
      <c r="BH1325">
        <v>5.14</v>
      </c>
      <c r="BI1325">
        <v>7.85</v>
      </c>
      <c r="BJ1325">
        <v>23.75</v>
      </c>
      <c r="BK1325">
        <v>4.82</v>
      </c>
      <c r="BL1325">
        <v>1.39</v>
      </c>
      <c r="BM1325">
        <v>1.37</v>
      </c>
      <c r="BN1325">
        <v>0.64</v>
      </c>
      <c r="BO1325">
        <v>2.0099999999999998</v>
      </c>
      <c r="BP1325">
        <v>31.97</v>
      </c>
      <c r="BQ1325">
        <v>6.53</v>
      </c>
      <c r="BR1325">
        <v>0.36</v>
      </c>
      <c r="BS1325">
        <v>25.44</v>
      </c>
      <c r="BT1325">
        <v>5.09</v>
      </c>
      <c r="BU1325">
        <v>37.42</v>
      </c>
      <c r="BV1325">
        <v>214</v>
      </c>
      <c r="BW1325">
        <v>214</v>
      </c>
      <c r="BX1325">
        <v>0</v>
      </c>
      <c r="BY1325" s="1"/>
      <c r="CC1325" s="1">
        <v>43455</v>
      </c>
      <c r="CD1325">
        <v>8882</v>
      </c>
      <c r="CE1325">
        <v>0</v>
      </c>
      <c r="CF1325">
        <v>9096</v>
      </c>
      <c r="CG1325">
        <v>0</v>
      </c>
    </row>
    <row r="1326" spans="1:85" x14ac:dyDescent="0.45">
      <c r="A1326" s="179">
        <v>101002844745</v>
      </c>
      <c r="B1326" s="180">
        <v>43313</v>
      </c>
      <c r="C1326" s="181" t="s">
        <v>101</v>
      </c>
      <c r="D1326" s="181">
        <v>2018</v>
      </c>
      <c r="E1326" s="179">
        <v>14874384875813</v>
      </c>
      <c r="F1326" s="204" t="s">
        <v>815</v>
      </c>
      <c r="G1326" s="141" t="str">
        <f>VLOOKUP(E1326,'Tableau Sites'!$A$7:$C$127,3,FALSE)</f>
        <v>16 RUE JULES VALLES</v>
      </c>
      <c r="H1326" s="179">
        <v>56100</v>
      </c>
      <c r="I1326" s="183">
        <v>6</v>
      </c>
      <c r="J1326" s="180">
        <v>43251</v>
      </c>
      <c r="K1326" s="180">
        <v>43251</v>
      </c>
      <c r="L1326" s="183">
        <v>217</v>
      </c>
      <c r="M1326" s="183">
        <v>217</v>
      </c>
      <c r="N1326" s="184">
        <v>37.299999999999997</v>
      </c>
      <c r="O1326">
        <v>102976584</v>
      </c>
      <c r="P1326" t="s">
        <v>611</v>
      </c>
      <c r="Q1326">
        <v>102977700</v>
      </c>
      <c r="R1326" t="s">
        <v>130</v>
      </c>
      <c r="S1326">
        <v>11003620275</v>
      </c>
      <c r="T1326" t="s">
        <v>612</v>
      </c>
      <c r="U1326" s="104">
        <v>21560121200016</v>
      </c>
      <c r="W1326">
        <v>288119</v>
      </c>
      <c r="X1326" s="104">
        <v>101002844745</v>
      </c>
      <c r="Y1326" s="1">
        <v>43313</v>
      </c>
      <c r="Z1326" s="1">
        <v>43353</v>
      </c>
      <c r="AA1326">
        <v>5</v>
      </c>
      <c r="AB1326" t="s">
        <v>613</v>
      </c>
      <c r="AD1326">
        <v>6006173680</v>
      </c>
      <c r="AH1326" s="185">
        <v>14874384875813</v>
      </c>
      <c r="AI1326" t="s">
        <v>815</v>
      </c>
      <c r="AJ1326">
        <v>56100</v>
      </c>
      <c r="AK1326" t="s">
        <v>264</v>
      </c>
      <c r="AL1326" t="s">
        <v>616</v>
      </c>
      <c r="AM1326">
        <v>614</v>
      </c>
      <c r="AN1326" t="s">
        <v>101</v>
      </c>
      <c r="AO1326" t="s">
        <v>617</v>
      </c>
      <c r="AP1326" t="s">
        <v>618</v>
      </c>
      <c r="AQ1326" t="s">
        <v>619</v>
      </c>
      <c r="AR1326">
        <v>6</v>
      </c>
      <c r="AU1326">
        <v>0</v>
      </c>
      <c r="AV1326" s="1">
        <v>43221</v>
      </c>
      <c r="AW1326" s="1">
        <v>43251</v>
      </c>
      <c r="AX1326">
        <v>10.92</v>
      </c>
      <c r="AY1326">
        <v>0</v>
      </c>
      <c r="AZ1326">
        <v>0</v>
      </c>
      <c r="BA1326">
        <v>0</v>
      </c>
      <c r="BB1326">
        <v>0</v>
      </c>
      <c r="BC1326">
        <v>0.42</v>
      </c>
      <c r="BD1326">
        <v>0</v>
      </c>
      <c r="BE1326">
        <v>0</v>
      </c>
      <c r="BF1326" s="1">
        <v>43252</v>
      </c>
      <c r="BG1326" s="1">
        <v>43281</v>
      </c>
      <c r="BH1326">
        <v>4.74</v>
      </c>
      <c r="BI1326">
        <v>7.96</v>
      </c>
      <c r="BJ1326">
        <v>23.62</v>
      </c>
      <c r="BK1326">
        <v>4.88</v>
      </c>
      <c r="BL1326">
        <v>1.28</v>
      </c>
      <c r="BM1326">
        <v>1.38</v>
      </c>
      <c r="BN1326">
        <v>0.65</v>
      </c>
      <c r="BO1326">
        <v>2.0299999999999998</v>
      </c>
      <c r="BP1326">
        <v>31.81</v>
      </c>
      <c r="BQ1326">
        <v>6.02</v>
      </c>
      <c r="BR1326">
        <v>0.33</v>
      </c>
      <c r="BS1326">
        <v>25.79</v>
      </c>
      <c r="BT1326">
        <v>5.16</v>
      </c>
      <c r="BU1326">
        <v>37.299999999999997</v>
      </c>
      <c r="BV1326">
        <v>217</v>
      </c>
      <c r="BW1326">
        <v>217</v>
      </c>
      <c r="BX1326">
        <v>0</v>
      </c>
      <c r="BY1326" s="1"/>
      <c r="CC1326" s="1">
        <v>43455</v>
      </c>
      <c r="CD1326">
        <v>5752</v>
      </c>
      <c r="CE1326">
        <v>0</v>
      </c>
      <c r="CF1326">
        <v>5969</v>
      </c>
      <c r="CG1326">
        <v>0</v>
      </c>
    </row>
    <row r="1327" spans="1:85" x14ac:dyDescent="0.45">
      <c r="A1327" s="179">
        <v>101002844745</v>
      </c>
      <c r="B1327" s="180">
        <v>43313</v>
      </c>
      <c r="C1327" s="181" t="s">
        <v>101</v>
      </c>
      <c r="D1327" s="181">
        <v>2018</v>
      </c>
      <c r="E1327" s="179">
        <v>14874384875813</v>
      </c>
      <c r="F1327" s="204" t="s">
        <v>815</v>
      </c>
      <c r="G1327" s="141" t="str">
        <f>VLOOKUP(E1327,'Tableau Sites'!$A$7:$C$127,3,FALSE)</f>
        <v>16 RUE JULES VALLES</v>
      </c>
      <c r="H1327" s="179">
        <v>56100</v>
      </c>
      <c r="I1327" s="183">
        <v>6</v>
      </c>
      <c r="J1327" s="180">
        <v>43281</v>
      </c>
      <c r="K1327" s="180">
        <v>43281</v>
      </c>
      <c r="L1327" s="183">
        <v>186</v>
      </c>
      <c r="M1327" s="183">
        <v>186</v>
      </c>
      <c r="N1327" s="184">
        <v>33.11</v>
      </c>
      <c r="O1327">
        <v>102976584</v>
      </c>
      <c r="P1327" t="s">
        <v>611</v>
      </c>
      <c r="Q1327">
        <v>102977700</v>
      </c>
      <c r="R1327" t="s">
        <v>130</v>
      </c>
      <c r="S1327">
        <v>11003620275</v>
      </c>
      <c r="T1327" t="s">
        <v>612</v>
      </c>
      <c r="U1327" s="104">
        <v>21560121200016</v>
      </c>
      <c r="W1327">
        <v>288119</v>
      </c>
      <c r="X1327" s="104">
        <v>101002844745</v>
      </c>
      <c r="Y1327" s="1">
        <v>43313</v>
      </c>
      <c r="Z1327" s="1">
        <v>43353</v>
      </c>
      <c r="AA1327">
        <v>6</v>
      </c>
      <c r="AB1327" t="s">
        <v>613</v>
      </c>
      <c r="AD1327">
        <v>6006173680</v>
      </c>
      <c r="AH1327" s="185">
        <v>14874384875813</v>
      </c>
      <c r="AI1327" t="s">
        <v>815</v>
      </c>
      <c r="AJ1327">
        <v>56100</v>
      </c>
      <c r="AK1327" t="s">
        <v>264</v>
      </c>
      <c r="AL1327" t="s">
        <v>616</v>
      </c>
      <c r="AM1327">
        <v>614</v>
      </c>
      <c r="AN1327" t="s">
        <v>101</v>
      </c>
      <c r="AO1327" t="s">
        <v>617</v>
      </c>
      <c r="AP1327" t="s">
        <v>618</v>
      </c>
      <c r="AQ1327" t="s">
        <v>619</v>
      </c>
      <c r="AR1327">
        <v>6</v>
      </c>
      <c r="AU1327">
        <v>0</v>
      </c>
      <c r="AV1327" s="1">
        <v>43252</v>
      </c>
      <c r="AW1327" s="1">
        <v>43281</v>
      </c>
      <c r="AX1327">
        <v>9.36</v>
      </c>
      <c r="AY1327">
        <v>0</v>
      </c>
      <c r="AZ1327">
        <v>0</v>
      </c>
      <c r="BA1327">
        <v>0</v>
      </c>
      <c r="BB1327">
        <v>0</v>
      </c>
      <c r="BC1327">
        <v>0.36</v>
      </c>
      <c r="BD1327">
        <v>0</v>
      </c>
      <c r="BE1327">
        <v>0</v>
      </c>
      <c r="BF1327" s="1">
        <v>43282</v>
      </c>
      <c r="BG1327" s="1">
        <v>43312</v>
      </c>
      <c r="BH1327">
        <v>4.8899999999999997</v>
      </c>
      <c r="BI1327">
        <v>6.83</v>
      </c>
      <c r="BJ1327">
        <v>21.08</v>
      </c>
      <c r="BK1327">
        <v>4.1900000000000004</v>
      </c>
      <c r="BL1327">
        <v>1.32</v>
      </c>
      <c r="BM1327">
        <v>1.19</v>
      </c>
      <c r="BN1327">
        <v>0.56000000000000005</v>
      </c>
      <c r="BO1327">
        <v>1.75</v>
      </c>
      <c r="BP1327">
        <v>28.34</v>
      </c>
      <c r="BQ1327">
        <v>6.21</v>
      </c>
      <c r="BR1327">
        <v>0.34</v>
      </c>
      <c r="BS1327">
        <v>22.13</v>
      </c>
      <c r="BT1327">
        <v>4.43</v>
      </c>
      <c r="BU1327">
        <v>33.11</v>
      </c>
      <c r="BV1327">
        <v>186</v>
      </c>
      <c r="BW1327">
        <v>186</v>
      </c>
      <c r="BX1327">
        <v>0</v>
      </c>
      <c r="BY1327" s="1"/>
      <c r="CC1327" s="1">
        <v>43455</v>
      </c>
      <c r="CD1327">
        <v>5969</v>
      </c>
      <c r="CE1327">
        <v>0</v>
      </c>
      <c r="CF1327">
        <v>6155</v>
      </c>
      <c r="CG1327">
        <v>0</v>
      </c>
    </row>
    <row r="1328" spans="1:85" x14ac:dyDescent="0.45">
      <c r="A1328" s="179">
        <v>101002844745</v>
      </c>
      <c r="B1328" s="180">
        <v>43313</v>
      </c>
      <c r="C1328" s="181" t="s">
        <v>101</v>
      </c>
      <c r="D1328" s="181">
        <v>2018</v>
      </c>
      <c r="E1328" s="179">
        <v>14874384875813</v>
      </c>
      <c r="F1328" s="204" t="s">
        <v>815</v>
      </c>
      <c r="G1328" s="141" t="str">
        <f>VLOOKUP(E1328,'Tableau Sites'!$A$7:$C$127,3,FALSE)</f>
        <v>16 RUE JULES VALLES</v>
      </c>
      <c r="H1328" s="179">
        <v>56100</v>
      </c>
      <c r="I1328" s="183">
        <v>6</v>
      </c>
      <c r="J1328" s="180">
        <v>43312</v>
      </c>
      <c r="K1328" s="180">
        <v>43312</v>
      </c>
      <c r="L1328" s="183">
        <v>174</v>
      </c>
      <c r="M1328" s="183">
        <v>174</v>
      </c>
      <c r="N1328" s="184">
        <v>31.72</v>
      </c>
      <c r="O1328">
        <v>102976584</v>
      </c>
      <c r="P1328" t="s">
        <v>611</v>
      </c>
      <c r="Q1328">
        <v>102977700</v>
      </c>
      <c r="R1328" t="s">
        <v>130</v>
      </c>
      <c r="S1328">
        <v>11003620275</v>
      </c>
      <c r="T1328" t="s">
        <v>612</v>
      </c>
      <c r="U1328" s="104">
        <v>21560121200016</v>
      </c>
      <c r="W1328">
        <v>288119</v>
      </c>
      <c r="X1328" s="104">
        <v>101002844745</v>
      </c>
      <c r="Y1328" s="1">
        <v>43313</v>
      </c>
      <c r="Z1328" s="1">
        <v>43353</v>
      </c>
      <c r="AA1328">
        <v>7</v>
      </c>
      <c r="AB1328" t="s">
        <v>613</v>
      </c>
      <c r="AD1328">
        <v>6006173680</v>
      </c>
      <c r="AH1328" s="185">
        <v>14874384875813</v>
      </c>
      <c r="AI1328" t="s">
        <v>815</v>
      </c>
      <c r="AJ1328">
        <v>56100</v>
      </c>
      <c r="AK1328" t="s">
        <v>264</v>
      </c>
      <c r="AL1328" t="s">
        <v>616</v>
      </c>
      <c r="AM1328">
        <v>614</v>
      </c>
      <c r="AN1328" t="s">
        <v>101</v>
      </c>
      <c r="AO1328" t="s">
        <v>617</v>
      </c>
      <c r="AP1328" t="s">
        <v>618</v>
      </c>
      <c r="AQ1328" t="s">
        <v>619</v>
      </c>
      <c r="AR1328">
        <v>6</v>
      </c>
      <c r="AU1328">
        <v>0</v>
      </c>
      <c r="AV1328" s="1">
        <v>43282</v>
      </c>
      <c r="AW1328" s="1">
        <v>43312</v>
      </c>
      <c r="AX1328">
        <v>8.75</v>
      </c>
      <c r="AY1328">
        <v>0</v>
      </c>
      <c r="AZ1328">
        <v>0</v>
      </c>
      <c r="BA1328">
        <v>0</v>
      </c>
      <c r="BB1328">
        <v>0</v>
      </c>
      <c r="BC1328">
        <v>0.33</v>
      </c>
      <c r="BD1328">
        <v>0</v>
      </c>
      <c r="BE1328">
        <v>0</v>
      </c>
      <c r="BF1328" s="1">
        <v>43313</v>
      </c>
      <c r="BG1328" s="1">
        <v>43343</v>
      </c>
      <c r="BH1328">
        <v>5.14</v>
      </c>
      <c r="BI1328">
        <v>6.39</v>
      </c>
      <c r="BJ1328">
        <v>20.28</v>
      </c>
      <c r="BK1328">
        <v>3.92</v>
      </c>
      <c r="BL1328">
        <v>1.39</v>
      </c>
      <c r="BM1328">
        <v>1.1100000000000001</v>
      </c>
      <c r="BN1328">
        <v>0.52</v>
      </c>
      <c r="BO1328">
        <v>1.63</v>
      </c>
      <c r="BP1328">
        <v>27.22</v>
      </c>
      <c r="BQ1328">
        <v>6.53</v>
      </c>
      <c r="BR1328">
        <v>0.36</v>
      </c>
      <c r="BS1328">
        <v>20.69</v>
      </c>
      <c r="BT1328">
        <v>4.1399999999999997</v>
      </c>
      <c r="BU1328">
        <v>31.72</v>
      </c>
      <c r="BV1328">
        <v>174</v>
      </c>
      <c r="BW1328">
        <v>174</v>
      </c>
      <c r="BX1328">
        <v>0</v>
      </c>
      <c r="BY1328" s="1"/>
      <c r="CC1328" s="1">
        <v>43455</v>
      </c>
      <c r="CD1328">
        <v>6155</v>
      </c>
      <c r="CE1328">
        <v>0</v>
      </c>
      <c r="CF1328">
        <v>6329</v>
      </c>
      <c r="CG1328">
        <v>0</v>
      </c>
    </row>
    <row r="1329" spans="1:85" x14ac:dyDescent="0.45">
      <c r="A1329" s="179">
        <v>101002844745</v>
      </c>
      <c r="B1329" s="180">
        <v>43313</v>
      </c>
      <c r="C1329" s="181" t="s">
        <v>101</v>
      </c>
      <c r="D1329" s="181">
        <v>2018</v>
      </c>
      <c r="E1329" s="179">
        <v>14884081026425</v>
      </c>
      <c r="F1329" s="204" t="s">
        <v>625</v>
      </c>
      <c r="G1329" s="141" t="str">
        <f>VLOOKUP(E1329,'Tableau Sites'!$A$7:$C$127,3,FALSE)</f>
        <v>76 BOULEVARD COSMAO DUMANOIR</v>
      </c>
      <c r="H1329" s="179">
        <v>56100</v>
      </c>
      <c r="I1329" s="183">
        <v>6</v>
      </c>
      <c r="J1329" s="180">
        <v>43281</v>
      </c>
      <c r="K1329" s="180">
        <v>43281</v>
      </c>
      <c r="L1329" s="183">
        <v>376</v>
      </c>
      <c r="M1329" s="183">
        <v>376</v>
      </c>
      <c r="N1329" s="184">
        <v>66.91</v>
      </c>
      <c r="O1329">
        <v>102976584</v>
      </c>
      <c r="P1329" t="s">
        <v>611</v>
      </c>
      <c r="Q1329">
        <v>102977700</v>
      </c>
      <c r="R1329" t="s">
        <v>130</v>
      </c>
      <c r="S1329">
        <v>11003620275</v>
      </c>
      <c r="T1329" t="s">
        <v>612</v>
      </c>
      <c r="U1329" s="104">
        <v>21560121200016</v>
      </c>
      <c r="W1329">
        <v>288119</v>
      </c>
      <c r="X1329" s="104">
        <v>101002844745</v>
      </c>
      <c r="Y1329" s="1">
        <v>43313</v>
      </c>
      <c r="Z1329" s="1">
        <v>43353</v>
      </c>
      <c r="AA1329">
        <v>8</v>
      </c>
      <c r="AB1329" t="s">
        <v>613</v>
      </c>
      <c r="AD1329">
        <v>6005836820</v>
      </c>
      <c r="AE1329" t="s">
        <v>625</v>
      </c>
      <c r="AH1329" s="185">
        <v>14884081026425</v>
      </c>
      <c r="AI1329" t="s">
        <v>817</v>
      </c>
      <c r="AJ1329">
        <v>56100</v>
      </c>
      <c r="AK1329" t="s">
        <v>264</v>
      </c>
      <c r="AL1329" t="s">
        <v>616</v>
      </c>
      <c r="AN1329" t="s">
        <v>101</v>
      </c>
      <c r="AO1329" t="s">
        <v>617</v>
      </c>
      <c r="AP1329" t="s">
        <v>627</v>
      </c>
      <c r="AQ1329" t="s">
        <v>619</v>
      </c>
      <c r="AR1329">
        <v>6</v>
      </c>
      <c r="AU1329">
        <v>0</v>
      </c>
      <c r="AV1329" s="1">
        <v>43221</v>
      </c>
      <c r="AW1329" s="1">
        <v>43281</v>
      </c>
      <c r="AX1329">
        <v>18.91</v>
      </c>
      <c r="AY1329">
        <v>0</v>
      </c>
      <c r="AZ1329">
        <v>0</v>
      </c>
      <c r="BA1329">
        <v>0</v>
      </c>
      <c r="BB1329">
        <v>0</v>
      </c>
      <c r="BC1329">
        <v>0.72</v>
      </c>
      <c r="BD1329">
        <v>0</v>
      </c>
      <c r="BE1329">
        <v>0</v>
      </c>
      <c r="BF1329" s="1">
        <v>43282</v>
      </c>
      <c r="BG1329" s="1">
        <v>43343</v>
      </c>
      <c r="BH1329">
        <v>12.35</v>
      </c>
      <c r="BI1329">
        <v>11.07</v>
      </c>
      <c r="BJ1329">
        <v>42.33</v>
      </c>
      <c r="BK1329">
        <v>8.4600000000000009</v>
      </c>
      <c r="BL1329">
        <v>3.34</v>
      </c>
      <c r="BM1329">
        <v>2.4</v>
      </c>
      <c r="BN1329">
        <v>1.1299999999999999</v>
      </c>
      <c r="BO1329">
        <v>3.53</v>
      </c>
      <c r="BP1329">
        <v>57.66</v>
      </c>
      <c r="BQ1329">
        <v>15.69</v>
      </c>
      <c r="BR1329">
        <v>0.86</v>
      </c>
      <c r="BS1329">
        <v>41.97</v>
      </c>
      <c r="BT1329">
        <v>8.39</v>
      </c>
      <c r="BU1329">
        <v>66.91</v>
      </c>
      <c r="BV1329">
        <v>376</v>
      </c>
      <c r="BW1329">
        <v>140</v>
      </c>
      <c r="BX1329">
        <v>236</v>
      </c>
      <c r="BY1329" s="1">
        <v>43303</v>
      </c>
      <c r="BZ1329" t="s">
        <v>624</v>
      </c>
      <c r="CA1329">
        <v>213</v>
      </c>
      <c r="CB1329">
        <v>355</v>
      </c>
      <c r="CC1329" s="1">
        <v>43334</v>
      </c>
      <c r="CD1329">
        <v>53</v>
      </c>
      <c r="CE1329">
        <v>90</v>
      </c>
      <c r="CF1329">
        <v>193</v>
      </c>
      <c r="CG1329">
        <v>326</v>
      </c>
    </row>
    <row r="1330" spans="1:85" hidden="1" x14ac:dyDescent="0.45">
      <c r="A1330" s="179">
        <v>101002844745</v>
      </c>
      <c r="B1330" s="180">
        <v>43313</v>
      </c>
      <c r="C1330" s="181" t="s">
        <v>101</v>
      </c>
      <c r="D1330" s="181">
        <v>2018</v>
      </c>
      <c r="E1330" s="179">
        <v>14853834963765</v>
      </c>
      <c r="F1330" s="204" t="s">
        <v>628</v>
      </c>
      <c r="G1330" s="141" t="str">
        <f>VLOOKUP(E1330,'Tableau Sites'!$A$7:$C$107,3,FALSE)</f>
        <v>PLACE ALSACE LORRAINE</v>
      </c>
      <c r="H1330" s="179">
        <v>56100</v>
      </c>
      <c r="I1330" s="183">
        <v>12</v>
      </c>
      <c r="J1330" s="180">
        <v>43281</v>
      </c>
      <c r="K1330" s="180">
        <v>43281</v>
      </c>
      <c r="L1330" s="183">
        <v>337</v>
      </c>
      <c r="M1330" s="183">
        <v>337</v>
      </c>
      <c r="N1330" s="184">
        <v>67.09</v>
      </c>
      <c r="O1330">
        <v>102976584</v>
      </c>
      <c r="P1330" t="s">
        <v>611</v>
      </c>
      <c r="Q1330">
        <v>102977700</v>
      </c>
      <c r="R1330" t="s">
        <v>130</v>
      </c>
      <c r="S1330">
        <v>11003620275</v>
      </c>
      <c r="T1330" t="s">
        <v>612</v>
      </c>
      <c r="U1330" s="104">
        <v>21560121200016</v>
      </c>
      <c r="W1330">
        <v>288119</v>
      </c>
      <c r="X1330" s="104">
        <v>101002844745</v>
      </c>
      <c r="Y1330" s="1">
        <v>43313</v>
      </c>
      <c r="Z1330" s="1">
        <v>43353</v>
      </c>
      <c r="AA1330">
        <v>9</v>
      </c>
      <c r="AB1330" t="s">
        <v>613</v>
      </c>
      <c r="AD1330">
        <v>6005836703</v>
      </c>
      <c r="AE1330" t="s">
        <v>628</v>
      </c>
      <c r="AH1330" s="185">
        <v>14853834963765</v>
      </c>
      <c r="AI1330" t="s">
        <v>34</v>
      </c>
      <c r="AJ1330">
        <v>56100</v>
      </c>
      <c r="AK1330" t="s">
        <v>264</v>
      </c>
      <c r="AL1330" t="s">
        <v>616</v>
      </c>
      <c r="AM1330">
        <v>793</v>
      </c>
      <c r="AN1330" t="s">
        <v>101</v>
      </c>
      <c r="AO1330" t="s">
        <v>617</v>
      </c>
      <c r="AP1330" t="s">
        <v>618</v>
      </c>
      <c r="AQ1330" t="s">
        <v>619</v>
      </c>
      <c r="AR1330">
        <v>12</v>
      </c>
      <c r="AU1330">
        <v>0</v>
      </c>
      <c r="AV1330" s="1">
        <v>43221</v>
      </c>
      <c r="AW1330" s="1">
        <v>43281</v>
      </c>
      <c r="AX1330">
        <v>16.95</v>
      </c>
      <c r="AY1330">
        <v>0</v>
      </c>
      <c r="AZ1330">
        <v>0</v>
      </c>
      <c r="BA1330">
        <v>0</v>
      </c>
      <c r="BB1330">
        <v>0</v>
      </c>
      <c r="BC1330">
        <v>0.65</v>
      </c>
      <c r="BD1330">
        <v>0</v>
      </c>
      <c r="BE1330">
        <v>0</v>
      </c>
      <c r="BF1330" s="1">
        <v>43282</v>
      </c>
      <c r="BG1330" s="1">
        <v>43343</v>
      </c>
      <c r="BH1330">
        <v>14.19</v>
      </c>
      <c r="BI1330">
        <v>12.37</v>
      </c>
      <c r="BJ1330">
        <v>43.51</v>
      </c>
      <c r="BK1330">
        <v>7.58</v>
      </c>
      <c r="BL1330">
        <v>3.84</v>
      </c>
      <c r="BM1330">
        <v>2.15</v>
      </c>
      <c r="BN1330">
        <v>1.01</v>
      </c>
      <c r="BO1330">
        <v>3.16</v>
      </c>
      <c r="BP1330">
        <v>58.09</v>
      </c>
      <c r="BQ1330">
        <v>18.03</v>
      </c>
      <c r="BR1330">
        <v>0.99</v>
      </c>
      <c r="BS1330">
        <v>40.06</v>
      </c>
      <c r="BT1330">
        <v>8.01</v>
      </c>
      <c r="BU1330">
        <v>67.09</v>
      </c>
      <c r="BV1330">
        <v>337</v>
      </c>
      <c r="BW1330">
        <v>337</v>
      </c>
      <c r="BX1330">
        <v>0</v>
      </c>
      <c r="BY1330" s="1">
        <v>43299</v>
      </c>
      <c r="BZ1330" t="s">
        <v>624</v>
      </c>
      <c r="CA1330">
        <v>1097</v>
      </c>
      <c r="CB1330">
        <v>0</v>
      </c>
      <c r="CC1330" s="1">
        <v>43330</v>
      </c>
      <c r="CD1330">
        <v>650</v>
      </c>
      <c r="CE1330">
        <v>0</v>
      </c>
      <c r="CF1330">
        <v>987</v>
      </c>
      <c r="CG1330">
        <v>0</v>
      </c>
    </row>
    <row r="1331" spans="1:85" hidden="1" x14ac:dyDescent="0.45">
      <c r="A1331" s="179">
        <v>101002844745</v>
      </c>
      <c r="B1331" s="180">
        <v>43313</v>
      </c>
      <c r="C1331" s="181" t="s">
        <v>101</v>
      </c>
      <c r="D1331" s="181">
        <v>2018</v>
      </c>
      <c r="E1331" s="179">
        <v>14829522373357</v>
      </c>
      <c r="F1331" s="182" t="s">
        <v>7</v>
      </c>
      <c r="G1331" s="141" t="str">
        <f>VLOOKUP(E1331,'Tableau Sites'!$A$7:$C$107,3,FALSE)</f>
        <v>1 RUE NICOLAS APPERT</v>
      </c>
      <c r="H1331" s="179">
        <v>56100</v>
      </c>
      <c r="I1331" s="183">
        <v>6</v>
      </c>
      <c r="J1331" s="180">
        <v>43251</v>
      </c>
      <c r="K1331" s="180">
        <v>43251</v>
      </c>
      <c r="L1331" s="183">
        <v>1284</v>
      </c>
      <c r="M1331" s="183">
        <v>1284</v>
      </c>
      <c r="N1331" s="184">
        <v>190.55</v>
      </c>
      <c r="O1331">
        <v>102976584</v>
      </c>
      <c r="P1331" t="s">
        <v>611</v>
      </c>
      <c r="Q1331">
        <v>102977700</v>
      </c>
      <c r="R1331" t="s">
        <v>130</v>
      </c>
      <c r="S1331">
        <v>11003620275</v>
      </c>
      <c r="T1331" t="s">
        <v>612</v>
      </c>
      <c r="U1331" s="104">
        <v>21560121200016</v>
      </c>
      <c r="W1331">
        <v>288119</v>
      </c>
      <c r="X1331" s="104">
        <v>101002844745</v>
      </c>
      <c r="Y1331" s="1">
        <v>43313</v>
      </c>
      <c r="Z1331" s="1">
        <v>43353</v>
      </c>
      <c r="AA1331">
        <v>10</v>
      </c>
      <c r="AB1331" t="s">
        <v>613</v>
      </c>
      <c r="AD1331">
        <v>6005830336</v>
      </c>
      <c r="AE1331" t="s">
        <v>7</v>
      </c>
      <c r="AH1331" s="185">
        <v>14829522373357</v>
      </c>
      <c r="AI1331" t="s">
        <v>818</v>
      </c>
      <c r="AJ1331">
        <v>56100</v>
      </c>
      <c r="AK1331" t="s">
        <v>264</v>
      </c>
      <c r="AL1331" t="s">
        <v>616</v>
      </c>
      <c r="AM1331">
        <v>4156200124800</v>
      </c>
      <c r="AN1331" t="s">
        <v>101</v>
      </c>
      <c r="AO1331" t="s">
        <v>617</v>
      </c>
      <c r="AP1331" t="s">
        <v>631</v>
      </c>
      <c r="AQ1331" t="s">
        <v>619</v>
      </c>
      <c r="AR1331">
        <v>6</v>
      </c>
      <c r="AU1331">
        <v>0</v>
      </c>
      <c r="AV1331" s="1">
        <v>43221</v>
      </c>
      <c r="AW1331" s="1">
        <v>43251</v>
      </c>
      <c r="AX1331">
        <v>64.569999999999993</v>
      </c>
      <c r="AY1331">
        <v>0</v>
      </c>
      <c r="AZ1331">
        <v>0</v>
      </c>
      <c r="BA1331">
        <v>0</v>
      </c>
      <c r="BB1331">
        <v>0</v>
      </c>
      <c r="BC1331">
        <v>2.46</v>
      </c>
      <c r="BD1331">
        <v>0</v>
      </c>
      <c r="BE1331">
        <v>0</v>
      </c>
      <c r="BF1331" s="1">
        <v>43252</v>
      </c>
      <c r="BG1331" s="1">
        <v>43281</v>
      </c>
      <c r="BH1331">
        <v>5.98</v>
      </c>
      <c r="BI1331">
        <v>46.61</v>
      </c>
      <c r="BJ1331">
        <v>117.16</v>
      </c>
      <c r="BK1331">
        <v>28.89</v>
      </c>
      <c r="BL1331">
        <v>1.62</v>
      </c>
      <c r="BM1331">
        <v>8.19</v>
      </c>
      <c r="BN1331">
        <v>3.85</v>
      </c>
      <c r="BO1331">
        <v>12.04</v>
      </c>
      <c r="BP1331">
        <v>159.71</v>
      </c>
      <c r="BQ1331">
        <v>7.6</v>
      </c>
      <c r="BR1331">
        <v>0.42</v>
      </c>
      <c r="BS1331">
        <v>152.11000000000001</v>
      </c>
      <c r="BT1331">
        <v>30.42</v>
      </c>
      <c r="BU1331">
        <v>190.55</v>
      </c>
      <c r="BV1331">
        <v>1284</v>
      </c>
      <c r="BW1331">
        <v>1063</v>
      </c>
      <c r="BX1331">
        <v>221</v>
      </c>
      <c r="BY1331" s="1">
        <v>43297</v>
      </c>
      <c r="BZ1331" t="s">
        <v>624</v>
      </c>
      <c r="CA1331">
        <v>14406</v>
      </c>
      <c r="CB1331">
        <v>2529</v>
      </c>
      <c r="CC1331" s="1">
        <v>43328</v>
      </c>
      <c r="CD1331">
        <v>13419</v>
      </c>
      <c r="CE1331">
        <v>2335</v>
      </c>
      <c r="CF1331">
        <v>14482</v>
      </c>
      <c r="CG1331">
        <v>2556</v>
      </c>
    </row>
    <row r="1332" spans="1:85" hidden="1" x14ac:dyDescent="0.45">
      <c r="A1332" s="179">
        <v>101002844745</v>
      </c>
      <c r="B1332" s="180">
        <v>43313</v>
      </c>
      <c r="C1332" s="181" t="s">
        <v>101</v>
      </c>
      <c r="D1332" s="181">
        <v>2018</v>
      </c>
      <c r="E1332" s="179">
        <v>14829522373357</v>
      </c>
      <c r="F1332" s="182" t="s">
        <v>7</v>
      </c>
      <c r="G1332" s="141" t="str">
        <f>VLOOKUP(E1332,'Tableau Sites'!$A$7:$C$107,3,FALSE)</f>
        <v>1 RUE NICOLAS APPERT</v>
      </c>
      <c r="H1332" s="179">
        <v>56100</v>
      </c>
      <c r="I1332" s="183">
        <v>6</v>
      </c>
      <c r="J1332" s="180">
        <v>43281</v>
      </c>
      <c r="K1332" s="180">
        <v>43281</v>
      </c>
      <c r="L1332" s="183">
        <v>74</v>
      </c>
      <c r="M1332" s="183">
        <v>74</v>
      </c>
      <c r="N1332" s="184">
        <v>18.59</v>
      </c>
      <c r="O1332">
        <v>102976584</v>
      </c>
      <c r="P1332" t="s">
        <v>611</v>
      </c>
      <c r="Q1332">
        <v>102977700</v>
      </c>
      <c r="R1332" t="s">
        <v>130</v>
      </c>
      <c r="S1332">
        <v>11003620275</v>
      </c>
      <c r="T1332" t="s">
        <v>612</v>
      </c>
      <c r="U1332" s="104">
        <v>21560121200016</v>
      </c>
      <c r="W1332">
        <v>288119</v>
      </c>
      <c r="X1332" s="104">
        <v>101002844745</v>
      </c>
      <c r="Y1332" s="1">
        <v>43313</v>
      </c>
      <c r="Z1332" s="1">
        <v>43353</v>
      </c>
      <c r="AA1332">
        <v>11</v>
      </c>
      <c r="AB1332" t="s">
        <v>613</v>
      </c>
      <c r="AD1332">
        <v>6005830336</v>
      </c>
      <c r="AE1332" t="s">
        <v>7</v>
      </c>
      <c r="AH1332" s="185">
        <v>14829522373357</v>
      </c>
      <c r="AI1332" t="s">
        <v>818</v>
      </c>
      <c r="AJ1332">
        <v>56100</v>
      </c>
      <c r="AK1332" t="s">
        <v>264</v>
      </c>
      <c r="AL1332" t="s">
        <v>616</v>
      </c>
      <c r="AM1332">
        <v>4156200124800</v>
      </c>
      <c r="AN1332" t="s">
        <v>101</v>
      </c>
      <c r="AO1332" t="s">
        <v>617</v>
      </c>
      <c r="AP1332" t="s">
        <v>631</v>
      </c>
      <c r="AQ1332" t="s">
        <v>619</v>
      </c>
      <c r="AR1332">
        <v>6</v>
      </c>
      <c r="AU1332">
        <v>0</v>
      </c>
      <c r="AV1332" s="1">
        <v>43252</v>
      </c>
      <c r="AW1332" s="1">
        <v>43281</v>
      </c>
      <c r="AX1332">
        <v>3.72</v>
      </c>
      <c r="AY1332">
        <v>0</v>
      </c>
      <c r="AZ1332">
        <v>0</v>
      </c>
      <c r="BA1332">
        <v>0</v>
      </c>
      <c r="BB1332">
        <v>0</v>
      </c>
      <c r="BC1332">
        <v>0.14000000000000001</v>
      </c>
      <c r="BD1332">
        <v>0</v>
      </c>
      <c r="BE1332">
        <v>0</v>
      </c>
      <c r="BF1332" s="1">
        <v>43282</v>
      </c>
      <c r="BG1332" s="1">
        <v>43312</v>
      </c>
      <c r="BH1332">
        <v>6.18</v>
      </c>
      <c r="BI1332">
        <v>2.5099999999999998</v>
      </c>
      <c r="BJ1332">
        <v>12.41</v>
      </c>
      <c r="BK1332">
        <v>1.67</v>
      </c>
      <c r="BL1332">
        <v>1.67</v>
      </c>
      <c r="BM1332">
        <v>0.47</v>
      </c>
      <c r="BN1332">
        <v>0.22</v>
      </c>
      <c r="BO1332">
        <v>0.69</v>
      </c>
      <c r="BP1332">
        <v>16.440000000000001</v>
      </c>
      <c r="BQ1332">
        <v>7.85</v>
      </c>
      <c r="BR1332">
        <v>0.43</v>
      </c>
      <c r="BS1332">
        <v>8.59</v>
      </c>
      <c r="BT1332">
        <v>1.72</v>
      </c>
      <c r="BU1332">
        <v>18.59</v>
      </c>
      <c r="BV1332">
        <v>74</v>
      </c>
      <c r="BW1332">
        <v>49</v>
      </c>
      <c r="BX1332">
        <v>25</v>
      </c>
      <c r="BY1332" s="1">
        <v>43297</v>
      </c>
      <c r="BZ1332" t="s">
        <v>624</v>
      </c>
      <c r="CA1332">
        <v>14406</v>
      </c>
      <c r="CB1332">
        <v>2529</v>
      </c>
      <c r="CC1332" s="1">
        <v>43328</v>
      </c>
      <c r="CD1332">
        <v>14482</v>
      </c>
      <c r="CE1332">
        <v>2556</v>
      </c>
      <c r="CF1332">
        <v>14531</v>
      </c>
      <c r="CG1332">
        <v>2581</v>
      </c>
    </row>
    <row r="1333" spans="1:85" hidden="1" x14ac:dyDescent="0.45">
      <c r="A1333" s="179">
        <v>101002844745</v>
      </c>
      <c r="B1333" s="180">
        <v>43313</v>
      </c>
      <c r="C1333" s="181" t="s">
        <v>101</v>
      </c>
      <c r="D1333" s="181">
        <v>2018</v>
      </c>
      <c r="E1333" s="179">
        <v>14829522373357</v>
      </c>
      <c r="F1333" s="182" t="s">
        <v>7</v>
      </c>
      <c r="G1333" s="141" t="str">
        <f>VLOOKUP(E1333,'Tableau Sites'!$A$7:$C$107,3,FALSE)</f>
        <v>1 RUE NICOLAS APPERT</v>
      </c>
      <c r="H1333" s="179">
        <v>56100</v>
      </c>
      <c r="I1333" s="183">
        <v>6</v>
      </c>
      <c r="J1333" s="180">
        <v>43312</v>
      </c>
      <c r="K1333" s="180">
        <v>43312</v>
      </c>
      <c r="L1333" s="183">
        <v>74</v>
      </c>
      <c r="M1333" s="183">
        <v>74</v>
      </c>
      <c r="N1333" s="184">
        <v>19.149999999999999</v>
      </c>
      <c r="O1333">
        <v>102976584</v>
      </c>
      <c r="P1333" t="s">
        <v>611</v>
      </c>
      <c r="Q1333">
        <v>102977700</v>
      </c>
      <c r="R1333" t="s">
        <v>130</v>
      </c>
      <c r="S1333">
        <v>11003620275</v>
      </c>
      <c r="T1333" t="s">
        <v>612</v>
      </c>
      <c r="U1333" s="104">
        <v>21560121200016</v>
      </c>
      <c r="W1333">
        <v>288119</v>
      </c>
      <c r="X1333" s="104">
        <v>101002844745</v>
      </c>
      <c r="Y1333" s="1">
        <v>43313</v>
      </c>
      <c r="Z1333" s="1">
        <v>43353</v>
      </c>
      <c r="AA1333">
        <v>12</v>
      </c>
      <c r="AB1333" t="s">
        <v>613</v>
      </c>
      <c r="AD1333">
        <v>6005830336</v>
      </c>
      <c r="AE1333" t="s">
        <v>7</v>
      </c>
      <c r="AH1333" s="185">
        <v>14829522373357</v>
      </c>
      <c r="AI1333" t="s">
        <v>818</v>
      </c>
      <c r="AJ1333">
        <v>56100</v>
      </c>
      <c r="AK1333" t="s">
        <v>264</v>
      </c>
      <c r="AL1333" t="s">
        <v>616</v>
      </c>
      <c r="AM1333">
        <v>4156200124800</v>
      </c>
      <c r="AN1333" t="s">
        <v>101</v>
      </c>
      <c r="AO1333" t="s">
        <v>617</v>
      </c>
      <c r="AP1333" t="s">
        <v>631</v>
      </c>
      <c r="AQ1333" t="s">
        <v>619</v>
      </c>
      <c r="AR1333">
        <v>6</v>
      </c>
      <c r="AU1333">
        <v>0</v>
      </c>
      <c r="AV1333" s="1">
        <v>43282</v>
      </c>
      <c r="AW1333" s="1">
        <v>43312</v>
      </c>
      <c r="AX1333">
        <v>3.72</v>
      </c>
      <c r="AY1333">
        <v>0</v>
      </c>
      <c r="AZ1333">
        <v>0</v>
      </c>
      <c r="BA1333">
        <v>0</v>
      </c>
      <c r="BB1333">
        <v>0</v>
      </c>
      <c r="BC1333">
        <v>0.14000000000000001</v>
      </c>
      <c r="BD1333">
        <v>0</v>
      </c>
      <c r="BE1333">
        <v>0</v>
      </c>
      <c r="BF1333" s="1">
        <v>43313</v>
      </c>
      <c r="BG1333" s="1">
        <v>43343</v>
      </c>
      <c r="BH1333">
        <v>6.36</v>
      </c>
      <c r="BI1333">
        <v>2.78</v>
      </c>
      <c r="BJ1333">
        <v>12.86</v>
      </c>
      <c r="BK1333">
        <v>1.67</v>
      </c>
      <c r="BL1333">
        <v>1.72</v>
      </c>
      <c r="BM1333">
        <v>0.47</v>
      </c>
      <c r="BN1333">
        <v>0.22</v>
      </c>
      <c r="BO1333">
        <v>0.69</v>
      </c>
      <c r="BP1333">
        <v>16.940000000000001</v>
      </c>
      <c r="BQ1333">
        <v>8.08</v>
      </c>
      <c r="BR1333">
        <v>0.44</v>
      </c>
      <c r="BS1333">
        <v>8.86</v>
      </c>
      <c r="BT1333">
        <v>1.77</v>
      </c>
      <c r="BU1333">
        <v>19.149999999999999</v>
      </c>
      <c r="BV1333">
        <v>74</v>
      </c>
      <c r="BW1333">
        <v>67</v>
      </c>
      <c r="BX1333">
        <v>7</v>
      </c>
      <c r="BY1333" s="1">
        <v>43297</v>
      </c>
      <c r="BZ1333" t="s">
        <v>624</v>
      </c>
      <c r="CA1333">
        <v>14406</v>
      </c>
      <c r="CB1333">
        <v>2529</v>
      </c>
      <c r="CC1333" s="1">
        <v>43328</v>
      </c>
      <c r="CD1333">
        <v>14531</v>
      </c>
      <c r="CE1333">
        <v>2581</v>
      </c>
      <c r="CF1333">
        <v>14598</v>
      </c>
      <c r="CG1333">
        <v>2588</v>
      </c>
    </row>
    <row r="1334" spans="1:85" hidden="1" x14ac:dyDescent="0.45">
      <c r="A1334" s="179">
        <v>101002844745</v>
      </c>
      <c r="B1334" s="180">
        <v>43313</v>
      </c>
      <c r="C1334" s="181" t="s">
        <v>101</v>
      </c>
      <c r="D1334" s="181">
        <v>2018</v>
      </c>
      <c r="E1334" s="179">
        <v>14840955079522</v>
      </c>
      <c r="F1334" s="204" t="s">
        <v>632</v>
      </c>
      <c r="G1334" s="141" t="str">
        <f>VLOOKUP(E1334,'Tableau Sites'!$A$7:$C$107,3,FALSE)</f>
        <v>29 RUE DE KEROMAN</v>
      </c>
      <c r="H1334" s="179">
        <v>56100</v>
      </c>
      <c r="I1334" s="183">
        <v>3</v>
      </c>
      <c r="J1334" s="180">
        <v>43281</v>
      </c>
      <c r="K1334" s="180">
        <v>43281</v>
      </c>
      <c r="L1334" s="183">
        <v>228</v>
      </c>
      <c r="M1334" s="183">
        <v>228</v>
      </c>
      <c r="N1334" s="184">
        <v>42.68</v>
      </c>
      <c r="O1334">
        <v>102976584</v>
      </c>
      <c r="P1334" t="s">
        <v>611</v>
      </c>
      <c r="Q1334">
        <v>102977700</v>
      </c>
      <c r="R1334" t="s">
        <v>130</v>
      </c>
      <c r="S1334">
        <v>11003620275</v>
      </c>
      <c r="T1334" t="s">
        <v>612</v>
      </c>
      <c r="U1334" s="104">
        <v>21560121200016</v>
      </c>
      <c r="W1334">
        <v>288119</v>
      </c>
      <c r="X1334" s="104">
        <v>101002844745</v>
      </c>
      <c r="Y1334" s="1">
        <v>43313</v>
      </c>
      <c r="Z1334" s="1">
        <v>43353</v>
      </c>
      <c r="AA1334">
        <v>13</v>
      </c>
      <c r="AB1334" t="s">
        <v>613</v>
      </c>
      <c r="AD1334">
        <v>6005863599</v>
      </c>
      <c r="AE1334" t="s">
        <v>632</v>
      </c>
      <c r="AH1334" s="185">
        <v>14840955079522</v>
      </c>
      <c r="AI1334" t="s">
        <v>819</v>
      </c>
      <c r="AJ1334">
        <v>56100</v>
      </c>
      <c r="AK1334" t="s">
        <v>264</v>
      </c>
      <c r="AL1334" t="s">
        <v>634</v>
      </c>
      <c r="AM1334">
        <v>597</v>
      </c>
      <c r="AN1334" t="s">
        <v>101</v>
      </c>
      <c r="AO1334" t="s">
        <v>617</v>
      </c>
      <c r="AP1334" t="s">
        <v>618</v>
      </c>
      <c r="AQ1334" t="s">
        <v>619</v>
      </c>
      <c r="AR1334">
        <v>3</v>
      </c>
      <c r="AU1334">
        <v>0</v>
      </c>
      <c r="AV1334" s="1">
        <v>43221</v>
      </c>
      <c r="AW1334" s="1">
        <v>43281</v>
      </c>
      <c r="AX1334">
        <v>11.47</v>
      </c>
      <c r="AY1334">
        <v>0</v>
      </c>
      <c r="AZ1334">
        <v>0</v>
      </c>
      <c r="BA1334">
        <v>0</v>
      </c>
      <c r="BB1334">
        <v>0</v>
      </c>
      <c r="BC1334">
        <v>0.44</v>
      </c>
      <c r="BD1334">
        <v>0</v>
      </c>
      <c r="BE1334">
        <v>0</v>
      </c>
      <c r="BF1334" s="1">
        <v>43282</v>
      </c>
      <c r="BG1334" s="1">
        <v>43343</v>
      </c>
      <c r="BH1334">
        <v>7.58</v>
      </c>
      <c r="BI1334">
        <v>8.3699999999999992</v>
      </c>
      <c r="BJ1334">
        <v>27.42</v>
      </c>
      <c r="BK1334">
        <v>5.13</v>
      </c>
      <c r="BL1334">
        <v>2.0499999999999998</v>
      </c>
      <c r="BM1334">
        <v>1.45</v>
      </c>
      <c r="BN1334">
        <v>0.68</v>
      </c>
      <c r="BO1334">
        <v>2.13</v>
      </c>
      <c r="BP1334">
        <v>36.729999999999997</v>
      </c>
      <c r="BQ1334">
        <v>9.6300000000000008</v>
      </c>
      <c r="BR1334">
        <v>0.53</v>
      </c>
      <c r="BS1334">
        <v>27.1</v>
      </c>
      <c r="BT1334">
        <v>5.42</v>
      </c>
      <c r="BU1334">
        <v>42.68</v>
      </c>
      <c r="BV1334">
        <v>228</v>
      </c>
      <c r="BW1334">
        <v>228</v>
      </c>
      <c r="BX1334">
        <v>0</v>
      </c>
      <c r="BY1334" s="1">
        <v>42914</v>
      </c>
      <c r="BZ1334" t="s">
        <v>624</v>
      </c>
      <c r="CA1334">
        <v>16774</v>
      </c>
      <c r="CB1334">
        <v>0</v>
      </c>
      <c r="CC1334" s="1">
        <v>43452</v>
      </c>
      <c r="CD1334">
        <v>18058</v>
      </c>
      <c r="CE1334">
        <v>0</v>
      </c>
      <c r="CF1334">
        <v>18286</v>
      </c>
      <c r="CG1334">
        <v>0</v>
      </c>
    </row>
    <row r="1335" spans="1:85" hidden="1" x14ac:dyDescent="0.45">
      <c r="A1335" s="179">
        <v>101002844745</v>
      </c>
      <c r="B1335" s="180">
        <v>43313</v>
      </c>
      <c r="C1335" s="181" t="s">
        <v>101</v>
      </c>
      <c r="D1335" s="181">
        <v>2018</v>
      </c>
      <c r="E1335" s="179">
        <v>14856005730720</v>
      </c>
      <c r="F1335" s="204" t="s">
        <v>636</v>
      </c>
      <c r="G1335" s="141" t="str">
        <f>VLOOKUP(E1335,'Tableau Sites'!$A$7:$C$107,3,FALSE)</f>
        <v>RUE COMMANDANT PAUL TESTE</v>
      </c>
      <c r="H1335" s="179">
        <v>56100</v>
      </c>
      <c r="I1335" s="183">
        <v>9</v>
      </c>
      <c r="J1335" s="180">
        <v>43281</v>
      </c>
      <c r="K1335" s="180">
        <v>43281</v>
      </c>
      <c r="L1335" s="183">
        <v>1861</v>
      </c>
      <c r="M1335" s="183">
        <v>1861</v>
      </c>
      <c r="N1335" s="184">
        <v>281.51</v>
      </c>
      <c r="O1335">
        <v>102976584</v>
      </c>
      <c r="P1335" t="s">
        <v>611</v>
      </c>
      <c r="Q1335">
        <v>102977700</v>
      </c>
      <c r="R1335" t="s">
        <v>130</v>
      </c>
      <c r="S1335">
        <v>11003620275</v>
      </c>
      <c r="T1335" t="s">
        <v>612</v>
      </c>
      <c r="U1335" s="104">
        <v>21560121200016</v>
      </c>
      <c r="W1335">
        <v>288119</v>
      </c>
      <c r="X1335" s="104">
        <v>101002844745</v>
      </c>
      <c r="Y1335" s="1">
        <v>43313</v>
      </c>
      <c r="Z1335" s="1">
        <v>43353</v>
      </c>
      <c r="AA1335">
        <v>14</v>
      </c>
      <c r="AB1335" t="s">
        <v>613</v>
      </c>
      <c r="AD1335">
        <v>6005863582</v>
      </c>
      <c r="AE1335" t="s">
        <v>636</v>
      </c>
      <c r="AH1335" s="185">
        <v>14856005730720</v>
      </c>
      <c r="AI1335" t="s">
        <v>820</v>
      </c>
      <c r="AJ1335">
        <v>56100</v>
      </c>
      <c r="AK1335" t="s">
        <v>264</v>
      </c>
      <c r="AL1335" t="s">
        <v>616</v>
      </c>
      <c r="AM1335">
        <v>915</v>
      </c>
      <c r="AN1335" t="s">
        <v>101</v>
      </c>
      <c r="AO1335" t="s">
        <v>617</v>
      </c>
      <c r="AP1335" t="s">
        <v>618</v>
      </c>
      <c r="AQ1335" t="s">
        <v>619</v>
      </c>
      <c r="AR1335">
        <v>9</v>
      </c>
      <c r="AU1335">
        <v>0</v>
      </c>
      <c r="AV1335" s="1">
        <v>43221</v>
      </c>
      <c r="AW1335" s="1">
        <v>43281</v>
      </c>
      <c r="AX1335">
        <v>93.59</v>
      </c>
      <c r="AY1335">
        <v>0</v>
      </c>
      <c r="AZ1335">
        <v>0</v>
      </c>
      <c r="BA1335">
        <v>0</v>
      </c>
      <c r="BB1335">
        <v>0</v>
      </c>
      <c r="BC1335">
        <v>3.57</v>
      </c>
      <c r="BD1335">
        <v>0</v>
      </c>
      <c r="BE1335">
        <v>0</v>
      </c>
      <c r="BF1335" s="1">
        <v>43282</v>
      </c>
      <c r="BG1335" s="1">
        <v>43343</v>
      </c>
      <c r="BH1335">
        <v>11.98</v>
      </c>
      <c r="BI1335">
        <v>68.3</v>
      </c>
      <c r="BJ1335">
        <v>173.87</v>
      </c>
      <c r="BK1335">
        <v>41.87</v>
      </c>
      <c r="BL1335">
        <v>3.24</v>
      </c>
      <c r="BM1335">
        <v>11.87</v>
      </c>
      <c r="BN1335">
        <v>5.58</v>
      </c>
      <c r="BO1335">
        <v>17.45</v>
      </c>
      <c r="BP1335">
        <v>236.43</v>
      </c>
      <c r="BQ1335">
        <v>15.22</v>
      </c>
      <c r="BR1335">
        <v>0.84</v>
      </c>
      <c r="BS1335">
        <v>221.21</v>
      </c>
      <c r="BT1335">
        <v>44.24</v>
      </c>
      <c r="BU1335">
        <v>281.51</v>
      </c>
      <c r="BV1335">
        <v>1861</v>
      </c>
      <c r="BW1335">
        <v>1861</v>
      </c>
      <c r="BX1335">
        <v>0</v>
      </c>
      <c r="BY1335" s="1">
        <v>43297</v>
      </c>
      <c r="BZ1335" t="s">
        <v>624</v>
      </c>
      <c r="CA1335">
        <v>3340</v>
      </c>
      <c r="CB1335">
        <v>0</v>
      </c>
      <c r="CC1335" s="1">
        <v>43328</v>
      </c>
      <c r="CD1335">
        <v>888</v>
      </c>
      <c r="CE1335">
        <v>0</v>
      </c>
      <c r="CF1335">
        <v>2749</v>
      </c>
      <c r="CG1335">
        <v>0</v>
      </c>
    </row>
    <row r="1336" spans="1:85" hidden="1" x14ac:dyDescent="0.45">
      <c r="A1336" s="179">
        <v>101002844745</v>
      </c>
      <c r="B1336" s="180">
        <v>43313</v>
      </c>
      <c r="C1336" s="181" t="s">
        <v>101</v>
      </c>
      <c r="D1336" s="181">
        <v>2018</v>
      </c>
      <c r="E1336" s="179">
        <v>14808827665559</v>
      </c>
      <c r="F1336" s="141" t="s">
        <v>1054</v>
      </c>
      <c r="G1336" s="141" t="str">
        <f>VLOOKUP(E1336,'Tableau Sites'!$A$7:$C$107,3,FALSE)</f>
        <v>1 RUE DES DEUX FRERES LE LAY</v>
      </c>
      <c r="H1336" s="179">
        <v>56100</v>
      </c>
      <c r="I1336" s="183">
        <v>6</v>
      </c>
      <c r="J1336" s="180">
        <v>43281</v>
      </c>
      <c r="K1336" s="180">
        <v>43281</v>
      </c>
      <c r="L1336" s="183">
        <v>-1027</v>
      </c>
      <c r="M1336" s="183">
        <v>-1027</v>
      </c>
      <c r="N1336" s="184">
        <v>-133.4</v>
      </c>
      <c r="O1336">
        <v>102976584</v>
      </c>
      <c r="P1336" t="s">
        <v>611</v>
      </c>
      <c r="Q1336">
        <v>102977700</v>
      </c>
      <c r="R1336" t="s">
        <v>130</v>
      </c>
      <c r="S1336">
        <v>11003620275</v>
      </c>
      <c r="T1336" t="s">
        <v>612</v>
      </c>
      <c r="U1336" s="104">
        <v>21560121200016</v>
      </c>
      <c r="W1336">
        <v>288119</v>
      </c>
      <c r="X1336" s="104">
        <v>101002844745</v>
      </c>
      <c r="Y1336" s="1">
        <v>43313</v>
      </c>
      <c r="Z1336" s="1">
        <v>43353</v>
      </c>
      <c r="AA1336">
        <v>15</v>
      </c>
      <c r="AB1336" t="s">
        <v>635</v>
      </c>
      <c r="AD1336">
        <v>6005937537</v>
      </c>
      <c r="AE1336" t="s">
        <v>639</v>
      </c>
      <c r="AH1336" s="185">
        <v>14808827665559</v>
      </c>
      <c r="AI1336" t="s">
        <v>821</v>
      </c>
      <c r="AJ1336">
        <v>56100</v>
      </c>
      <c r="AK1336" t="s">
        <v>264</v>
      </c>
      <c r="AL1336" t="s">
        <v>396</v>
      </c>
      <c r="AM1336">
        <v>308</v>
      </c>
      <c r="AN1336" t="s">
        <v>101</v>
      </c>
      <c r="AO1336" t="s">
        <v>617</v>
      </c>
      <c r="AP1336" t="s">
        <v>618</v>
      </c>
      <c r="AQ1336" t="s">
        <v>619</v>
      </c>
      <c r="AR1336">
        <v>6</v>
      </c>
      <c r="AU1336">
        <v>0</v>
      </c>
      <c r="AV1336" s="1">
        <v>43221</v>
      </c>
      <c r="AW1336" s="1">
        <v>43281</v>
      </c>
      <c r="AX1336">
        <v>-51.65</v>
      </c>
      <c r="AY1336">
        <v>0</v>
      </c>
      <c r="AZ1336">
        <v>0</v>
      </c>
      <c r="BA1336">
        <v>0</v>
      </c>
      <c r="BB1336">
        <v>0</v>
      </c>
      <c r="BC1336">
        <v>-1.97</v>
      </c>
      <c r="BD1336">
        <v>0</v>
      </c>
      <c r="BE1336">
        <v>0</v>
      </c>
      <c r="BF1336" s="1">
        <v>43282</v>
      </c>
      <c r="BG1336" s="1">
        <v>43343</v>
      </c>
      <c r="BH1336">
        <v>9.7799999999999994</v>
      </c>
      <c r="BI1336">
        <v>-37.69</v>
      </c>
      <c r="BJ1336">
        <v>-79.56</v>
      </c>
      <c r="BK1336">
        <v>-23.11</v>
      </c>
      <c r="BL1336">
        <v>2.64</v>
      </c>
      <c r="BM1336">
        <v>-6.55</v>
      </c>
      <c r="BN1336">
        <v>-3.08</v>
      </c>
      <c r="BO1336">
        <v>-9.6300000000000008</v>
      </c>
      <c r="BP1336">
        <v>-109.66</v>
      </c>
      <c r="BQ1336">
        <v>12.42</v>
      </c>
      <c r="BR1336">
        <v>0.68</v>
      </c>
      <c r="BS1336">
        <v>-122.08</v>
      </c>
      <c r="BT1336">
        <v>-24.42</v>
      </c>
      <c r="BU1336">
        <v>-133.4</v>
      </c>
      <c r="BV1336">
        <v>-1027</v>
      </c>
      <c r="BW1336">
        <v>-1027</v>
      </c>
      <c r="BX1336">
        <v>0</v>
      </c>
      <c r="BY1336" s="1">
        <v>43272</v>
      </c>
      <c r="BZ1336" t="s">
        <v>624</v>
      </c>
      <c r="CA1336">
        <v>2516</v>
      </c>
      <c r="CB1336">
        <v>0</v>
      </c>
      <c r="CC1336" s="1">
        <v>43452</v>
      </c>
      <c r="CD1336">
        <v>3550</v>
      </c>
      <c r="CE1336">
        <v>0</v>
      </c>
      <c r="CF1336">
        <v>2523</v>
      </c>
      <c r="CG1336">
        <v>0</v>
      </c>
    </row>
    <row r="1337" spans="1:85" hidden="1" x14ac:dyDescent="0.45">
      <c r="A1337" s="179">
        <v>101002844745</v>
      </c>
      <c r="B1337" s="180">
        <v>43313</v>
      </c>
      <c r="C1337" s="181" t="s">
        <v>101</v>
      </c>
      <c r="D1337" s="181">
        <v>2018</v>
      </c>
      <c r="E1337" s="179">
        <v>14826338581711</v>
      </c>
      <c r="F1337" s="182" t="s">
        <v>81</v>
      </c>
      <c r="G1337" s="141" t="str">
        <f>VLOOKUP(E1337,'Tableau Sites'!$A$7:$C$107,3,FALSE)</f>
        <v>45 BD EMILE GUILLEROT</v>
      </c>
      <c r="H1337" s="179">
        <v>56100</v>
      </c>
      <c r="I1337" s="183">
        <v>18</v>
      </c>
      <c r="J1337" s="180">
        <v>43281</v>
      </c>
      <c r="K1337" s="180">
        <v>43281</v>
      </c>
      <c r="L1337" s="183">
        <v>2907</v>
      </c>
      <c r="M1337" s="183">
        <v>2907</v>
      </c>
      <c r="N1337" s="184">
        <v>446.34</v>
      </c>
      <c r="O1337">
        <v>102976584</v>
      </c>
      <c r="P1337" t="s">
        <v>611</v>
      </c>
      <c r="Q1337">
        <v>102977700</v>
      </c>
      <c r="R1337" t="s">
        <v>130</v>
      </c>
      <c r="S1337">
        <v>11003620275</v>
      </c>
      <c r="T1337" t="s">
        <v>612</v>
      </c>
      <c r="U1337" s="104">
        <v>21560121200016</v>
      </c>
      <c r="W1337">
        <v>288119</v>
      </c>
      <c r="X1337" s="104">
        <v>101002844745</v>
      </c>
      <c r="Y1337" s="1">
        <v>43313</v>
      </c>
      <c r="Z1337" s="1">
        <v>43353</v>
      </c>
      <c r="AA1337">
        <v>16</v>
      </c>
      <c r="AB1337" t="s">
        <v>613</v>
      </c>
      <c r="AD1337">
        <v>6005830333</v>
      </c>
      <c r="AE1337" t="s">
        <v>81</v>
      </c>
      <c r="AH1337" s="185">
        <v>14826338581711</v>
      </c>
      <c r="AI1337" t="s">
        <v>822</v>
      </c>
      <c r="AJ1337">
        <v>56100</v>
      </c>
      <c r="AK1337" t="s">
        <v>264</v>
      </c>
      <c r="AL1337" t="s">
        <v>616</v>
      </c>
      <c r="AM1337">
        <v>3156310411693</v>
      </c>
      <c r="AN1337" t="s">
        <v>101</v>
      </c>
      <c r="AO1337" t="s">
        <v>617</v>
      </c>
      <c r="AP1337" t="s">
        <v>631</v>
      </c>
      <c r="AQ1337" t="s">
        <v>619</v>
      </c>
      <c r="AR1337">
        <v>18</v>
      </c>
      <c r="AU1337">
        <v>0</v>
      </c>
      <c r="AV1337" s="1">
        <v>43221</v>
      </c>
      <c r="AW1337" s="1">
        <v>43281</v>
      </c>
      <c r="AX1337">
        <v>146.19</v>
      </c>
      <c r="AY1337">
        <v>0</v>
      </c>
      <c r="AZ1337">
        <v>0</v>
      </c>
      <c r="BA1337">
        <v>0</v>
      </c>
      <c r="BB1337">
        <v>0</v>
      </c>
      <c r="BC1337">
        <v>5.58</v>
      </c>
      <c r="BD1337">
        <v>0</v>
      </c>
      <c r="BE1337">
        <v>0</v>
      </c>
      <c r="BF1337" s="1">
        <v>43282</v>
      </c>
      <c r="BG1337" s="1">
        <v>43343</v>
      </c>
      <c r="BH1337">
        <v>26.29</v>
      </c>
      <c r="BI1337">
        <v>103.71</v>
      </c>
      <c r="BJ1337">
        <v>276.19</v>
      </c>
      <c r="BK1337">
        <v>65.41</v>
      </c>
      <c r="BL1337">
        <v>7.11</v>
      </c>
      <c r="BM1337">
        <v>18.55</v>
      </c>
      <c r="BN1337">
        <v>8.7200000000000006</v>
      </c>
      <c r="BO1337">
        <v>27.27</v>
      </c>
      <c r="BP1337">
        <v>375.98</v>
      </c>
      <c r="BQ1337">
        <v>33.4</v>
      </c>
      <c r="BR1337">
        <v>1.84</v>
      </c>
      <c r="BS1337">
        <v>342.58</v>
      </c>
      <c r="BT1337">
        <v>68.52</v>
      </c>
      <c r="BU1337">
        <v>446.34</v>
      </c>
      <c r="BV1337">
        <v>2907</v>
      </c>
      <c r="BW1337">
        <v>2286</v>
      </c>
      <c r="BX1337">
        <v>621</v>
      </c>
      <c r="BY1337" s="1">
        <v>43298</v>
      </c>
      <c r="BZ1337" t="s">
        <v>624</v>
      </c>
      <c r="CA1337">
        <v>34116</v>
      </c>
      <c r="CB1337">
        <v>13710</v>
      </c>
      <c r="CC1337" s="1">
        <v>43329</v>
      </c>
      <c r="CD1337">
        <v>31614</v>
      </c>
      <c r="CE1337">
        <v>12969</v>
      </c>
      <c r="CF1337">
        <v>33900</v>
      </c>
      <c r="CG1337">
        <v>13590</v>
      </c>
    </row>
    <row r="1338" spans="1:85" hidden="1" x14ac:dyDescent="0.45">
      <c r="A1338" s="179">
        <v>101002844745</v>
      </c>
      <c r="B1338" s="180">
        <v>43313</v>
      </c>
      <c r="C1338" s="181" t="s">
        <v>101</v>
      </c>
      <c r="D1338" s="181">
        <v>2018</v>
      </c>
      <c r="E1338" s="179">
        <v>14857018736288</v>
      </c>
      <c r="F1338" s="182" t="s">
        <v>642</v>
      </c>
      <c r="G1338" s="141" t="str">
        <f>VLOOKUP(E1338,'Tableau Sites'!$A$7:$C$107,3,FALSE)</f>
        <v>3 BOULEVARD COSMAO DUMANOIR</v>
      </c>
      <c r="H1338" s="179">
        <v>56100</v>
      </c>
      <c r="I1338" s="183">
        <v>36</v>
      </c>
      <c r="J1338" s="180">
        <v>43281</v>
      </c>
      <c r="K1338" s="180">
        <v>43281</v>
      </c>
      <c r="L1338" s="183">
        <v>1181</v>
      </c>
      <c r="M1338" s="183">
        <v>1181</v>
      </c>
      <c r="N1338" s="184">
        <v>230.06</v>
      </c>
      <c r="O1338">
        <v>102976584</v>
      </c>
      <c r="P1338" t="s">
        <v>611</v>
      </c>
      <c r="Q1338">
        <v>102977700</v>
      </c>
      <c r="R1338" t="s">
        <v>130</v>
      </c>
      <c r="S1338">
        <v>11003620275</v>
      </c>
      <c r="T1338" t="s">
        <v>612</v>
      </c>
      <c r="U1338" s="104">
        <v>21560121200016</v>
      </c>
      <c r="W1338">
        <v>288119</v>
      </c>
      <c r="X1338" s="104">
        <v>101002844745</v>
      </c>
      <c r="Y1338" s="1">
        <v>43313</v>
      </c>
      <c r="Z1338" s="1">
        <v>43353</v>
      </c>
      <c r="AA1338">
        <v>17</v>
      </c>
      <c r="AB1338" t="s">
        <v>613</v>
      </c>
      <c r="AD1338">
        <v>6005863628</v>
      </c>
      <c r="AE1338" t="s">
        <v>642</v>
      </c>
      <c r="AH1338" s="185">
        <v>14857018736288</v>
      </c>
      <c r="AI1338" t="s">
        <v>823</v>
      </c>
      <c r="AJ1338">
        <v>56100</v>
      </c>
      <c r="AK1338" t="s">
        <v>264</v>
      </c>
      <c r="AL1338" t="s">
        <v>616</v>
      </c>
      <c r="AM1338">
        <v>150</v>
      </c>
      <c r="AN1338" t="s">
        <v>101</v>
      </c>
      <c r="AO1338" t="s">
        <v>617</v>
      </c>
      <c r="AP1338" t="s">
        <v>627</v>
      </c>
      <c r="AQ1338" t="s">
        <v>619</v>
      </c>
      <c r="AR1338">
        <v>36</v>
      </c>
      <c r="AU1338">
        <v>0</v>
      </c>
      <c r="AV1338" s="1">
        <v>43221</v>
      </c>
      <c r="AW1338" s="1">
        <v>43281</v>
      </c>
      <c r="AX1338">
        <v>59.4</v>
      </c>
      <c r="AY1338">
        <v>0</v>
      </c>
      <c r="AZ1338">
        <v>0</v>
      </c>
      <c r="BA1338">
        <v>0</v>
      </c>
      <c r="BB1338">
        <v>0</v>
      </c>
      <c r="BC1338">
        <v>2.27</v>
      </c>
      <c r="BD1338">
        <v>0</v>
      </c>
      <c r="BE1338">
        <v>0</v>
      </c>
      <c r="BF1338" s="1">
        <v>43282</v>
      </c>
      <c r="BG1338" s="1">
        <v>43343</v>
      </c>
      <c r="BH1338">
        <v>47.21</v>
      </c>
      <c r="BI1338">
        <v>41.94</v>
      </c>
      <c r="BJ1338">
        <v>148.55000000000001</v>
      </c>
      <c r="BK1338">
        <v>26.57</v>
      </c>
      <c r="BL1338">
        <v>12.77</v>
      </c>
      <c r="BM1338">
        <v>7.53</v>
      </c>
      <c r="BN1338">
        <v>3.54</v>
      </c>
      <c r="BO1338">
        <v>11.07</v>
      </c>
      <c r="BP1338">
        <v>198.96</v>
      </c>
      <c r="BQ1338">
        <v>59.98</v>
      </c>
      <c r="BR1338">
        <v>3.3</v>
      </c>
      <c r="BS1338">
        <v>138.97999999999999</v>
      </c>
      <c r="BT1338">
        <v>27.8</v>
      </c>
      <c r="BU1338">
        <v>230.06</v>
      </c>
      <c r="BV1338">
        <v>1181</v>
      </c>
      <c r="BW1338">
        <v>916</v>
      </c>
      <c r="BX1338">
        <v>265</v>
      </c>
      <c r="BY1338" s="1">
        <v>43300</v>
      </c>
      <c r="BZ1338" t="s">
        <v>624</v>
      </c>
      <c r="CA1338">
        <v>2668</v>
      </c>
      <c r="CB1338">
        <v>999</v>
      </c>
      <c r="CC1338" s="1">
        <v>43331</v>
      </c>
      <c r="CD1338">
        <v>1474</v>
      </c>
      <c r="CE1338">
        <v>844</v>
      </c>
      <c r="CF1338">
        <v>2390</v>
      </c>
      <c r="CG1338">
        <v>1109</v>
      </c>
    </row>
    <row r="1339" spans="1:85" hidden="1" x14ac:dyDescent="0.45">
      <c r="A1339" s="179">
        <v>101002844745</v>
      </c>
      <c r="B1339" s="180">
        <v>43313</v>
      </c>
      <c r="C1339" s="181" t="s">
        <v>101</v>
      </c>
      <c r="D1339" s="181">
        <v>2018</v>
      </c>
      <c r="E1339" s="179">
        <v>14814616439917</v>
      </c>
      <c r="F1339" s="182" t="s">
        <v>109</v>
      </c>
      <c r="G1339" s="141" t="str">
        <f>VLOOKUP(E1339,'Tableau Sites'!$A$7:$C$107,3,FALSE)</f>
        <v>24 RUE DE KERSABIEC</v>
      </c>
      <c r="H1339" s="179">
        <v>56100</v>
      </c>
      <c r="I1339" s="183">
        <v>12</v>
      </c>
      <c r="J1339" s="180">
        <v>43281</v>
      </c>
      <c r="K1339" s="180">
        <v>43281</v>
      </c>
      <c r="L1339" s="183">
        <v>2846</v>
      </c>
      <c r="M1339" s="183">
        <v>2846</v>
      </c>
      <c r="N1339" s="184">
        <v>424.99</v>
      </c>
      <c r="O1339">
        <v>102976584</v>
      </c>
      <c r="P1339" t="s">
        <v>611</v>
      </c>
      <c r="Q1339">
        <v>102977700</v>
      </c>
      <c r="R1339" t="s">
        <v>130</v>
      </c>
      <c r="S1339">
        <v>11003620275</v>
      </c>
      <c r="T1339" t="s">
        <v>612</v>
      </c>
      <c r="U1339" s="104">
        <v>21560121200016</v>
      </c>
      <c r="W1339">
        <v>288119</v>
      </c>
      <c r="X1339" s="104">
        <v>101002844745</v>
      </c>
      <c r="Y1339" s="1">
        <v>43313</v>
      </c>
      <c r="Z1339" s="1">
        <v>43353</v>
      </c>
      <c r="AA1339">
        <v>18</v>
      </c>
      <c r="AB1339" t="s">
        <v>613</v>
      </c>
      <c r="AD1339">
        <v>6005863702</v>
      </c>
      <c r="AE1339" t="s">
        <v>109</v>
      </c>
      <c r="AH1339" s="185">
        <v>14814616439917</v>
      </c>
      <c r="AI1339" t="s">
        <v>156</v>
      </c>
      <c r="AJ1339">
        <v>56100</v>
      </c>
      <c r="AK1339" t="s">
        <v>264</v>
      </c>
      <c r="AL1339" t="s">
        <v>634</v>
      </c>
      <c r="AM1339">
        <v>104</v>
      </c>
      <c r="AN1339" t="s">
        <v>101</v>
      </c>
      <c r="AO1339" t="s">
        <v>617</v>
      </c>
      <c r="AP1339" t="s">
        <v>618</v>
      </c>
      <c r="AQ1339" t="s">
        <v>619</v>
      </c>
      <c r="AR1339">
        <v>12</v>
      </c>
      <c r="AU1339">
        <v>0</v>
      </c>
      <c r="AV1339" s="1">
        <v>43221</v>
      </c>
      <c r="AW1339" s="1">
        <v>43281</v>
      </c>
      <c r="AX1339">
        <v>143.12</v>
      </c>
      <c r="AY1339">
        <v>0</v>
      </c>
      <c r="AZ1339">
        <v>0</v>
      </c>
      <c r="BA1339">
        <v>0</v>
      </c>
      <c r="BB1339">
        <v>0</v>
      </c>
      <c r="BC1339">
        <v>5.46</v>
      </c>
      <c r="BD1339">
        <v>0</v>
      </c>
      <c r="BE1339">
        <v>0</v>
      </c>
      <c r="BF1339" s="1">
        <v>43282</v>
      </c>
      <c r="BG1339" s="1">
        <v>43343</v>
      </c>
      <c r="BH1339">
        <v>14.19</v>
      </c>
      <c r="BI1339">
        <v>104.45</v>
      </c>
      <c r="BJ1339">
        <v>261.76</v>
      </c>
      <c r="BK1339">
        <v>64.040000000000006</v>
      </c>
      <c r="BL1339">
        <v>3.84</v>
      </c>
      <c r="BM1339">
        <v>18.16</v>
      </c>
      <c r="BN1339">
        <v>8.5399999999999991</v>
      </c>
      <c r="BO1339">
        <v>26.7</v>
      </c>
      <c r="BP1339">
        <v>356.34</v>
      </c>
      <c r="BQ1339">
        <v>18.03</v>
      </c>
      <c r="BR1339">
        <v>0.99</v>
      </c>
      <c r="BS1339">
        <v>338.31</v>
      </c>
      <c r="BT1339">
        <v>67.66</v>
      </c>
      <c r="BU1339">
        <v>424.99</v>
      </c>
      <c r="BV1339">
        <v>2846</v>
      </c>
      <c r="BW1339">
        <v>2846</v>
      </c>
      <c r="BX1339">
        <v>0</v>
      </c>
      <c r="BY1339" s="1">
        <v>43271</v>
      </c>
      <c r="BZ1339" t="s">
        <v>624</v>
      </c>
      <c r="CA1339">
        <v>32192</v>
      </c>
      <c r="CB1339">
        <v>0</v>
      </c>
      <c r="CC1339" s="1">
        <v>43452</v>
      </c>
      <c r="CD1339">
        <v>29596</v>
      </c>
      <c r="CE1339">
        <v>0</v>
      </c>
      <c r="CF1339">
        <v>32442</v>
      </c>
      <c r="CG1339">
        <v>0</v>
      </c>
    </row>
    <row r="1340" spans="1:85" hidden="1" x14ac:dyDescent="0.45">
      <c r="A1340" s="179">
        <v>101002844745</v>
      </c>
      <c r="B1340" s="180">
        <v>43313</v>
      </c>
      <c r="C1340" s="181" t="s">
        <v>101</v>
      </c>
      <c r="D1340" s="181">
        <v>2018</v>
      </c>
      <c r="E1340" s="179">
        <v>14807525267709</v>
      </c>
      <c r="F1340" s="182" t="s">
        <v>63</v>
      </c>
      <c r="G1340" s="141" t="e">
        <f>VLOOKUP(E1340,'Tableau Sites'!$A$7:$C$107,3,FALSE)</f>
        <v>#N/A</v>
      </c>
      <c r="H1340" s="179">
        <v>56100</v>
      </c>
      <c r="I1340" s="183">
        <v>6</v>
      </c>
      <c r="J1340" s="180">
        <v>43281</v>
      </c>
      <c r="K1340" s="180">
        <v>43281</v>
      </c>
      <c r="L1340" s="183">
        <v>-1084</v>
      </c>
      <c r="M1340" s="183">
        <v>-1084</v>
      </c>
      <c r="N1340" s="184">
        <v>-141.52000000000001</v>
      </c>
      <c r="O1340">
        <v>102976584</v>
      </c>
      <c r="P1340" t="s">
        <v>611</v>
      </c>
      <c r="Q1340">
        <v>102977700</v>
      </c>
      <c r="R1340" t="s">
        <v>130</v>
      </c>
      <c r="S1340">
        <v>11003620275</v>
      </c>
      <c r="T1340" t="s">
        <v>612</v>
      </c>
      <c r="U1340" s="104">
        <v>21560121200016</v>
      </c>
      <c r="W1340">
        <v>288119</v>
      </c>
      <c r="X1340" s="104">
        <v>101002844745</v>
      </c>
      <c r="Y1340" s="1">
        <v>43313</v>
      </c>
      <c r="Z1340" s="1">
        <v>43353</v>
      </c>
      <c r="AA1340">
        <v>19</v>
      </c>
      <c r="AB1340" t="s">
        <v>635</v>
      </c>
      <c r="AD1340">
        <v>6005876589</v>
      </c>
      <c r="AE1340" t="s">
        <v>63</v>
      </c>
      <c r="AH1340" s="185">
        <v>14807525267709</v>
      </c>
      <c r="AI1340" t="s">
        <v>824</v>
      </c>
      <c r="AJ1340">
        <v>56100</v>
      </c>
      <c r="AK1340" t="s">
        <v>264</v>
      </c>
      <c r="AL1340" t="s">
        <v>396</v>
      </c>
      <c r="AM1340">
        <v>964</v>
      </c>
      <c r="AN1340" t="s">
        <v>101</v>
      </c>
      <c r="AO1340" t="s">
        <v>617</v>
      </c>
      <c r="AP1340" t="s">
        <v>618</v>
      </c>
      <c r="AQ1340" t="s">
        <v>619</v>
      </c>
      <c r="AR1340">
        <v>6</v>
      </c>
      <c r="AU1340">
        <v>0</v>
      </c>
      <c r="AV1340" s="1">
        <v>43221</v>
      </c>
      <c r="AW1340" s="1">
        <v>43281</v>
      </c>
      <c r="AX1340">
        <v>-54.51</v>
      </c>
      <c r="AY1340">
        <v>0</v>
      </c>
      <c r="AZ1340">
        <v>0</v>
      </c>
      <c r="BA1340">
        <v>0</v>
      </c>
      <c r="BB1340">
        <v>0</v>
      </c>
      <c r="BC1340">
        <v>-2.08</v>
      </c>
      <c r="BD1340">
        <v>0</v>
      </c>
      <c r="BE1340">
        <v>0</v>
      </c>
      <c r="BF1340" s="1">
        <v>43282</v>
      </c>
      <c r="BG1340" s="1">
        <v>43343</v>
      </c>
      <c r="BH1340">
        <v>9.7799999999999994</v>
      </c>
      <c r="BI1340">
        <v>-39.78</v>
      </c>
      <c r="BJ1340">
        <v>-84.51</v>
      </c>
      <c r="BK1340">
        <v>-24.39</v>
      </c>
      <c r="BL1340">
        <v>2.64</v>
      </c>
      <c r="BM1340">
        <v>-6.92</v>
      </c>
      <c r="BN1340">
        <v>-3.25</v>
      </c>
      <c r="BO1340">
        <v>-10.17</v>
      </c>
      <c r="BP1340">
        <v>-116.43</v>
      </c>
      <c r="BQ1340">
        <v>12.42</v>
      </c>
      <c r="BR1340">
        <v>0.68</v>
      </c>
      <c r="BS1340">
        <v>-128.85</v>
      </c>
      <c r="BT1340">
        <v>-25.77</v>
      </c>
      <c r="BU1340">
        <v>-141.52000000000001</v>
      </c>
      <c r="BV1340">
        <v>-1084</v>
      </c>
      <c r="BW1340">
        <v>-1084</v>
      </c>
      <c r="BX1340">
        <v>0</v>
      </c>
      <c r="BY1340" s="1">
        <v>43271</v>
      </c>
      <c r="BZ1340" t="s">
        <v>624</v>
      </c>
      <c r="CA1340">
        <v>4632</v>
      </c>
      <c r="CB1340">
        <v>0</v>
      </c>
      <c r="CC1340" s="1">
        <v>43452</v>
      </c>
      <c r="CD1340">
        <v>5721</v>
      </c>
      <c r="CE1340">
        <v>0</v>
      </c>
      <c r="CF1340">
        <v>4637</v>
      </c>
      <c r="CG1340">
        <v>0</v>
      </c>
    </row>
    <row r="1341" spans="1:85" hidden="1" x14ac:dyDescent="0.45">
      <c r="A1341" s="179">
        <v>101002844745</v>
      </c>
      <c r="B1341" s="180">
        <v>43313</v>
      </c>
      <c r="C1341" s="181" t="s">
        <v>101</v>
      </c>
      <c r="D1341" s="181">
        <v>2018</v>
      </c>
      <c r="E1341" s="179">
        <v>14867438380528</v>
      </c>
      <c r="F1341" s="204" t="s">
        <v>647</v>
      </c>
      <c r="G1341" s="141" t="s">
        <v>1048</v>
      </c>
      <c r="H1341" s="179">
        <v>56100</v>
      </c>
      <c r="I1341" s="183">
        <v>36</v>
      </c>
      <c r="J1341" s="180">
        <v>43281</v>
      </c>
      <c r="K1341" s="180">
        <v>43281</v>
      </c>
      <c r="L1341" s="183">
        <v>-23923</v>
      </c>
      <c r="M1341" s="183">
        <v>-23923</v>
      </c>
      <c r="N1341" s="184">
        <v>-3369.86</v>
      </c>
      <c r="O1341">
        <v>102976584</v>
      </c>
      <c r="P1341" t="s">
        <v>611</v>
      </c>
      <c r="Q1341">
        <v>102977700</v>
      </c>
      <c r="R1341" t="s">
        <v>130</v>
      </c>
      <c r="S1341">
        <v>11003620275</v>
      </c>
      <c r="T1341" t="s">
        <v>612</v>
      </c>
      <c r="U1341" s="104">
        <v>21560121200016</v>
      </c>
      <c r="W1341">
        <v>288119</v>
      </c>
      <c r="X1341" s="104">
        <v>101002844745</v>
      </c>
      <c r="Y1341" s="1">
        <v>43313</v>
      </c>
      <c r="Z1341" s="1">
        <v>43353</v>
      </c>
      <c r="AA1341">
        <v>20</v>
      </c>
      <c r="AB1341" t="s">
        <v>635</v>
      </c>
      <c r="AD1341">
        <v>6005972505</v>
      </c>
      <c r="AE1341" t="s">
        <v>647</v>
      </c>
      <c r="AH1341" s="185">
        <v>14867438380528</v>
      </c>
      <c r="AI1341" t="s">
        <v>825</v>
      </c>
      <c r="AJ1341">
        <v>56100</v>
      </c>
      <c r="AK1341" t="s">
        <v>264</v>
      </c>
      <c r="AL1341" t="s">
        <v>396</v>
      </c>
      <c r="AM1341">
        <v>693</v>
      </c>
      <c r="AN1341" t="s">
        <v>101</v>
      </c>
      <c r="AO1341" t="s">
        <v>617</v>
      </c>
      <c r="AP1341" t="s">
        <v>618</v>
      </c>
      <c r="AQ1341" t="s">
        <v>619</v>
      </c>
      <c r="AR1341">
        <v>36</v>
      </c>
      <c r="AU1341">
        <v>0</v>
      </c>
      <c r="AV1341" s="1">
        <v>43221</v>
      </c>
      <c r="AW1341" s="1">
        <v>43281</v>
      </c>
      <c r="AX1341">
        <v>-1203.0899999999999</v>
      </c>
      <c r="AY1341">
        <v>0</v>
      </c>
      <c r="AZ1341">
        <v>0</v>
      </c>
      <c r="BA1341">
        <v>0</v>
      </c>
      <c r="BB1341">
        <v>0</v>
      </c>
      <c r="BC1341">
        <v>-45.93</v>
      </c>
      <c r="BD1341">
        <v>0</v>
      </c>
      <c r="BE1341">
        <v>0</v>
      </c>
      <c r="BF1341" s="1">
        <v>43282</v>
      </c>
      <c r="BG1341" s="1">
        <v>43343</v>
      </c>
      <c r="BH1341">
        <v>31.8</v>
      </c>
      <c r="BI1341">
        <v>-877.97</v>
      </c>
      <c r="BJ1341">
        <v>-2049.2600000000002</v>
      </c>
      <c r="BK1341">
        <v>-538.27</v>
      </c>
      <c r="BL1341">
        <v>8.6</v>
      </c>
      <c r="BM1341">
        <v>-152.63</v>
      </c>
      <c r="BN1341">
        <v>-71.77</v>
      </c>
      <c r="BO1341">
        <v>-224.4</v>
      </c>
      <c r="BP1341">
        <v>-2803.33</v>
      </c>
      <c r="BQ1341">
        <v>40.4</v>
      </c>
      <c r="BR1341">
        <v>2.2200000000000002</v>
      </c>
      <c r="BS1341">
        <v>-2843.73</v>
      </c>
      <c r="BT1341">
        <v>-568.75</v>
      </c>
      <c r="BU1341">
        <v>-3369.86</v>
      </c>
      <c r="BV1341">
        <v>-23923</v>
      </c>
      <c r="BW1341">
        <v>-23923</v>
      </c>
      <c r="BX1341">
        <v>0</v>
      </c>
      <c r="BY1341" s="1">
        <v>43271</v>
      </c>
      <c r="BZ1341" t="s">
        <v>624</v>
      </c>
      <c r="CA1341">
        <v>14207</v>
      </c>
      <c r="CB1341">
        <v>0</v>
      </c>
      <c r="CC1341" s="1">
        <v>43440</v>
      </c>
      <c r="CD1341">
        <v>38179</v>
      </c>
      <c r="CE1341">
        <v>0</v>
      </c>
      <c r="CF1341">
        <v>14256</v>
      </c>
      <c r="CG1341">
        <v>0</v>
      </c>
    </row>
    <row r="1342" spans="1:85" hidden="1" x14ac:dyDescent="0.45">
      <c r="A1342" s="179">
        <v>101002844745</v>
      </c>
      <c r="B1342" s="180">
        <v>43313</v>
      </c>
      <c r="C1342" s="181" t="s">
        <v>101</v>
      </c>
      <c r="D1342" s="181">
        <v>2018</v>
      </c>
      <c r="E1342" s="179">
        <v>14852821939199</v>
      </c>
      <c r="F1342" s="141" t="s">
        <v>649</v>
      </c>
      <c r="G1342" s="141" t="e">
        <f>VLOOKUP(E1342,'Tableau Sites'!$A$7:$C$107,3,FALSE)</f>
        <v>#N/A</v>
      </c>
      <c r="H1342" s="179">
        <v>56100</v>
      </c>
      <c r="I1342" s="183">
        <v>6</v>
      </c>
      <c r="J1342" s="180">
        <v>43282</v>
      </c>
      <c r="K1342" s="180">
        <v>43282</v>
      </c>
      <c r="L1342" s="183">
        <v>0</v>
      </c>
      <c r="M1342" s="183">
        <v>0</v>
      </c>
      <c r="N1342" s="184">
        <v>13.1</v>
      </c>
      <c r="O1342">
        <v>102976584</v>
      </c>
      <c r="P1342" t="s">
        <v>611</v>
      </c>
      <c r="Q1342">
        <v>102977700</v>
      </c>
      <c r="R1342" t="s">
        <v>130</v>
      </c>
      <c r="S1342">
        <v>11003620275</v>
      </c>
      <c r="T1342" t="s">
        <v>612</v>
      </c>
      <c r="U1342" s="104">
        <v>21560121200016</v>
      </c>
      <c r="W1342" s="1">
        <v>288119</v>
      </c>
      <c r="X1342" s="104">
        <v>101002844745</v>
      </c>
      <c r="Y1342" s="1">
        <v>43313</v>
      </c>
      <c r="Z1342" s="1">
        <v>43353</v>
      </c>
      <c r="AA1342">
        <v>21</v>
      </c>
      <c r="AB1342" t="s">
        <v>613</v>
      </c>
      <c r="AD1342">
        <v>6005876635</v>
      </c>
      <c r="AE1342" t="s">
        <v>649</v>
      </c>
      <c r="AH1342" s="185">
        <v>14852821939199</v>
      </c>
      <c r="AI1342" t="s">
        <v>826</v>
      </c>
      <c r="AJ1342">
        <v>56100</v>
      </c>
      <c r="AK1342" t="s">
        <v>264</v>
      </c>
      <c r="AL1342" t="s">
        <v>616</v>
      </c>
      <c r="AM1342">
        <v>142</v>
      </c>
      <c r="AN1342" t="s">
        <v>101</v>
      </c>
      <c r="AO1342" t="s">
        <v>617</v>
      </c>
      <c r="AP1342" t="s">
        <v>618</v>
      </c>
      <c r="AQ1342" t="s">
        <v>619</v>
      </c>
      <c r="AR1342">
        <v>6</v>
      </c>
      <c r="AU1342">
        <v>0</v>
      </c>
      <c r="AV1342" s="1"/>
      <c r="AW1342" s="1"/>
      <c r="AX1342">
        <v>0</v>
      </c>
      <c r="AY1342">
        <v>0</v>
      </c>
      <c r="AZ1342">
        <v>0</v>
      </c>
      <c r="BA1342">
        <v>0</v>
      </c>
      <c r="BB1342">
        <v>0</v>
      </c>
      <c r="BC1342">
        <v>0</v>
      </c>
      <c r="BD1342">
        <v>0</v>
      </c>
      <c r="BE1342">
        <v>0</v>
      </c>
      <c r="BF1342" s="1">
        <v>43282</v>
      </c>
      <c r="BG1342" s="1">
        <v>43343</v>
      </c>
      <c r="BH1342">
        <v>9.7799999999999994</v>
      </c>
      <c r="BI1342">
        <v>0</v>
      </c>
      <c r="BJ1342">
        <v>9.7799999999999994</v>
      </c>
      <c r="BK1342">
        <v>0</v>
      </c>
      <c r="BL1342">
        <v>2.64</v>
      </c>
      <c r="BM1342">
        <v>0</v>
      </c>
      <c r="BN1342">
        <v>0</v>
      </c>
      <c r="BO1342">
        <v>0</v>
      </c>
      <c r="BP1342">
        <v>12.42</v>
      </c>
      <c r="BQ1342">
        <v>12.42</v>
      </c>
      <c r="BR1342">
        <v>0.68</v>
      </c>
      <c r="BS1342">
        <v>0</v>
      </c>
      <c r="BT1342">
        <v>0</v>
      </c>
      <c r="BU1342">
        <v>13.1</v>
      </c>
      <c r="BV1342">
        <v>0</v>
      </c>
      <c r="BW1342">
        <v>0</v>
      </c>
      <c r="BX1342">
        <v>0</v>
      </c>
      <c r="BY1342" s="1">
        <v>43298</v>
      </c>
      <c r="BZ1342" t="s">
        <v>624</v>
      </c>
      <c r="CA1342">
        <v>3</v>
      </c>
      <c r="CB1342">
        <v>0</v>
      </c>
      <c r="CC1342" s="1">
        <v>43329</v>
      </c>
    </row>
    <row r="1343" spans="1:85" hidden="1" x14ac:dyDescent="0.45">
      <c r="A1343" s="179">
        <v>101002844745</v>
      </c>
      <c r="B1343" s="180">
        <v>43313</v>
      </c>
      <c r="C1343" s="181" t="s">
        <v>101</v>
      </c>
      <c r="D1343" s="181">
        <v>2018</v>
      </c>
      <c r="E1343" s="179">
        <v>14861070802041</v>
      </c>
      <c r="F1343" s="204" t="s">
        <v>651</v>
      </c>
      <c r="G1343" s="141" t="str">
        <f>VLOOKUP(E1343,'Tableau Sites'!$A$7:$C$107,3,FALSE)</f>
        <v>RUE DE CARNEL</v>
      </c>
      <c r="H1343" s="179">
        <v>56100</v>
      </c>
      <c r="I1343" s="183">
        <v>3</v>
      </c>
      <c r="J1343" s="180">
        <v>43281</v>
      </c>
      <c r="K1343" s="180">
        <v>43281</v>
      </c>
      <c r="L1343" s="183">
        <v>937</v>
      </c>
      <c r="M1343" s="183">
        <v>937</v>
      </c>
      <c r="N1343" s="184">
        <v>143.82</v>
      </c>
      <c r="O1343">
        <v>102976584</v>
      </c>
      <c r="P1343" t="s">
        <v>611</v>
      </c>
      <c r="Q1343">
        <v>102977700</v>
      </c>
      <c r="R1343" t="s">
        <v>130</v>
      </c>
      <c r="S1343">
        <v>11003620275</v>
      </c>
      <c r="T1343" t="s">
        <v>612</v>
      </c>
      <c r="U1343" s="104">
        <v>21560121200016</v>
      </c>
      <c r="W1343">
        <v>288119</v>
      </c>
      <c r="X1343" s="104">
        <v>101002844745</v>
      </c>
      <c r="Y1343" s="1">
        <v>43313</v>
      </c>
      <c r="Z1343" s="1">
        <v>43353</v>
      </c>
      <c r="AA1343">
        <v>22</v>
      </c>
      <c r="AB1343" t="s">
        <v>613</v>
      </c>
      <c r="AD1343">
        <v>6005830373</v>
      </c>
      <c r="AE1343" t="s">
        <v>651</v>
      </c>
      <c r="AH1343" s="185">
        <v>14861070802041</v>
      </c>
      <c r="AI1343" t="s">
        <v>827</v>
      </c>
      <c r="AJ1343">
        <v>56100</v>
      </c>
      <c r="AK1343" t="s">
        <v>264</v>
      </c>
      <c r="AL1343" t="s">
        <v>616</v>
      </c>
      <c r="AM1343">
        <v>6176407610385</v>
      </c>
      <c r="AN1343" t="s">
        <v>101</v>
      </c>
      <c r="AO1343" t="s">
        <v>617</v>
      </c>
      <c r="AP1343" t="s">
        <v>618</v>
      </c>
      <c r="AQ1343" t="s">
        <v>619</v>
      </c>
      <c r="AR1343">
        <v>3</v>
      </c>
      <c r="AU1343">
        <v>0</v>
      </c>
      <c r="AV1343" s="1">
        <v>43221</v>
      </c>
      <c r="AW1343" s="1">
        <v>43281</v>
      </c>
      <c r="AX1343">
        <v>47.12</v>
      </c>
      <c r="AY1343">
        <v>0</v>
      </c>
      <c r="AZ1343">
        <v>0</v>
      </c>
      <c r="BA1343">
        <v>0</v>
      </c>
      <c r="BB1343">
        <v>0</v>
      </c>
      <c r="BC1343">
        <v>1.8</v>
      </c>
      <c r="BD1343">
        <v>0</v>
      </c>
      <c r="BE1343">
        <v>0</v>
      </c>
      <c r="BF1343" s="1">
        <v>43282</v>
      </c>
      <c r="BG1343" s="1">
        <v>43343</v>
      </c>
      <c r="BH1343">
        <v>7.58</v>
      </c>
      <c r="BI1343">
        <v>34.39</v>
      </c>
      <c r="BJ1343">
        <v>89.09</v>
      </c>
      <c r="BK1343">
        <v>21.08</v>
      </c>
      <c r="BL1343">
        <v>2.0499999999999998</v>
      </c>
      <c r="BM1343">
        <v>5.98</v>
      </c>
      <c r="BN1343">
        <v>2.81</v>
      </c>
      <c r="BO1343">
        <v>8.7899999999999991</v>
      </c>
      <c r="BP1343">
        <v>121.01</v>
      </c>
      <c r="BQ1343">
        <v>9.6300000000000008</v>
      </c>
      <c r="BR1343">
        <v>0.53</v>
      </c>
      <c r="BS1343">
        <v>111.38</v>
      </c>
      <c r="BT1343">
        <v>22.28</v>
      </c>
      <c r="BU1343">
        <v>143.82</v>
      </c>
      <c r="BV1343">
        <v>937</v>
      </c>
      <c r="BW1343">
        <v>937</v>
      </c>
      <c r="BX1343">
        <v>0</v>
      </c>
      <c r="BY1343" s="1">
        <v>43285</v>
      </c>
      <c r="BZ1343" t="s">
        <v>624</v>
      </c>
      <c r="CA1343">
        <v>1422</v>
      </c>
      <c r="CB1343">
        <v>0</v>
      </c>
      <c r="CC1343" s="1"/>
      <c r="CD1343">
        <v>578</v>
      </c>
      <c r="CE1343">
        <v>0</v>
      </c>
      <c r="CF1343">
        <v>1515</v>
      </c>
      <c r="CG1343">
        <v>0</v>
      </c>
    </row>
    <row r="1344" spans="1:85" hidden="1" x14ac:dyDescent="0.45">
      <c r="A1344" s="179">
        <v>101002844745</v>
      </c>
      <c r="B1344" s="180">
        <v>43313</v>
      </c>
      <c r="C1344" s="181" t="s">
        <v>101</v>
      </c>
      <c r="D1344" s="181">
        <v>2018</v>
      </c>
      <c r="E1344" s="179">
        <v>14832561447120</v>
      </c>
      <c r="F1344" s="141" t="s">
        <v>653</v>
      </c>
      <c r="G1344" s="141" t="str">
        <f>VLOOKUP(E1344,'Tableau Sites'!$A$7:$C$107,3,FALSE)</f>
        <v>42 RUE LOUIS BRAILLE</v>
      </c>
      <c r="H1344" s="179">
        <v>56100</v>
      </c>
      <c r="I1344" s="183">
        <v>18</v>
      </c>
      <c r="J1344" s="180">
        <v>43281</v>
      </c>
      <c r="K1344" s="180">
        <v>43281</v>
      </c>
      <c r="L1344" s="183">
        <v>4020</v>
      </c>
      <c r="M1344" s="183">
        <v>4020</v>
      </c>
      <c r="N1344" s="184">
        <v>598.35</v>
      </c>
      <c r="O1344">
        <v>102976584</v>
      </c>
      <c r="P1344" t="s">
        <v>611</v>
      </c>
      <c r="Q1344">
        <v>102977700</v>
      </c>
      <c r="R1344" t="s">
        <v>130</v>
      </c>
      <c r="S1344">
        <v>11003620275</v>
      </c>
      <c r="T1344" t="s">
        <v>612</v>
      </c>
      <c r="U1344" s="104">
        <v>21560121200016</v>
      </c>
      <c r="W1344">
        <v>288119</v>
      </c>
      <c r="X1344" s="104">
        <v>101002844745</v>
      </c>
      <c r="Y1344" s="1">
        <v>43313</v>
      </c>
      <c r="Z1344" s="1">
        <v>43353</v>
      </c>
      <c r="AA1344">
        <v>23</v>
      </c>
      <c r="AB1344" t="s">
        <v>613</v>
      </c>
      <c r="AD1344">
        <v>6005836727</v>
      </c>
      <c r="AE1344" t="s">
        <v>653</v>
      </c>
      <c r="AH1344" s="185">
        <v>14832561447120</v>
      </c>
      <c r="AI1344" t="s">
        <v>828</v>
      </c>
      <c r="AJ1344">
        <v>56100</v>
      </c>
      <c r="AK1344" t="s">
        <v>264</v>
      </c>
      <c r="AL1344" t="s">
        <v>634</v>
      </c>
      <c r="AM1344">
        <v>916</v>
      </c>
      <c r="AN1344" t="s">
        <v>101</v>
      </c>
      <c r="AO1344" t="s">
        <v>617</v>
      </c>
      <c r="AP1344" t="s">
        <v>618</v>
      </c>
      <c r="AQ1344" t="s">
        <v>619</v>
      </c>
      <c r="AR1344">
        <v>18</v>
      </c>
      <c r="AU1344">
        <v>0</v>
      </c>
      <c r="AV1344" s="1">
        <v>43221</v>
      </c>
      <c r="AW1344" s="1">
        <v>43281</v>
      </c>
      <c r="AX1344">
        <v>202.17</v>
      </c>
      <c r="AY1344">
        <v>0</v>
      </c>
      <c r="AZ1344">
        <v>0</v>
      </c>
      <c r="BA1344">
        <v>0</v>
      </c>
      <c r="BB1344">
        <v>0</v>
      </c>
      <c r="BC1344">
        <v>7.72</v>
      </c>
      <c r="BD1344">
        <v>0</v>
      </c>
      <c r="BE1344">
        <v>0</v>
      </c>
      <c r="BF1344" s="1">
        <v>43282</v>
      </c>
      <c r="BG1344" s="1">
        <v>43343</v>
      </c>
      <c r="BH1344">
        <v>18.59</v>
      </c>
      <c r="BI1344">
        <v>147.53</v>
      </c>
      <c r="BJ1344">
        <v>368.29</v>
      </c>
      <c r="BK1344">
        <v>90.45</v>
      </c>
      <c r="BL1344">
        <v>5.03</v>
      </c>
      <c r="BM1344">
        <v>25.65</v>
      </c>
      <c r="BN1344">
        <v>12.06</v>
      </c>
      <c r="BO1344">
        <v>37.71</v>
      </c>
      <c r="BP1344">
        <v>501.48</v>
      </c>
      <c r="BQ1344">
        <v>23.62</v>
      </c>
      <c r="BR1344">
        <v>1.3</v>
      </c>
      <c r="BS1344">
        <v>477.86</v>
      </c>
      <c r="BT1344">
        <v>95.57</v>
      </c>
      <c r="BU1344">
        <v>598.35</v>
      </c>
      <c r="BV1344">
        <v>4020</v>
      </c>
      <c r="BW1344">
        <v>4020</v>
      </c>
      <c r="BX1344">
        <v>0</v>
      </c>
      <c r="BY1344" s="1">
        <v>43272</v>
      </c>
      <c r="BZ1344" t="s">
        <v>624</v>
      </c>
      <c r="CA1344">
        <v>31919</v>
      </c>
      <c r="CB1344">
        <v>0</v>
      </c>
      <c r="CC1344" s="1">
        <v>43452</v>
      </c>
      <c r="CD1344">
        <v>28229</v>
      </c>
      <c r="CE1344">
        <v>0</v>
      </c>
      <c r="CF1344">
        <v>32249</v>
      </c>
      <c r="CG1344">
        <v>0</v>
      </c>
    </row>
    <row r="1345" spans="1:85" hidden="1" x14ac:dyDescent="0.45">
      <c r="A1345" s="179">
        <v>101002844745</v>
      </c>
      <c r="B1345" s="180">
        <v>43313</v>
      </c>
      <c r="C1345" s="181" t="s">
        <v>101</v>
      </c>
      <c r="D1345" s="181">
        <v>2018</v>
      </c>
      <c r="E1345" s="179">
        <v>14801736507971</v>
      </c>
      <c r="F1345" s="204" t="s">
        <v>655</v>
      </c>
      <c r="G1345" s="141" t="str">
        <f>VLOOKUP(E1345,'Tableau Sites'!$A$7:$C$107,3,FALSE)</f>
        <v xml:space="preserve"> QUAI DES INDES</v>
      </c>
      <c r="H1345" s="179">
        <v>56100</v>
      </c>
      <c r="I1345" s="183">
        <v>36</v>
      </c>
      <c r="J1345" s="180">
        <v>43281</v>
      </c>
      <c r="K1345" s="180">
        <v>43281</v>
      </c>
      <c r="L1345" s="183">
        <v>17666</v>
      </c>
      <c r="M1345" s="183">
        <v>17666</v>
      </c>
      <c r="N1345" s="184">
        <v>2526.81</v>
      </c>
      <c r="O1345">
        <v>102976584</v>
      </c>
      <c r="P1345" t="s">
        <v>611</v>
      </c>
      <c r="Q1345">
        <v>102977700</v>
      </c>
      <c r="R1345" t="s">
        <v>130</v>
      </c>
      <c r="S1345">
        <v>11003620275</v>
      </c>
      <c r="T1345" t="s">
        <v>612</v>
      </c>
      <c r="U1345" s="104">
        <v>21560121200016</v>
      </c>
      <c r="W1345">
        <v>288119</v>
      </c>
      <c r="X1345" s="104">
        <v>101002844745</v>
      </c>
      <c r="Y1345" s="1">
        <v>43313</v>
      </c>
      <c r="Z1345" s="1">
        <v>43353</v>
      </c>
      <c r="AA1345">
        <v>24</v>
      </c>
      <c r="AB1345" t="s">
        <v>613</v>
      </c>
      <c r="AD1345">
        <v>6005863772</v>
      </c>
      <c r="AE1345" t="s">
        <v>655</v>
      </c>
      <c r="AH1345" s="185">
        <v>14801736507971</v>
      </c>
      <c r="AI1345" t="s">
        <v>829</v>
      </c>
      <c r="AJ1345">
        <v>56100</v>
      </c>
      <c r="AK1345" t="s">
        <v>264</v>
      </c>
      <c r="AL1345" t="s">
        <v>616</v>
      </c>
      <c r="AM1345">
        <v>70</v>
      </c>
      <c r="AN1345" t="s">
        <v>101</v>
      </c>
      <c r="AO1345" t="s">
        <v>617</v>
      </c>
      <c r="AP1345" t="s">
        <v>627</v>
      </c>
      <c r="AQ1345" t="s">
        <v>619</v>
      </c>
      <c r="AR1345">
        <v>36</v>
      </c>
      <c r="AU1345">
        <v>0</v>
      </c>
      <c r="AV1345" s="1">
        <v>43221</v>
      </c>
      <c r="AW1345" s="1">
        <v>43281</v>
      </c>
      <c r="AX1345">
        <v>888.43</v>
      </c>
      <c r="AY1345">
        <v>0</v>
      </c>
      <c r="AZ1345">
        <v>0</v>
      </c>
      <c r="BA1345">
        <v>0</v>
      </c>
      <c r="BB1345">
        <v>0</v>
      </c>
      <c r="BC1345">
        <v>33.92</v>
      </c>
      <c r="BD1345">
        <v>0</v>
      </c>
      <c r="BE1345">
        <v>0</v>
      </c>
      <c r="BF1345" s="1">
        <v>43282</v>
      </c>
      <c r="BG1345" s="1">
        <v>43343</v>
      </c>
      <c r="BH1345">
        <v>47.21</v>
      </c>
      <c r="BI1345">
        <v>601.30999999999995</v>
      </c>
      <c r="BJ1345">
        <v>1536.95</v>
      </c>
      <c r="BK1345">
        <v>397.49</v>
      </c>
      <c r="BL1345">
        <v>12.77</v>
      </c>
      <c r="BM1345">
        <v>112.71</v>
      </c>
      <c r="BN1345">
        <v>53</v>
      </c>
      <c r="BO1345">
        <v>165.71</v>
      </c>
      <c r="BP1345">
        <v>2112.92</v>
      </c>
      <c r="BQ1345">
        <v>59.98</v>
      </c>
      <c r="BR1345">
        <v>3.3</v>
      </c>
      <c r="BS1345">
        <v>2052.94</v>
      </c>
      <c r="BT1345">
        <v>410.59</v>
      </c>
      <c r="BU1345">
        <v>2526.81</v>
      </c>
      <c r="BV1345">
        <v>17666</v>
      </c>
      <c r="BW1345">
        <v>11977</v>
      </c>
      <c r="BX1345">
        <v>5689</v>
      </c>
      <c r="BY1345" s="1">
        <v>43234</v>
      </c>
      <c r="BZ1345" t="s">
        <v>624</v>
      </c>
      <c r="CA1345">
        <v>8877</v>
      </c>
      <c r="CB1345">
        <v>4559</v>
      </c>
      <c r="CC1345" s="1">
        <v>43416</v>
      </c>
      <c r="CD1345">
        <v>297</v>
      </c>
      <c r="CE1345">
        <v>604</v>
      </c>
      <c r="CF1345">
        <v>12274</v>
      </c>
      <c r="CG1345">
        <v>6293</v>
      </c>
    </row>
    <row r="1346" spans="1:85" hidden="1" x14ac:dyDescent="0.45">
      <c r="A1346" s="179">
        <v>101002844745</v>
      </c>
      <c r="B1346" s="180">
        <v>43313</v>
      </c>
      <c r="C1346" s="181" t="s">
        <v>101</v>
      </c>
      <c r="D1346" s="181">
        <v>2018</v>
      </c>
      <c r="E1346" s="179">
        <v>14850361736551</v>
      </c>
      <c r="F1346" s="182" t="s">
        <v>13</v>
      </c>
      <c r="G1346" s="141" t="e">
        <f>VLOOKUP(E1346,'Tableau Sites'!$A$7:$C$107,3,FALSE)</f>
        <v>#N/A</v>
      </c>
      <c r="H1346" s="179">
        <v>56100</v>
      </c>
      <c r="I1346" s="183">
        <v>6</v>
      </c>
      <c r="J1346" s="180">
        <v>43242</v>
      </c>
      <c r="K1346" s="180">
        <v>43242</v>
      </c>
      <c r="L1346" s="183">
        <v>71105</v>
      </c>
      <c r="M1346" s="183">
        <v>71105</v>
      </c>
      <c r="N1346" s="184">
        <v>10134.450000000001</v>
      </c>
      <c r="O1346">
        <v>102976584</v>
      </c>
      <c r="P1346" t="s">
        <v>611</v>
      </c>
      <c r="Q1346">
        <v>102977700</v>
      </c>
      <c r="R1346" t="s">
        <v>130</v>
      </c>
      <c r="S1346">
        <v>11003620275</v>
      </c>
      <c r="T1346" t="s">
        <v>612</v>
      </c>
      <c r="U1346" s="104">
        <v>21560121200016</v>
      </c>
      <c r="W1346">
        <v>288119</v>
      </c>
      <c r="X1346" s="104">
        <v>101002844745</v>
      </c>
      <c r="Y1346" s="1">
        <v>43313</v>
      </c>
      <c r="Z1346" s="1">
        <v>43353</v>
      </c>
      <c r="AA1346">
        <v>25</v>
      </c>
      <c r="AB1346" t="s">
        <v>613</v>
      </c>
      <c r="AD1346">
        <v>6005920451</v>
      </c>
      <c r="AE1346" t="s">
        <v>13</v>
      </c>
      <c r="AH1346" s="185">
        <v>14850361736551</v>
      </c>
      <c r="AI1346" t="s">
        <v>830</v>
      </c>
      <c r="AJ1346">
        <v>56100</v>
      </c>
      <c r="AK1346" t="s">
        <v>264</v>
      </c>
      <c r="AL1346" t="s">
        <v>634</v>
      </c>
      <c r="AM1346">
        <v>166</v>
      </c>
      <c r="AN1346" t="s">
        <v>101</v>
      </c>
      <c r="AO1346" t="s">
        <v>617</v>
      </c>
      <c r="AP1346" t="s">
        <v>618</v>
      </c>
      <c r="AQ1346" t="s">
        <v>619</v>
      </c>
      <c r="AR1346">
        <v>6</v>
      </c>
      <c r="AU1346">
        <v>0</v>
      </c>
      <c r="AV1346" s="1">
        <v>43221</v>
      </c>
      <c r="AW1346" s="1">
        <v>43242</v>
      </c>
      <c r="AX1346">
        <v>3575.87</v>
      </c>
      <c r="AY1346">
        <v>0</v>
      </c>
      <c r="AZ1346">
        <v>0</v>
      </c>
      <c r="BA1346">
        <v>0</v>
      </c>
      <c r="BB1346">
        <v>0</v>
      </c>
      <c r="BC1346">
        <v>136.52000000000001</v>
      </c>
      <c r="BD1346">
        <v>0</v>
      </c>
      <c r="BE1346">
        <v>0</v>
      </c>
      <c r="BF1346" s="1">
        <v>43221</v>
      </c>
      <c r="BG1346" s="1">
        <v>43242</v>
      </c>
      <c r="BH1346">
        <v>-6.16</v>
      </c>
      <c r="BI1346">
        <v>2609.5500000000002</v>
      </c>
      <c r="BJ1346">
        <v>6179.26</v>
      </c>
      <c r="BK1346">
        <v>1599.86</v>
      </c>
      <c r="BL1346">
        <v>-1.66</v>
      </c>
      <c r="BM1346">
        <v>453.65</v>
      </c>
      <c r="BN1346">
        <v>213.32</v>
      </c>
      <c r="BO1346">
        <v>666.97</v>
      </c>
      <c r="BP1346">
        <v>8444.43</v>
      </c>
      <c r="BQ1346">
        <v>-7.82</v>
      </c>
      <c r="BR1346">
        <v>-0.43</v>
      </c>
      <c r="BS1346">
        <v>8452.25</v>
      </c>
      <c r="BT1346">
        <v>1690.45</v>
      </c>
      <c r="BU1346">
        <v>10134.450000000001</v>
      </c>
      <c r="BV1346">
        <v>71105</v>
      </c>
      <c r="BW1346">
        <v>71105</v>
      </c>
      <c r="BX1346">
        <v>0</v>
      </c>
      <c r="BY1346" s="1">
        <v>43242</v>
      </c>
      <c r="BZ1346" t="s">
        <v>906</v>
      </c>
      <c r="CA1346">
        <v>83305</v>
      </c>
      <c r="CB1346">
        <v>0</v>
      </c>
      <c r="CC1346" s="1"/>
      <c r="CD1346">
        <v>12200</v>
      </c>
      <c r="CE1346">
        <v>0</v>
      </c>
      <c r="CF1346">
        <v>83305</v>
      </c>
      <c r="CG1346">
        <v>0</v>
      </c>
    </row>
    <row r="1347" spans="1:85" hidden="1" x14ac:dyDescent="0.45">
      <c r="A1347" s="179">
        <v>101002844745</v>
      </c>
      <c r="B1347" s="180">
        <v>43313</v>
      </c>
      <c r="C1347" s="181" t="s">
        <v>101</v>
      </c>
      <c r="D1347" s="181">
        <v>2018</v>
      </c>
      <c r="E1347" s="179">
        <v>14849348754024</v>
      </c>
      <c r="F1347" s="204" t="s">
        <v>87</v>
      </c>
      <c r="G1347" s="141" t="e">
        <f>VLOOKUP(E1347,'Tableau Sites'!$A$7:$C$107,3,FALSE)</f>
        <v>#N/A</v>
      </c>
      <c r="H1347" s="179">
        <v>56100</v>
      </c>
      <c r="I1347" s="183">
        <v>9</v>
      </c>
      <c r="J1347" s="180">
        <v>43281</v>
      </c>
      <c r="K1347" s="180">
        <v>43281</v>
      </c>
      <c r="L1347" s="183">
        <v>-1382</v>
      </c>
      <c r="M1347" s="183">
        <v>-1382</v>
      </c>
      <c r="N1347" s="184">
        <v>-181.09</v>
      </c>
      <c r="O1347">
        <v>102976584</v>
      </c>
      <c r="P1347" t="s">
        <v>611</v>
      </c>
      <c r="Q1347">
        <v>102977700</v>
      </c>
      <c r="R1347" t="s">
        <v>130</v>
      </c>
      <c r="S1347">
        <v>11003620275</v>
      </c>
      <c r="T1347" t="s">
        <v>612</v>
      </c>
      <c r="U1347" s="104">
        <v>21560121200016</v>
      </c>
      <c r="W1347">
        <v>288119</v>
      </c>
      <c r="X1347" s="104">
        <v>101002844745</v>
      </c>
      <c r="Y1347" s="1">
        <v>43313</v>
      </c>
      <c r="Z1347" s="1">
        <v>43353</v>
      </c>
      <c r="AA1347">
        <v>26</v>
      </c>
      <c r="AB1347" t="s">
        <v>635</v>
      </c>
      <c r="AD1347">
        <v>6005836615</v>
      </c>
      <c r="AE1347" t="s">
        <v>87</v>
      </c>
      <c r="AH1347" s="185">
        <v>14849348754024</v>
      </c>
      <c r="AI1347" t="s">
        <v>183</v>
      </c>
      <c r="AJ1347">
        <v>56100</v>
      </c>
      <c r="AK1347" t="s">
        <v>264</v>
      </c>
      <c r="AL1347" t="s">
        <v>396</v>
      </c>
      <c r="AM1347">
        <v>975</v>
      </c>
      <c r="AN1347" t="s">
        <v>101</v>
      </c>
      <c r="AO1347" t="s">
        <v>617</v>
      </c>
      <c r="AP1347" t="s">
        <v>618</v>
      </c>
      <c r="AQ1347" t="s">
        <v>619</v>
      </c>
      <c r="AR1347">
        <v>9</v>
      </c>
      <c r="AU1347">
        <v>0</v>
      </c>
      <c r="AV1347" s="1">
        <v>43221</v>
      </c>
      <c r="AW1347" s="1">
        <v>43281</v>
      </c>
      <c r="AX1347">
        <v>-69.5</v>
      </c>
      <c r="AY1347">
        <v>0</v>
      </c>
      <c r="AZ1347">
        <v>0</v>
      </c>
      <c r="BA1347">
        <v>0</v>
      </c>
      <c r="BB1347">
        <v>0</v>
      </c>
      <c r="BC1347">
        <v>-2.65</v>
      </c>
      <c r="BD1347">
        <v>0</v>
      </c>
      <c r="BE1347">
        <v>0</v>
      </c>
      <c r="BF1347" s="1">
        <v>43282</v>
      </c>
      <c r="BG1347" s="1">
        <v>43343</v>
      </c>
      <c r="BH1347">
        <v>11.98</v>
      </c>
      <c r="BI1347">
        <v>-50.72</v>
      </c>
      <c r="BJ1347">
        <v>-108.24</v>
      </c>
      <c r="BK1347">
        <v>-31.1</v>
      </c>
      <c r="BL1347">
        <v>3.24</v>
      </c>
      <c r="BM1347">
        <v>-8.82</v>
      </c>
      <c r="BN1347">
        <v>-4.1500000000000004</v>
      </c>
      <c r="BO1347">
        <v>-12.97</v>
      </c>
      <c r="BP1347">
        <v>-149.07</v>
      </c>
      <c r="BQ1347">
        <v>15.22</v>
      </c>
      <c r="BR1347">
        <v>0.84</v>
      </c>
      <c r="BS1347">
        <v>-164.29</v>
      </c>
      <c r="BT1347">
        <v>-32.86</v>
      </c>
      <c r="BU1347">
        <v>-181.09</v>
      </c>
      <c r="BV1347">
        <v>-1382</v>
      </c>
      <c r="BW1347">
        <v>-1382</v>
      </c>
      <c r="BX1347">
        <v>0</v>
      </c>
      <c r="BY1347" s="1">
        <v>43220</v>
      </c>
      <c r="BZ1347" t="s">
        <v>624</v>
      </c>
      <c r="CA1347">
        <v>47203</v>
      </c>
      <c r="CB1347">
        <v>0</v>
      </c>
      <c r="CC1347" s="1">
        <v>43397</v>
      </c>
      <c r="CD1347">
        <v>48830</v>
      </c>
      <c r="CE1347">
        <v>0</v>
      </c>
      <c r="CF1347">
        <v>47448</v>
      </c>
      <c r="CG1347">
        <v>0</v>
      </c>
    </row>
    <row r="1348" spans="1:85" hidden="1" x14ac:dyDescent="0.45">
      <c r="A1348" s="179">
        <v>101002844745</v>
      </c>
      <c r="B1348" s="180">
        <v>43313</v>
      </c>
      <c r="C1348" s="181" t="s">
        <v>101</v>
      </c>
      <c r="D1348" s="181">
        <v>2018</v>
      </c>
      <c r="E1348" s="179">
        <v>14826628017348</v>
      </c>
      <c r="F1348" s="182" t="s">
        <v>30</v>
      </c>
      <c r="G1348" s="141" t="str">
        <f>VLOOKUP(E1348,'Tableau Sites'!$A$7:$C$107,3,FALSE)</f>
        <v>N1 RUE VICTOR SCHOELCHER</v>
      </c>
      <c r="H1348" s="179">
        <v>56100</v>
      </c>
      <c r="I1348" s="183">
        <v>36</v>
      </c>
      <c r="J1348" s="180">
        <v>43281</v>
      </c>
      <c r="K1348" s="180">
        <v>43281</v>
      </c>
      <c r="L1348" s="183">
        <v>1552</v>
      </c>
      <c r="M1348" s="183">
        <v>1552</v>
      </c>
      <c r="N1348" s="184">
        <v>264.01</v>
      </c>
      <c r="O1348">
        <v>102976584</v>
      </c>
      <c r="P1348" t="s">
        <v>611</v>
      </c>
      <c r="Q1348">
        <v>102977700</v>
      </c>
      <c r="R1348" t="s">
        <v>130</v>
      </c>
      <c r="S1348">
        <v>11003620275</v>
      </c>
      <c r="T1348" t="s">
        <v>612</v>
      </c>
      <c r="U1348" s="104">
        <v>21560121200016</v>
      </c>
      <c r="W1348">
        <v>288119</v>
      </c>
      <c r="X1348" s="104">
        <v>101002844745</v>
      </c>
      <c r="Y1348" s="1">
        <v>43313</v>
      </c>
      <c r="Z1348" s="1">
        <v>43353</v>
      </c>
      <c r="AA1348">
        <v>27</v>
      </c>
      <c r="AB1348" t="s">
        <v>613</v>
      </c>
      <c r="AD1348">
        <v>6005830266</v>
      </c>
      <c r="AE1348" t="s">
        <v>30</v>
      </c>
      <c r="AH1348" s="185">
        <v>14826628017348</v>
      </c>
      <c r="AI1348" t="s">
        <v>832</v>
      </c>
      <c r="AJ1348">
        <v>56100</v>
      </c>
      <c r="AK1348" t="s">
        <v>264</v>
      </c>
      <c r="AL1348" t="s">
        <v>616</v>
      </c>
      <c r="AM1348">
        <v>3156310486601</v>
      </c>
      <c r="AN1348" t="s">
        <v>101</v>
      </c>
      <c r="AO1348" t="s">
        <v>617</v>
      </c>
      <c r="AP1348" t="s">
        <v>618</v>
      </c>
      <c r="AQ1348" t="s">
        <v>619</v>
      </c>
      <c r="AR1348">
        <v>36</v>
      </c>
      <c r="AU1348">
        <v>0</v>
      </c>
      <c r="AV1348" s="1">
        <v>43221</v>
      </c>
      <c r="AW1348" s="1">
        <v>43281</v>
      </c>
      <c r="AX1348">
        <v>78.05</v>
      </c>
      <c r="AY1348">
        <v>0</v>
      </c>
      <c r="AZ1348">
        <v>0</v>
      </c>
      <c r="BA1348">
        <v>0</v>
      </c>
      <c r="BB1348">
        <v>0</v>
      </c>
      <c r="BC1348">
        <v>2.98</v>
      </c>
      <c r="BD1348">
        <v>0</v>
      </c>
      <c r="BE1348">
        <v>0</v>
      </c>
      <c r="BF1348" s="1">
        <v>43282</v>
      </c>
      <c r="BG1348" s="1">
        <v>43343</v>
      </c>
      <c r="BH1348">
        <v>31.8</v>
      </c>
      <c r="BI1348">
        <v>56.96</v>
      </c>
      <c r="BJ1348">
        <v>166.81</v>
      </c>
      <c r="BK1348">
        <v>34.92</v>
      </c>
      <c r="BL1348">
        <v>8.6</v>
      </c>
      <c r="BM1348">
        <v>9.9</v>
      </c>
      <c r="BN1348">
        <v>4.66</v>
      </c>
      <c r="BO1348">
        <v>14.56</v>
      </c>
      <c r="BP1348">
        <v>224.89</v>
      </c>
      <c r="BQ1348">
        <v>40.4</v>
      </c>
      <c r="BR1348">
        <v>2.2200000000000002</v>
      </c>
      <c r="BS1348">
        <v>184.49</v>
      </c>
      <c r="BT1348">
        <v>36.9</v>
      </c>
      <c r="BU1348">
        <v>264.01</v>
      </c>
      <c r="BV1348">
        <v>1552</v>
      </c>
      <c r="BW1348">
        <v>1552</v>
      </c>
      <c r="BX1348">
        <v>0</v>
      </c>
      <c r="BY1348" s="1">
        <v>43299</v>
      </c>
      <c r="BZ1348" t="s">
        <v>624</v>
      </c>
      <c r="CA1348">
        <v>22660</v>
      </c>
      <c r="CB1348">
        <v>0</v>
      </c>
      <c r="CC1348" s="1">
        <v>43330</v>
      </c>
      <c r="CD1348">
        <v>20894</v>
      </c>
      <c r="CE1348">
        <v>0</v>
      </c>
      <c r="CF1348">
        <v>22446</v>
      </c>
      <c r="CG1348">
        <v>0</v>
      </c>
    </row>
    <row r="1349" spans="1:85" hidden="1" x14ac:dyDescent="0.45">
      <c r="A1349" s="179">
        <v>101002844745</v>
      </c>
      <c r="B1349" s="180">
        <v>43313</v>
      </c>
      <c r="C1349" s="181" t="s">
        <v>101</v>
      </c>
      <c r="D1349" s="181">
        <v>2018</v>
      </c>
      <c r="E1349" s="179">
        <v>14832706164973</v>
      </c>
      <c r="F1349" s="204" t="s">
        <v>662</v>
      </c>
      <c r="G1349" s="141" t="str">
        <f>VLOOKUP(E1349,'Tableau Sites'!$A$7:$C$107,3,FALSE)</f>
        <v>81 BOULEVARD COSMAO DUMANOIR</v>
      </c>
      <c r="H1349" s="179">
        <v>56100</v>
      </c>
      <c r="I1349" s="183">
        <v>3</v>
      </c>
      <c r="J1349" s="180">
        <v>43281</v>
      </c>
      <c r="K1349" s="180">
        <v>43281</v>
      </c>
      <c r="L1349" s="183">
        <v>62</v>
      </c>
      <c r="M1349" s="183">
        <v>62</v>
      </c>
      <c r="N1349" s="184">
        <v>19.03</v>
      </c>
      <c r="O1349">
        <v>102976584</v>
      </c>
      <c r="P1349" t="s">
        <v>611</v>
      </c>
      <c r="Q1349">
        <v>102977700</v>
      </c>
      <c r="R1349" t="s">
        <v>130</v>
      </c>
      <c r="S1349">
        <v>11003620275</v>
      </c>
      <c r="T1349" t="s">
        <v>612</v>
      </c>
      <c r="U1349" s="104">
        <v>21560121200016</v>
      </c>
      <c r="W1349">
        <v>288119</v>
      </c>
      <c r="X1349" s="104">
        <v>101002844745</v>
      </c>
      <c r="Y1349" s="1">
        <v>43313</v>
      </c>
      <c r="Z1349" s="1">
        <v>43353</v>
      </c>
      <c r="AA1349">
        <v>28</v>
      </c>
      <c r="AB1349" t="s">
        <v>613</v>
      </c>
      <c r="AD1349">
        <v>6005863690</v>
      </c>
      <c r="AE1349" t="s">
        <v>662</v>
      </c>
      <c r="AH1349" s="185">
        <v>14832706164973</v>
      </c>
      <c r="AI1349" t="s">
        <v>833</v>
      </c>
      <c r="AJ1349">
        <v>56100</v>
      </c>
      <c r="AK1349" t="s">
        <v>264</v>
      </c>
      <c r="AL1349" t="s">
        <v>616</v>
      </c>
      <c r="AM1349">
        <v>810</v>
      </c>
      <c r="AN1349" t="s">
        <v>101</v>
      </c>
      <c r="AO1349" t="s">
        <v>617</v>
      </c>
      <c r="AP1349" t="s">
        <v>618</v>
      </c>
      <c r="AQ1349" t="s">
        <v>619</v>
      </c>
      <c r="AR1349">
        <v>3</v>
      </c>
      <c r="AU1349">
        <v>0</v>
      </c>
      <c r="AV1349" s="1">
        <v>43221</v>
      </c>
      <c r="AW1349" s="1">
        <v>43281</v>
      </c>
      <c r="AX1349">
        <v>3.12</v>
      </c>
      <c r="AY1349">
        <v>0</v>
      </c>
      <c r="AZ1349">
        <v>0</v>
      </c>
      <c r="BA1349">
        <v>0</v>
      </c>
      <c r="BB1349">
        <v>0</v>
      </c>
      <c r="BC1349">
        <v>0.12</v>
      </c>
      <c r="BD1349">
        <v>0</v>
      </c>
      <c r="BE1349">
        <v>0</v>
      </c>
      <c r="BF1349" s="1">
        <v>43282</v>
      </c>
      <c r="BG1349" s="1">
        <v>43343</v>
      </c>
      <c r="BH1349">
        <v>7.58</v>
      </c>
      <c r="BI1349">
        <v>2.2799999999999998</v>
      </c>
      <c r="BJ1349">
        <v>12.98</v>
      </c>
      <c r="BK1349">
        <v>1.4</v>
      </c>
      <c r="BL1349">
        <v>2.0499999999999998</v>
      </c>
      <c r="BM1349">
        <v>0.4</v>
      </c>
      <c r="BN1349">
        <v>0.19</v>
      </c>
      <c r="BO1349">
        <v>0.59</v>
      </c>
      <c r="BP1349">
        <v>17.02</v>
      </c>
      <c r="BQ1349">
        <v>9.6300000000000008</v>
      </c>
      <c r="BR1349">
        <v>0.53</v>
      </c>
      <c r="BS1349">
        <v>7.39</v>
      </c>
      <c r="BT1349">
        <v>1.48</v>
      </c>
      <c r="BU1349">
        <v>19.03</v>
      </c>
      <c r="BV1349">
        <v>62</v>
      </c>
      <c r="BW1349">
        <v>62</v>
      </c>
      <c r="BX1349">
        <v>0</v>
      </c>
      <c r="BY1349" s="1">
        <v>43297</v>
      </c>
      <c r="BZ1349" t="s">
        <v>624</v>
      </c>
      <c r="CA1349">
        <v>81</v>
      </c>
      <c r="CB1349">
        <v>0</v>
      </c>
      <c r="CC1349" s="1">
        <v>43328</v>
      </c>
      <c r="CD1349">
        <v>25</v>
      </c>
      <c r="CE1349">
        <v>0</v>
      </c>
      <c r="CF1349">
        <v>87</v>
      </c>
      <c r="CG1349">
        <v>0</v>
      </c>
    </row>
    <row r="1350" spans="1:85" hidden="1" x14ac:dyDescent="0.45">
      <c r="A1350" s="179">
        <v>101002844745</v>
      </c>
      <c r="B1350" s="180">
        <v>43313</v>
      </c>
      <c r="C1350" s="181" t="s">
        <v>101</v>
      </c>
      <c r="D1350" s="181">
        <v>2018</v>
      </c>
      <c r="E1350" s="179">
        <v>14819247409505</v>
      </c>
      <c r="F1350" s="141" t="s">
        <v>664</v>
      </c>
      <c r="G1350" s="141" t="str">
        <f>VLOOKUP(E1350,'Tableau Sites'!$A$7:$C$107,3,FALSE)</f>
        <v>205 RUE DE BELGIQUE</v>
      </c>
      <c r="H1350" s="179">
        <v>56100</v>
      </c>
      <c r="I1350" s="183">
        <v>18</v>
      </c>
      <c r="J1350" s="180">
        <v>43281</v>
      </c>
      <c r="K1350" s="180">
        <v>43281</v>
      </c>
      <c r="L1350" s="183">
        <v>4475</v>
      </c>
      <c r="M1350" s="183">
        <v>4475</v>
      </c>
      <c r="N1350" s="184">
        <v>672.08</v>
      </c>
      <c r="O1350">
        <v>102976584</v>
      </c>
      <c r="P1350" t="s">
        <v>611</v>
      </c>
      <c r="Q1350">
        <v>102977700</v>
      </c>
      <c r="R1350" t="s">
        <v>130</v>
      </c>
      <c r="S1350">
        <v>11003620275</v>
      </c>
      <c r="T1350" t="s">
        <v>612</v>
      </c>
      <c r="U1350" s="104">
        <v>21560121200016</v>
      </c>
      <c r="W1350">
        <v>288119</v>
      </c>
      <c r="X1350" s="104">
        <v>101002844745</v>
      </c>
      <c r="Y1350" s="1">
        <v>43313</v>
      </c>
      <c r="Z1350" s="1">
        <v>43353</v>
      </c>
      <c r="AA1350">
        <v>29</v>
      </c>
      <c r="AB1350" t="s">
        <v>613</v>
      </c>
      <c r="AD1350">
        <v>6005921874</v>
      </c>
      <c r="AE1350" t="s">
        <v>664</v>
      </c>
      <c r="AH1350" s="185">
        <v>14819247409505</v>
      </c>
      <c r="AI1350" t="s">
        <v>12</v>
      </c>
      <c r="AJ1350">
        <v>56100</v>
      </c>
      <c r="AK1350" t="s">
        <v>264</v>
      </c>
      <c r="AL1350" t="s">
        <v>616</v>
      </c>
      <c r="AM1350">
        <v>591</v>
      </c>
      <c r="AN1350" t="s">
        <v>101</v>
      </c>
      <c r="AO1350" t="s">
        <v>617</v>
      </c>
      <c r="AP1350" t="s">
        <v>627</v>
      </c>
      <c r="AQ1350" t="s">
        <v>619</v>
      </c>
      <c r="AR1350">
        <v>18</v>
      </c>
      <c r="AU1350">
        <v>0</v>
      </c>
      <c r="AV1350" s="1">
        <v>43221</v>
      </c>
      <c r="AW1350" s="1">
        <v>43281</v>
      </c>
      <c r="AX1350">
        <v>225.04</v>
      </c>
      <c r="AY1350">
        <v>0</v>
      </c>
      <c r="AZ1350">
        <v>0</v>
      </c>
      <c r="BA1350">
        <v>0</v>
      </c>
      <c r="BB1350">
        <v>0</v>
      </c>
      <c r="BC1350">
        <v>8.59</v>
      </c>
      <c r="BD1350">
        <v>0</v>
      </c>
      <c r="BE1350">
        <v>0</v>
      </c>
      <c r="BF1350" s="1">
        <v>43282</v>
      </c>
      <c r="BG1350" s="1">
        <v>43343</v>
      </c>
      <c r="BH1350">
        <v>26.29</v>
      </c>
      <c r="BI1350">
        <v>162.99</v>
      </c>
      <c r="BJ1350">
        <v>414.32</v>
      </c>
      <c r="BK1350">
        <v>100.69</v>
      </c>
      <c r="BL1350">
        <v>7.11</v>
      </c>
      <c r="BM1350">
        <v>28.55</v>
      </c>
      <c r="BN1350">
        <v>13.43</v>
      </c>
      <c r="BO1350">
        <v>41.98</v>
      </c>
      <c r="BP1350">
        <v>564.1</v>
      </c>
      <c r="BQ1350">
        <v>33.4</v>
      </c>
      <c r="BR1350">
        <v>1.84</v>
      </c>
      <c r="BS1350">
        <v>530.70000000000005</v>
      </c>
      <c r="BT1350">
        <v>106.14</v>
      </c>
      <c r="BU1350">
        <v>672.08</v>
      </c>
      <c r="BV1350">
        <v>4475</v>
      </c>
      <c r="BW1350">
        <v>3741</v>
      </c>
      <c r="BX1350">
        <v>734</v>
      </c>
      <c r="BY1350" s="1">
        <v>43271</v>
      </c>
      <c r="BZ1350" t="s">
        <v>638</v>
      </c>
      <c r="CA1350">
        <v>0</v>
      </c>
      <c r="CB1350">
        <v>0</v>
      </c>
      <c r="CC1350" s="1">
        <v>43376</v>
      </c>
      <c r="CD1350">
        <v>85730</v>
      </c>
      <c r="CE1350">
        <v>41838</v>
      </c>
      <c r="CF1350">
        <v>79</v>
      </c>
      <c r="CG1350">
        <v>183</v>
      </c>
    </row>
    <row r="1351" spans="1:85" hidden="1" x14ac:dyDescent="0.45">
      <c r="A1351" s="179">
        <v>101002844745</v>
      </c>
      <c r="B1351" s="180">
        <v>43313</v>
      </c>
      <c r="C1351" s="181" t="s">
        <v>101</v>
      </c>
      <c r="D1351" s="181">
        <v>2018</v>
      </c>
      <c r="E1351" s="179">
        <v>14809551292790</v>
      </c>
      <c r="F1351" s="182" t="s">
        <v>666</v>
      </c>
      <c r="G1351" s="141" t="str">
        <f>VLOOKUP(E1351,'Tableau Sites'!$A$7:$C$107,3,FALSE)</f>
        <v>5 PLACE LOUIS BONNEAUD</v>
      </c>
      <c r="H1351" s="179">
        <v>56100</v>
      </c>
      <c r="I1351" s="183">
        <v>24</v>
      </c>
      <c r="J1351" s="180">
        <v>43281</v>
      </c>
      <c r="K1351" s="180">
        <v>43281</v>
      </c>
      <c r="L1351" s="183">
        <v>-5015</v>
      </c>
      <c r="M1351" s="183">
        <v>-5015</v>
      </c>
      <c r="N1351" s="184">
        <v>-684.56</v>
      </c>
      <c r="O1351">
        <v>102976584</v>
      </c>
      <c r="P1351" t="s">
        <v>611</v>
      </c>
      <c r="Q1351">
        <v>102977700</v>
      </c>
      <c r="R1351" t="s">
        <v>130</v>
      </c>
      <c r="S1351">
        <v>11003620275</v>
      </c>
      <c r="T1351" t="s">
        <v>612</v>
      </c>
      <c r="U1351" s="104">
        <v>21560121200016</v>
      </c>
      <c r="W1351">
        <v>288119</v>
      </c>
      <c r="X1351" s="104">
        <v>101002844745</v>
      </c>
      <c r="Y1351" s="1">
        <v>43313</v>
      </c>
      <c r="Z1351" s="1">
        <v>43353</v>
      </c>
      <c r="AA1351">
        <v>30</v>
      </c>
      <c r="AB1351" t="s">
        <v>635</v>
      </c>
      <c r="AD1351">
        <v>6005863655</v>
      </c>
      <c r="AE1351" t="s">
        <v>666</v>
      </c>
      <c r="AH1351" s="185">
        <v>14809551292790</v>
      </c>
      <c r="AI1351" t="s">
        <v>834</v>
      </c>
      <c r="AJ1351">
        <v>56100</v>
      </c>
      <c r="AK1351" t="s">
        <v>264</v>
      </c>
      <c r="AL1351" t="s">
        <v>396</v>
      </c>
      <c r="AM1351">
        <v>481</v>
      </c>
      <c r="AN1351" t="s">
        <v>101</v>
      </c>
      <c r="AO1351" t="s">
        <v>617</v>
      </c>
      <c r="AP1351" t="s">
        <v>618</v>
      </c>
      <c r="AQ1351" t="s">
        <v>619</v>
      </c>
      <c r="AR1351">
        <v>24</v>
      </c>
      <c r="AU1351">
        <v>0</v>
      </c>
      <c r="AV1351" s="1">
        <v>43221</v>
      </c>
      <c r="AW1351" s="1">
        <v>43281</v>
      </c>
      <c r="AX1351">
        <v>-252.21</v>
      </c>
      <c r="AY1351">
        <v>0</v>
      </c>
      <c r="AZ1351">
        <v>0</v>
      </c>
      <c r="BA1351">
        <v>0</v>
      </c>
      <c r="BB1351">
        <v>0</v>
      </c>
      <c r="BC1351">
        <v>-9.6300000000000008</v>
      </c>
      <c r="BD1351">
        <v>0</v>
      </c>
      <c r="BE1351">
        <v>0</v>
      </c>
      <c r="BF1351" s="1">
        <v>43282</v>
      </c>
      <c r="BG1351" s="1">
        <v>43343</v>
      </c>
      <c r="BH1351">
        <v>22.99</v>
      </c>
      <c r="BI1351">
        <v>-184.05</v>
      </c>
      <c r="BJ1351">
        <v>-413.27</v>
      </c>
      <c r="BK1351">
        <v>-112.84</v>
      </c>
      <c r="BL1351">
        <v>6.22</v>
      </c>
      <c r="BM1351">
        <v>-32</v>
      </c>
      <c r="BN1351">
        <v>-15.05</v>
      </c>
      <c r="BO1351">
        <v>-47.05</v>
      </c>
      <c r="BP1351">
        <v>-566.94000000000005</v>
      </c>
      <c r="BQ1351">
        <v>29.21</v>
      </c>
      <c r="BR1351">
        <v>1.61</v>
      </c>
      <c r="BS1351">
        <v>-596.15</v>
      </c>
      <c r="BT1351">
        <v>-119.23</v>
      </c>
      <c r="BU1351">
        <v>-684.56</v>
      </c>
      <c r="BV1351">
        <v>-5015</v>
      </c>
      <c r="BW1351">
        <v>-5015</v>
      </c>
      <c r="BX1351">
        <v>0</v>
      </c>
      <c r="BY1351" s="1">
        <v>43271</v>
      </c>
      <c r="BZ1351" t="s">
        <v>624</v>
      </c>
      <c r="CA1351">
        <v>72405</v>
      </c>
      <c r="CB1351">
        <v>0</v>
      </c>
      <c r="CC1351" s="1">
        <v>43452</v>
      </c>
      <c r="CD1351">
        <v>77534</v>
      </c>
      <c r="CE1351">
        <v>0</v>
      </c>
      <c r="CF1351">
        <v>72519</v>
      </c>
      <c r="CG1351">
        <v>0</v>
      </c>
    </row>
    <row r="1352" spans="1:85" hidden="1" x14ac:dyDescent="0.45">
      <c r="A1352" s="179">
        <v>101002844745</v>
      </c>
      <c r="B1352" s="180">
        <v>43313</v>
      </c>
      <c r="C1352" s="181" t="s">
        <v>101</v>
      </c>
      <c r="D1352" s="181">
        <v>2018</v>
      </c>
      <c r="E1352" s="179">
        <v>14823588943559</v>
      </c>
      <c r="F1352" s="182" t="s">
        <v>95</v>
      </c>
      <c r="G1352" s="141" t="str">
        <f>VLOOKUP(E1352,'Tableau Sites'!$A$7:$C$107,3,FALSE)</f>
        <v>2 RUE MAURICE THOREZ</v>
      </c>
      <c r="H1352" s="179">
        <v>56100</v>
      </c>
      <c r="I1352" s="183">
        <v>30</v>
      </c>
      <c r="J1352" s="180">
        <v>43281</v>
      </c>
      <c r="K1352" s="180">
        <v>43281</v>
      </c>
      <c r="L1352" s="183">
        <v>5898</v>
      </c>
      <c r="M1352" s="183">
        <v>5898</v>
      </c>
      <c r="N1352" s="184">
        <v>915.4</v>
      </c>
      <c r="O1352">
        <v>102976584</v>
      </c>
      <c r="P1352" t="s">
        <v>611</v>
      </c>
      <c r="Q1352">
        <v>102977700</v>
      </c>
      <c r="R1352" t="s">
        <v>130</v>
      </c>
      <c r="S1352">
        <v>11003620275</v>
      </c>
      <c r="T1352" t="s">
        <v>612</v>
      </c>
      <c r="U1352" s="104">
        <v>21560121200016</v>
      </c>
      <c r="W1352">
        <v>288119</v>
      </c>
      <c r="X1352" s="104">
        <v>101002844745</v>
      </c>
      <c r="Y1352" s="1">
        <v>43313</v>
      </c>
      <c r="Z1352" s="1">
        <v>43353</v>
      </c>
      <c r="AA1352">
        <v>31</v>
      </c>
      <c r="AB1352" t="s">
        <v>613</v>
      </c>
      <c r="AD1352">
        <v>6005830332</v>
      </c>
      <c r="AE1352" t="s">
        <v>95</v>
      </c>
      <c r="AH1352" s="185">
        <v>14823588943559</v>
      </c>
      <c r="AI1352" t="s">
        <v>835</v>
      </c>
      <c r="AJ1352">
        <v>56100</v>
      </c>
      <c r="AK1352" t="s">
        <v>264</v>
      </c>
      <c r="AL1352" t="s">
        <v>616</v>
      </c>
      <c r="AM1352">
        <v>3156310237097</v>
      </c>
      <c r="AN1352" t="s">
        <v>101</v>
      </c>
      <c r="AO1352" t="s">
        <v>617</v>
      </c>
      <c r="AP1352" t="s">
        <v>631</v>
      </c>
      <c r="AQ1352" t="s">
        <v>619</v>
      </c>
      <c r="AR1352">
        <v>30</v>
      </c>
      <c r="AU1352">
        <v>0</v>
      </c>
      <c r="AV1352" s="1">
        <v>43221</v>
      </c>
      <c r="AW1352" s="1">
        <v>43281</v>
      </c>
      <c r="AX1352">
        <v>296.62</v>
      </c>
      <c r="AY1352">
        <v>0</v>
      </c>
      <c r="AZ1352">
        <v>0</v>
      </c>
      <c r="BA1352">
        <v>0</v>
      </c>
      <c r="BB1352">
        <v>0</v>
      </c>
      <c r="BC1352">
        <v>11.33</v>
      </c>
      <c r="BD1352">
        <v>0</v>
      </c>
      <c r="BE1352">
        <v>0</v>
      </c>
      <c r="BF1352" s="1">
        <v>43282</v>
      </c>
      <c r="BG1352" s="1">
        <v>43343</v>
      </c>
      <c r="BH1352">
        <v>40.24</v>
      </c>
      <c r="BI1352">
        <v>233.24</v>
      </c>
      <c r="BJ1352">
        <v>570.1</v>
      </c>
      <c r="BK1352">
        <v>132.71</v>
      </c>
      <c r="BL1352">
        <v>10.88</v>
      </c>
      <c r="BM1352">
        <v>37.630000000000003</v>
      </c>
      <c r="BN1352">
        <v>17.690000000000001</v>
      </c>
      <c r="BO1352">
        <v>55.32</v>
      </c>
      <c r="BP1352">
        <v>769.01</v>
      </c>
      <c r="BQ1352">
        <v>51.12</v>
      </c>
      <c r="BR1352">
        <v>2.81</v>
      </c>
      <c r="BS1352">
        <v>717.89</v>
      </c>
      <c r="BT1352">
        <v>143.58000000000001</v>
      </c>
      <c r="BU1352">
        <v>915.4</v>
      </c>
      <c r="BV1352">
        <v>5898</v>
      </c>
      <c r="BW1352">
        <v>6150</v>
      </c>
      <c r="BX1352">
        <v>-252</v>
      </c>
      <c r="BY1352" s="1">
        <v>43299</v>
      </c>
      <c r="BZ1352" t="s">
        <v>624</v>
      </c>
      <c r="CA1352">
        <v>80268</v>
      </c>
      <c r="CB1352">
        <v>30081</v>
      </c>
      <c r="CC1352" s="1">
        <v>43330</v>
      </c>
      <c r="CD1352">
        <v>73159</v>
      </c>
      <c r="CE1352">
        <v>30201</v>
      </c>
      <c r="CF1352">
        <v>79309</v>
      </c>
      <c r="CG1352">
        <v>29949</v>
      </c>
    </row>
    <row r="1353" spans="1:85" hidden="1" x14ac:dyDescent="0.45">
      <c r="A1353" s="179">
        <v>101002844745</v>
      </c>
      <c r="B1353" s="180">
        <v>43313</v>
      </c>
      <c r="C1353" s="181" t="s">
        <v>101</v>
      </c>
      <c r="D1353" s="181">
        <v>2018</v>
      </c>
      <c r="E1353" s="179">
        <v>14808393522019</v>
      </c>
      <c r="F1353" s="182" t="s">
        <v>92</v>
      </c>
      <c r="G1353" s="141" t="str">
        <f>VLOOKUP(E1353,'Tableau Sites'!$A$7:$C$107,3,FALSE)</f>
        <v>RUE AUGUSTE RODIN</v>
      </c>
      <c r="H1353" s="179">
        <v>56100</v>
      </c>
      <c r="I1353" s="183">
        <v>3</v>
      </c>
      <c r="J1353" s="180">
        <v>43281</v>
      </c>
      <c r="K1353" s="180">
        <v>43281</v>
      </c>
      <c r="L1353" s="183">
        <v>107</v>
      </c>
      <c r="M1353" s="183">
        <v>107</v>
      </c>
      <c r="N1353" s="184">
        <v>25.44</v>
      </c>
      <c r="O1353">
        <v>102976584</v>
      </c>
      <c r="P1353" t="s">
        <v>611</v>
      </c>
      <c r="Q1353">
        <v>102977700</v>
      </c>
      <c r="R1353" t="s">
        <v>130</v>
      </c>
      <c r="S1353">
        <v>11003620275</v>
      </c>
      <c r="T1353" t="s">
        <v>612</v>
      </c>
      <c r="U1353" s="104">
        <v>21560121200016</v>
      </c>
      <c r="W1353">
        <v>288119</v>
      </c>
      <c r="X1353" s="104">
        <v>101002844745</v>
      </c>
      <c r="Y1353" s="1">
        <v>43313</v>
      </c>
      <c r="Z1353" s="1">
        <v>43353</v>
      </c>
      <c r="AA1353">
        <v>32</v>
      </c>
      <c r="AB1353" t="s">
        <v>613</v>
      </c>
      <c r="AD1353">
        <v>6005877846</v>
      </c>
      <c r="AE1353" t="s">
        <v>92</v>
      </c>
      <c r="AH1353" s="185">
        <v>14808393522019</v>
      </c>
      <c r="AI1353" t="s">
        <v>836</v>
      </c>
      <c r="AJ1353">
        <v>56100</v>
      </c>
      <c r="AK1353" t="s">
        <v>264</v>
      </c>
      <c r="AL1353" t="s">
        <v>616</v>
      </c>
      <c r="AM1353">
        <v>999</v>
      </c>
      <c r="AN1353" t="s">
        <v>101</v>
      </c>
      <c r="AO1353" t="s">
        <v>617</v>
      </c>
      <c r="AP1353" t="s">
        <v>618</v>
      </c>
      <c r="AQ1353" t="s">
        <v>619</v>
      </c>
      <c r="AR1353">
        <v>3</v>
      </c>
      <c r="AU1353">
        <v>0</v>
      </c>
      <c r="AV1353" s="1">
        <v>43221</v>
      </c>
      <c r="AW1353" s="1">
        <v>43281</v>
      </c>
      <c r="AX1353">
        <v>5.39</v>
      </c>
      <c r="AY1353">
        <v>0</v>
      </c>
      <c r="AZ1353">
        <v>0</v>
      </c>
      <c r="BA1353">
        <v>0</v>
      </c>
      <c r="BB1353">
        <v>0</v>
      </c>
      <c r="BC1353">
        <v>0.21</v>
      </c>
      <c r="BD1353">
        <v>0</v>
      </c>
      <c r="BE1353">
        <v>0</v>
      </c>
      <c r="BF1353" s="1">
        <v>43282</v>
      </c>
      <c r="BG1353" s="1">
        <v>43343</v>
      </c>
      <c r="BH1353">
        <v>7.58</v>
      </c>
      <c r="BI1353">
        <v>3.93</v>
      </c>
      <c r="BJ1353">
        <v>16.899999999999999</v>
      </c>
      <c r="BK1353">
        <v>2.41</v>
      </c>
      <c r="BL1353">
        <v>2.0499999999999998</v>
      </c>
      <c r="BM1353">
        <v>0.68</v>
      </c>
      <c r="BN1353">
        <v>0.32</v>
      </c>
      <c r="BO1353">
        <v>1</v>
      </c>
      <c r="BP1353">
        <v>22.36</v>
      </c>
      <c r="BQ1353">
        <v>9.6300000000000008</v>
      </c>
      <c r="BR1353">
        <v>0.53</v>
      </c>
      <c r="BS1353">
        <v>12.73</v>
      </c>
      <c r="BT1353">
        <v>2.5499999999999998</v>
      </c>
      <c r="BU1353">
        <v>25.44</v>
      </c>
      <c r="BV1353">
        <v>107</v>
      </c>
      <c r="BW1353">
        <v>107</v>
      </c>
      <c r="BX1353">
        <v>0</v>
      </c>
      <c r="BY1353" s="1">
        <v>43301</v>
      </c>
      <c r="BZ1353" t="s">
        <v>624</v>
      </c>
      <c r="CA1353">
        <v>178</v>
      </c>
      <c r="CB1353">
        <v>0</v>
      </c>
      <c r="CC1353" s="1">
        <v>43332</v>
      </c>
      <c r="CD1353">
        <v>31</v>
      </c>
      <c r="CE1353">
        <v>0</v>
      </c>
      <c r="CF1353">
        <v>138</v>
      </c>
      <c r="CG1353">
        <v>0</v>
      </c>
    </row>
    <row r="1354" spans="1:85" hidden="1" x14ac:dyDescent="0.45">
      <c r="A1354" s="179">
        <v>101002844745</v>
      </c>
      <c r="B1354" s="180">
        <v>43313</v>
      </c>
      <c r="C1354" s="181" t="s">
        <v>101</v>
      </c>
      <c r="D1354" s="181">
        <v>2018</v>
      </c>
      <c r="E1354" s="179">
        <v>14883936261510</v>
      </c>
      <c r="F1354" s="182" t="s">
        <v>670</v>
      </c>
      <c r="G1354" s="141" t="s">
        <v>1049</v>
      </c>
      <c r="H1354" s="179">
        <v>56100</v>
      </c>
      <c r="I1354" s="183">
        <v>3</v>
      </c>
      <c r="J1354" s="180">
        <v>43281</v>
      </c>
      <c r="K1354" s="180">
        <v>43281</v>
      </c>
      <c r="L1354" s="183">
        <v>156</v>
      </c>
      <c r="M1354" s="183">
        <v>156</v>
      </c>
      <c r="N1354" s="184">
        <v>32.43</v>
      </c>
      <c r="O1354">
        <v>102976584</v>
      </c>
      <c r="P1354" t="s">
        <v>611</v>
      </c>
      <c r="Q1354">
        <v>102977700</v>
      </c>
      <c r="R1354" t="s">
        <v>130</v>
      </c>
      <c r="S1354">
        <v>11003620275</v>
      </c>
      <c r="T1354" t="s">
        <v>612</v>
      </c>
      <c r="U1354" s="104">
        <v>21560121200016</v>
      </c>
      <c r="W1354">
        <v>288119</v>
      </c>
      <c r="X1354" s="104">
        <v>101002844745</v>
      </c>
      <c r="Y1354" s="1">
        <v>43313</v>
      </c>
      <c r="Z1354" s="1">
        <v>43353</v>
      </c>
      <c r="AA1354">
        <v>33</v>
      </c>
      <c r="AB1354" t="s">
        <v>613</v>
      </c>
      <c r="AD1354">
        <v>6005863531</v>
      </c>
      <c r="AE1354" t="s">
        <v>670</v>
      </c>
      <c r="AH1354" s="185">
        <v>14883936261510</v>
      </c>
      <c r="AI1354" t="s">
        <v>837</v>
      </c>
      <c r="AJ1354">
        <v>56100</v>
      </c>
      <c r="AK1354" t="s">
        <v>264</v>
      </c>
      <c r="AL1354" t="s">
        <v>616</v>
      </c>
      <c r="AM1354">
        <v>407</v>
      </c>
      <c r="AN1354" t="s">
        <v>101</v>
      </c>
      <c r="AO1354" t="s">
        <v>617</v>
      </c>
      <c r="AP1354" t="s">
        <v>618</v>
      </c>
      <c r="AQ1354" t="s">
        <v>619</v>
      </c>
      <c r="AR1354">
        <v>3</v>
      </c>
      <c r="AU1354">
        <v>0</v>
      </c>
      <c r="AV1354" s="1">
        <v>43221</v>
      </c>
      <c r="AW1354" s="1">
        <v>43281</v>
      </c>
      <c r="AX1354">
        <v>7.85</v>
      </c>
      <c r="AY1354">
        <v>0</v>
      </c>
      <c r="AZ1354">
        <v>0</v>
      </c>
      <c r="BA1354">
        <v>0</v>
      </c>
      <c r="BB1354">
        <v>0</v>
      </c>
      <c r="BC1354">
        <v>0.3</v>
      </c>
      <c r="BD1354">
        <v>0</v>
      </c>
      <c r="BE1354">
        <v>0</v>
      </c>
      <c r="BF1354" s="1">
        <v>43282</v>
      </c>
      <c r="BG1354" s="1">
        <v>43343</v>
      </c>
      <c r="BH1354">
        <v>7.58</v>
      </c>
      <c r="BI1354">
        <v>5.73</v>
      </c>
      <c r="BJ1354">
        <v>21.16</v>
      </c>
      <c r="BK1354">
        <v>3.51</v>
      </c>
      <c r="BL1354">
        <v>2.0499999999999998</v>
      </c>
      <c r="BM1354">
        <v>1</v>
      </c>
      <c r="BN1354">
        <v>0.47</v>
      </c>
      <c r="BO1354">
        <v>1.47</v>
      </c>
      <c r="BP1354">
        <v>28.19</v>
      </c>
      <c r="BQ1354">
        <v>9.6300000000000008</v>
      </c>
      <c r="BR1354">
        <v>0.53</v>
      </c>
      <c r="BS1354">
        <v>18.559999999999999</v>
      </c>
      <c r="BT1354">
        <v>3.71</v>
      </c>
      <c r="BU1354">
        <v>32.43</v>
      </c>
      <c r="BV1354">
        <v>156</v>
      </c>
      <c r="BW1354">
        <v>156</v>
      </c>
      <c r="BX1354">
        <v>0</v>
      </c>
      <c r="BY1354" s="1">
        <v>43284</v>
      </c>
      <c r="BZ1354" t="s">
        <v>624</v>
      </c>
      <c r="CA1354">
        <v>361</v>
      </c>
      <c r="CB1354">
        <v>0</v>
      </c>
      <c r="CC1354" s="1"/>
      <c r="CD1354">
        <v>185</v>
      </c>
      <c r="CE1354">
        <v>0</v>
      </c>
      <c r="CF1354">
        <v>341</v>
      </c>
      <c r="CG1354">
        <v>0</v>
      </c>
    </row>
    <row r="1355" spans="1:85" hidden="1" x14ac:dyDescent="0.45">
      <c r="A1355" s="179">
        <v>101002844745</v>
      </c>
      <c r="B1355" s="180">
        <v>43313</v>
      </c>
      <c r="C1355" s="181" t="s">
        <v>101</v>
      </c>
      <c r="D1355" s="181">
        <v>2018</v>
      </c>
      <c r="E1355" s="179">
        <v>14822286483376</v>
      </c>
      <c r="F1355" s="182" t="s">
        <v>672</v>
      </c>
      <c r="G1355" s="141" t="str">
        <f>VLOOKUP(E1355,'Tableau Sites'!$A$7:$C$107,3,FALSE)</f>
        <v>RUE MAURICE THOREZ</v>
      </c>
      <c r="H1355" s="179">
        <v>56100</v>
      </c>
      <c r="I1355" s="183">
        <v>6</v>
      </c>
      <c r="J1355" s="180">
        <v>43281</v>
      </c>
      <c r="K1355" s="180">
        <v>43281</v>
      </c>
      <c r="L1355" s="183">
        <v>2986</v>
      </c>
      <c r="M1355" s="183">
        <v>2986</v>
      </c>
      <c r="N1355" s="184">
        <v>439.04</v>
      </c>
      <c r="O1355">
        <v>102976584</v>
      </c>
      <c r="P1355" t="s">
        <v>611</v>
      </c>
      <c r="Q1355">
        <v>102977700</v>
      </c>
      <c r="R1355" t="s">
        <v>130</v>
      </c>
      <c r="S1355">
        <v>11003620275</v>
      </c>
      <c r="T1355" t="s">
        <v>612</v>
      </c>
      <c r="U1355" s="104">
        <v>21560121200016</v>
      </c>
      <c r="W1355">
        <v>288119</v>
      </c>
      <c r="X1355" s="104">
        <v>101002844745</v>
      </c>
      <c r="Y1355" s="1">
        <v>43313</v>
      </c>
      <c r="Z1355" s="1">
        <v>43353</v>
      </c>
      <c r="AA1355">
        <v>34</v>
      </c>
      <c r="AB1355" t="s">
        <v>613</v>
      </c>
      <c r="AD1355">
        <v>6005830331</v>
      </c>
      <c r="AE1355" t="s">
        <v>672</v>
      </c>
      <c r="AH1355" s="185">
        <v>14822286483376</v>
      </c>
      <c r="AI1355" t="s">
        <v>838</v>
      </c>
      <c r="AJ1355">
        <v>56100</v>
      </c>
      <c r="AK1355" t="s">
        <v>264</v>
      </c>
      <c r="AL1355" t="s">
        <v>616</v>
      </c>
      <c r="AM1355">
        <v>3156214507122</v>
      </c>
      <c r="AN1355" t="s">
        <v>101</v>
      </c>
      <c r="AO1355" t="s">
        <v>617</v>
      </c>
      <c r="AP1355" t="s">
        <v>618</v>
      </c>
      <c r="AQ1355" t="s">
        <v>619</v>
      </c>
      <c r="AR1355">
        <v>6</v>
      </c>
      <c r="AU1355">
        <v>0</v>
      </c>
      <c r="AV1355" s="1">
        <v>43221</v>
      </c>
      <c r="AW1355" s="1">
        <v>43281</v>
      </c>
      <c r="AX1355">
        <v>150.16</v>
      </c>
      <c r="AY1355">
        <v>0</v>
      </c>
      <c r="AZ1355">
        <v>0</v>
      </c>
      <c r="BA1355">
        <v>0</v>
      </c>
      <c r="BB1355">
        <v>0</v>
      </c>
      <c r="BC1355">
        <v>5.73</v>
      </c>
      <c r="BD1355">
        <v>0</v>
      </c>
      <c r="BE1355">
        <v>0</v>
      </c>
      <c r="BF1355" s="1">
        <v>43282</v>
      </c>
      <c r="BG1355" s="1">
        <v>43343</v>
      </c>
      <c r="BH1355">
        <v>9.7799999999999994</v>
      </c>
      <c r="BI1355">
        <v>109.59</v>
      </c>
      <c r="BJ1355">
        <v>269.52999999999997</v>
      </c>
      <c r="BK1355">
        <v>67.19</v>
      </c>
      <c r="BL1355">
        <v>2.64</v>
      </c>
      <c r="BM1355">
        <v>19.05</v>
      </c>
      <c r="BN1355">
        <v>8.9600000000000009</v>
      </c>
      <c r="BO1355">
        <v>28.01</v>
      </c>
      <c r="BP1355">
        <v>367.37</v>
      </c>
      <c r="BQ1355">
        <v>12.42</v>
      </c>
      <c r="BR1355">
        <v>0.68</v>
      </c>
      <c r="BS1355">
        <v>354.95</v>
      </c>
      <c r="BT1355">
        <v>70.989999999999995</v>
      </c>
      <c r="BU1355">
        <v>439.04</v>
      </c>
      <c r="BV1355">
        <v>2986</v>
      </c>
      <c r="BW1355">
        <v>2986</v>
      </c>
      <c r="BX1355">
        <v>0</v>
      </c>
      <c r="BY1355" s="1">
        <v>43297</v>
      </c>
      <c r="BZ1355" t="s">
        <v>624</v>
      </c>
      <c r="CA1355">
        <v>11365</v>
      </c>
      <c r="CB1355">
        <v>0</v>
      </c>
      <c r="CC1355" s="1">
        <v>43328</v>
      </c>
      <c r="CD1355">
        <v>8457</v>
      </c>
      <c r="CE1355">
        <v>0</v>
      </c>
      <c r="CF1355">
        <v>11443</v>
      </c>
      <c r="CG1355">
        <v>0</v>
      </c>
    </row>
    <row r="1356" spans="1:85" hidden="1" x14ac:dyDescent="0.45">
      <c r="A1356" s="179">
        <v>101002844745</v>
      </c>
      <c r="B1356" s="180">
        <v>43313</v>
      </c>
      <c r="C1356" s="181" t="s">
        <v>101</v>
      </c>
      <c r="D1356" s="181">
        <v>2018</v>
      </c>
      <c r="E1356" s="179">
        <v>14874240113686</v>
      </c>
      <c r="F1356" s="182" t="s">
        <v>674</v>
      </c>
      <c r="G1356" s="141" t="s">
        <v>1050</v>
      </c>
      <c r="H1356" s="179">
        <v>56100</v>
      </c>
      <c r="I1356" s="183">
        <v>9</v>
      </c>
      <c r="J1356" s="180">
        <v>43281</v>
      </c>
      <c r="K1356" s="180">
        <v>43281</v>
      </c>
      <c r="L1356" s="183">
        <v>1656</v>
      </c>
      <c r="M1356" s="183">
        <v>1656</v>
      </c>
      <c r="N1356" s="184">
        <v>252.29</v>
      </c>
      <c r="O1356">
        <v>102976584</v>
      </c>
      <c r="P1356" t="s">
        <v>611</v>
      </c>
      <c r="Q1356">
        <v>102977700</v>
      </c>
      <c r="R1356" t="s">
        <v>130</v>
      </c>
      <c r="S1356">
        <v>11003620275</v>
      </c>
      <c r="T1356" t="s">
        <v>612</v>
      </c>
      <c r="U1356" s="104">
        <v>21560121200016</v>
      </c>
      <c r="W1356">
        <v>288119</v>
      </c>
      <c r="X1356" s="104">
        <v>101002844745</v>
      </c>
      <c r="Y1356" s="1">
        <v>43313</v>
      </c>
      <c r="Z1356" s="1">
        <v>43353</v>
      </c>
      <c r="AA1356">
        <v>35</v>
      </c>
      <c r="AB1356" t="s">
        <v>613</v>
      </c>
      <c r="AD1356">
        <v>6005863556</v>
      </c>
      <c r="AE1356" t="s">
        <v>674</v>
      </c>
      <c r="AH1356" s="185">
        <v>14874240113686</v>
      </c>
      <c r="AI1356" t="s">
        <v>839</v>
      </c>
      <c r="AJ1356">
        <v>56100</v>
      </c>
      <c r="AK1356" t="s">
        <v>264</v>
      </c>
      <c r="AL1356" t="s">
        <v>616</v>
      </c>
      <c r="AM1356">
        <v>641</v>
      </c>
      <c r="AN1356" t="s">
        <v>101</v>
      </c>
      <c r="AO1356" t="s">
        <v>617</v>
      </c>
      <c r="AP1356" t="s">
        <v>618</v>
      </c>
      <c r="AQ1356" t="s">
        <v>619</v>
      </c>
      <c r="AR1356">
        <v>9</v>
      </c>
      <c r="AU1356">
        <v>0</v>
      </c>
      <c r="AV1356" s="1">
        <v>43221</v>
      </c>
      <c r="AW1356" s="1">
        <v>43281</v>
      </c>
      <c r="AX1356">
        <v>83.28</v>
      </c>
      <c r="AY1356">
        <v>0</v>
      </c>
      <c r="AZ1356">
        <v>0</v>
      </c>
      <c r="BA1356">
        <v>0</v>
      </c>
      <c r="BB1356">
        <v>0</v>
      </c>
      <c r="BC1356">
        <v>3.18</v>
      </c>
      <c r="BD1356">
        <v>0</v>
      </c>
      <c r="BE1356">
        <v>0</v>
      </c>
      <c r="BF1356" s="1">
        <v>43282</v>
      </c>
      <c r="BG1356" s="1">
        <v>43343</v>
      </c>
      <c r="BH1356">
        <v>11.98</v>
      </c>
      <c r="BI1356">
        <v>60.78</v>
      </c>
      <c r="BJ1356">
        <v>156.04</v>
      </c>
      <c r="BK1356">
        <v>37.26</v>
      </c>
      <c r="BL1356">
        <v>3.24</v>
      </c>
      <c r="BM1356">
        <v>10.57</v>
      </c>
      <c r="BN1356">
        <v>4.97</v>
      </c>
      <c r="BO1356">
        <v>15.54</v>
      </c>
      <c r="BP1356">
        <v>212.08</v>
      </c>
      <c r="BQ1356">
        <v>15.22</v>
      </c>
      <c r="BR1356">
        <v>0.84</v>
      </c>
      <c r="BS1356">
        <v>196.86</v>
      </c>
      <c r="BT1356">
        <v>39.369999999999997</v>
      </c>
      <c r="BU1356">
        <v>252.29</v>
      </c>
      <c r="BV1356">
        <v>1656</v>
      </c>
      <c r="BW1356">
        <v>1656</v>
      </c>
      <c r="BX1356">
        <v>0</v>
      </c>
      <c r="BY1356" s="1">
        <v>43303</v>
      </c>
      <c r="BZ1356" t="s">
        <v>624</v>
      </c>
      <c r="CA1356">
        <v>7320</v>
      </c>
      <c r="CB1356">
        <v>0</v>
      </c>
      <c r="CC1356" s="1">
        <v>43334</v>
      </c>
      <c r="CD1356">
        <v>5210</v>
      </c>
      <c r="CE1356">
        <v>0</v>
      </c>
      <c r="CF1356">
        <v>6866</v>
      </c>
      <c r="CG1356">
        <v>0</v>
      </c>
    </row>
    <row r="1357" spans="1:85" hidden="1" x14ac:dyDescent="0.45">
      <c r="A1357" s="179">
        <v>101002844745</v>
      </c>
      <c r="B1357" s="180">
        <v>43313</v>
      </c>
      <c r="C1357" s="181" t="s">
        <v>101</v>
      </c>
      <c r="D1357" s="181">
        <v>2018</v>
      </c>
      <c r="E1357" s="179">
        <v>14812735108510</v>
      </c>
      <c r="F1357" s="141" t="s">
        <v>676</v>
      </c>
      <c r="G1357" s="141" t="str">
        <f>VLOOKUP(E1357,'Tableau Sites'!$A$7:$C$107,3,FALSE)</f>
        <v>RUE FERDINAND BUISSON</v>
      </c>
      <c r="H1357" s="179">
        <v>56100</v>
      </c>
      <c r="I1357" s="183">
        <v>30</v>
      </c>
      <c r="J1357" s="180">
        <v>43281</v>
      </c>
      <c r="K1357" s="180">
        <v>43281</v>
      </c>
      <c r="L1357" s="183">
        <v>2674</v>
      </c>
      <c r="M1357" s="183">
        <v>2674</v>
      </c>
      <c r="N1357" s="184">
        <v>418.14</v>
      </c>
      <c r="O1357">
        <v>102976584</v>
      </c>
      <c r="P1357" t="s">
        <v>611</v>
      </c>
      <c r="Q1357">
        <v>102977700</v>
      </c>
      <c r="R1357" t="s">
        <v>130</v>
      </c>
      <c r="S1357">
        <v>11003620275</v>
      </c>
      <c r="T1357" t="s">
        <v>612</v>
      </c>
      <c r="U1357" s="104">
        <v>21560121200016</v>
      </c>
      <c r="W1357">
        <v>288119</v>
      </c>
      <c r="X1357" s="104">
        <v>101002844745</v>
      </c>
      <c r="Y1357" s="1">
        <v>43313</v>
      </c>
      <c r="Z1357" s="1">
        <v>43353</v>
      </c>
      <c r="AA1357">
        <v>36</v>
      </c>
      <c r="AB1357" t="s">
        <v>613</v>
      </c>
      <c r="AD1357">
        <v>6005863726</v>
      </c>
      <c r="AE1357" t="s">
        <v>676</v>
      </c>
      <c r="AH1357" s="185">
        <v>14812735108510</v>
      </c>
      <c r="AI1357" t="s">
        <v>840</v>
      </c>
      <c r="AJ1357">
        <v>56100</v>
      </c>
      <c r="AK1357" t="s">
        <v>264</v>
      </c>
      <c r="AL1357" t="s">
        <v>634</v>
      </c>
      <c r="AM1357">
        <v>465</v>
      </c>
      <c r="AN1357" t="s">
        <v>101</v>
      </c>
      <c r="AO1357" t="s">
        <v>617</v>
      </c>
      <c r="AP1357" t="s">
        <v>618</v>
      </c>
      <c r="AQ1357" t="s">
        <v>619</v>
      </c>
      <c r="AR1357">
        <v>30</v>
      </c>
      <c r="AU1357">
        <v>0</v>
      </c>
      <c r="AV1357" s="1">
        <v>43221</v>
      </c>
      <c r="AW1357" s="1">
        <v>43281</v>
      </c>
      <c r="AX1357">
        <v>134.47</v>
      </c>
      <c r="AY1357">
        <v>0</v>
      </c>
      <c r="AZ1357">
        <v>0</v>
      </c>
      <c r="BA1357">
        <v>0</v>
      </c>
      <c r="BB1357">
        <v>0</v>
      </c>
      <c r="BC1357">
        <v>5.13</v>
      </c>
      <c r="BD1357">
        <v>0</v>
      </c>
      <c r="BE1357">
        <v>0</v>
      </c>
      <c r="BF1357" s="1">
        <v>43282</v>
      </c>
      <c r="BG1357" s="1">
        <v>43343</v>
      </c>
      <c r="BH1357">
        <v>27.39</v>
      </c>
      <c r="BI1357">
        <v>98.14</v>
      </c>
      <c r="BJ1357">
        <v>260</v>
      </c>
      <c r="BK1357">
        <v>60.17</v>
      </c>
      <c r="BL1357">
        <v>7.41</v>
      </c>
      <c r="BM1357">
        <v>17.059999999999999</v>
      </c>
      <c r="BN1357">
        <v>8.02</v>
      </c>
      <c r="BO1357">
        <v>25.08</v>
      </c>
      <c r="BP1357">
        <v>352.66</v>
      </c>
      <c r="BQ1357">
        <v>34.799999999999997</v>
      </c>
      <c r="BR1357">
        <v>1.91</v>
      </c>
      <c r="BS1357">
        <v>317.86</v>
      </c>
      <c r="BT1357">
        <v>63.57</v>
      </c>
      <c r="BU1357">
        <v>418.14</v>
      </c>
      <c r="BV1357">
        <v>2674</v>
      </c>
      <c r="BW1357">
        <v>2674</v>
      </c>
      <c r="BX1357">
        <v>0</v>
      </c>
      <c r="BY1357" s="1">
        <v>43271</v>
      </c>
      <c r="BZ1357" t="s">
        <v>624</v>
      </c>
      <c r="CA1357">
        <v>12597</v>
      </c>
      <c r="CB1357">
        <v>0</v>
      </c>
      <c r="CC1357" s="1">
        <v>43452</v>
      </c>
      <c r="CD1357">
        <v>10457</v>
      </c>
      <c r="CE1357">
        <v>0</v>
      </c>
      <c r="CF1357">
        <v>13131</v>
      </c>
      <c r="CG1357">
        <v>0</v>
      </c>
    </row>
    <row r="1358" spans="1:85" hidden="1" x14ac:dyDescent="0.45">
      <c r="A1358" s="179">
        <v>101002844745</v>
      </c>
      <c r="B1358" s="180">
        <v>43313</v>
      </c>
      <c r="C1358" s="181" t="s">
        <v>101</v>
      </c>
      <c r="D1358" s="181">
        <v>2018</v>
      </c>
      <c r="E1358" s="179">
        <v>14895513628967</v>
      </c>
      <c r="F1358" s="182" t="s">
        <v>678</v>
      </c>
      <c r="G1358" s="141" t="s">
        <v>841</v>
      </c>
      <c r="H1358" s="179">
        <v>56100</v>
      </c>
      <c r="I1358" s="183">
        <v>36</v>
      </c>
      <c r="J1358" s="180">
        <v>43281</v>
      </c>
      <c r="K1358" s="180">
        <v>43281</v>
      </c>
      <c r="L1358" s="183">
        <v>2562</v>
      </c>
      <c r="M1358" s="183">
        <v>2562</v>
      </c>
      <c r="N1358" s="184">
        <v>425.06</v>
      </c>
      <c r="O1358">
        <v>102976584</v>
      </c>
      <c r="P1358" t="s">
        <v>611</v>
      </c>
      <c r="Q1358">
        <v>102977700</v>
      </c>
      <c r="R1358" t="s">
        <v>130</v>
      </c>
      <c r="S1358">
        <v>11003620275</v>
      </c>
      <c r="T1358" t="s">
        <v>612</v>
      </c>
      <c r="U1358" s="104">
        <v>21560121200016</v>
      </c>
      <c r="W1358">
        <v>288119</v>
      </c>
      <c r="X1358" s="104">
        <v>101002844745</v>
      </c>
      <c r="Y1358" s="1">
        <v>43313</v>
      </c>
      <c r="Z1358" s="1">
        <v>43353</v>
      </c>
      <c r="AA1358">
        <v>37</v>
      </c>
      <c r="AB1358" t="s">
        <v>613</v>
      </c>
      <c r="AD1358">
        <v>6005863488</v>
      </c>
      <c r="AE1358" t="s">
        <v>678</v>
      </c>
      <c r="AH1358" s="185">
        <v>14895513628967</v>
      </c>
      <c r="AI1358" t="s">
        <v>841</v>
      </c>
      <c r="AJ1358">
        <v>56100</v>
      </c>
      <c r="AK1358" t="s">
        <v>264</v>
      </c>
      <c r="AL1358" t="s">
        <v>616</v>
      </c>
      <c r="AM1358">
        <v>564</v>
      </c>
      <c r="AN1358" t="s">
        <v>101</v>
      </c>
      <c r="AO1358" t="s">
        <v>617</v>
      </c>
      <c r="AP1358" t="s">
        <v>627</v>
      </c>
      <c r="AQ1358" t="s">
        <v>619</v>
      </c>
      <c r="AR1358">
        <v>36</v>
      </c>
      <c r="AU1358">
        <v>0</v>
      </c>
      <c r="AV1358" s="1">
        <v>43221</v>
      </c>
      <c r="AW1358" s="1">
        <v>43281</v>
      </c>
      <c r="AX1358">
        <v>128.84</v>
      </c>
      <c r="AY1358">
        <v>0</v>
      </c>
      <c r="AZ1358">
        <v>0</v>
      </c>
      <c r="BA1358">
        <v>0</v>
      </c>
      <c r="BB1358">
        <v>0</v>
      </c>
      <c r="BC1358">
        <v>4.92</v>
      </c>
      <c r="BD1358">
        <v>0</v>
      </c>
      <c r="BE1358">
        <v>0</v>
      </c>
      <c r="BF1358" s="1">
        <v>43282</v>
      </c>
      <c r="BG1358" s="1">
        <v>43343</v>
      </c>
      <c r="BH1358">
        <v>47.21</v>
      </c>
      <c r="BI1358">
        <v>90.95</v>
      </c>
      <c r="BJ1358">
        <v>267</v>
      </c>
      <c r="BK1358">
        <v>57.65</v>
      </c>
      <c r="BL1358">
        <v>12.77</v>
      </c>
      <c r="BM1358">
        <v>16.350000000000001</v>
      </c>
      <c r="BN1358">
        <v>7.69</v>
      </c>
      <c r="BO1358">
        <v>24.04</v>
      </c>
      <c r="BP1358">
        <v>361.46</v>
      </c>
      <c r="BQ1358">
        <v>59.98</v>
      </c>
      <c r="BR1358">
        <v>3.3</v>
      </c>
      <c r="BS1358">
        <v>301.48</v>
      </c>
      <c r="BT1358">
        <v>60.3</v>
      </c>
      <c r="BU1358">
        <v>425.06</v>
      </c>
      <c r="BV1358">
        <v>2562</v>
      </c>
      <c r="BW1358">
        <v>1985</v>
      </c>
      <c r="BX1358">
        <v>577</v>
      </c>
      <c r="BY1358" s="1">
        <v>43289</v>
      </c>
      <c r="BZ1358" t="s">
        <v>624</v>
      </c>
      <c r="CA1358">
        <v>8197</v>
      </c>
      <c r="CB1358">
        <v>2174</v>
      </c>
      <c r="CC1358" s="1">
        <v>43320</v>
      </c>
      <c r="CD1358">
        <v>5611</v>
      </c>
      <c r="CE1358">
        <v>1412</v>
      </c>
      <c r="CF1358">
        <v>7596</v>
      </c>
      <c r="CG1358">
        <v>1989</v>
      </c>
    </row>
    <row r="1359" spans="1:85" hidden="1" x14ac:dyDescent="0.45">
      <c r="A1359" s="179">
        <v>101002844745</v>
      </c>
      <c r="B1359" s="180">
        <v>43313</v>
      </c>
      <c r="C1359" s="181" t="s">
        <v>101</v>
      </c>
      <c r="D1359" s="181">
        <v>2018</v>
      </c>
      <c r="E1359" s="179">
        <v>14845296633070</v>
      </c>
      <c r="F1359" s="141" t="s">
        <v>680</v>
      </c>
      <c r="G1359" s="141" t="str">
        <f>VLOOKUP(E1359,'Tableau Sites'!$A$7:$C$107,3,FALSE)</f>
        <v>6 RUE DE L ECOLE</v>
      </c>
      <c r="H1359" s="179">
        <v>56100</v>
      </c>
      <c r="I1359" s="183">
        <v>3</v>
      </c>
      <c r="J1359" s="180">
        <v>43281</v>
      </c>
      <c r="K1359" s="180">
        <v>43281</v>
      </c>
      <c r="L1359" s="183">
        <v>-129</v>
      </c>
      <c r="M1359" s="183">
        <v>-129</v>
      </c>
      <c r="N1359" s="184">
        <v>-8.24</v>
      </c>
      <c r="O1359">
        <v>102976584</v>
      </c>
      <c r="P1359" t="s">
        <v>611</v>
      </c>
      <c r="Q1359">
        <v>102977700</v>
      </c>
      <c r="R1359" t="s">
        <v>130</v>
      </c>
      <c r="S1359">
        <v>11003620275</v>
      </c>
      <c r="T1359" t="s">
        <v>612</v>
      </c>
      <c r="U1359" s="104">
        <v>21560121200016</v>
      </c>
      <c r="W1359">
        <v>288119</v>
      </c>
      <c r="X1359" s="104">
        <v>101002844745</v>
      </c>
      <c r="Y1359" s="1">
        <v>43313</v>
      </c>
      <c r="Z1359" s="1">
        <v>43353</v>
      </c>
      <c r="AA1359">
        <v>38</v>
      </c>
      <c r="AB1359" t="s">
        <v>635</v>
      </c>
      <c r="AD1359">
        <v>6005877386</v>
      </c>
      <c r="AE1359" t="s">
        <v>680</v>
      </c>
      <c r="AH1359" s="185">
        <v>14845296633070</v>
      </c>
      <c r="AI1359" t="s">
        <v>842</v>
      </c>
      <c r="AJ1359">
        <v>56100</v>
      </c>
      <c r="AK1359" t="s">
        <v>264</v>
      </c>
      <c r="AL1359" t="s">
        <v>634</v>
      </c>
      <c r="AM1359">
        <v>460</v>
      </c>
      <c r="AN1359" t="s">
        <v>101</v>
      </c>
      <c r="AO1359" t="s">
        <v>617</v>
      </c>
      <c r="AP1359" t="s">
        <v>618</v>
      </c>
      <c r="AQ1359" t="s">
        <v>619</v>
      </c>
      <c r="AR1359">
        <v>3</v>
      </c>
      <c r="AU1359">
        <v>0</v>
      </c>
      <c r="AV1359" s="1">
        <v>43221</v>
      </c>
      <c r="AW1359" s="1">
        <v>43281</v>
      </c>
      <c r="AX1359">
        <v>-6.49</v>
      </c>
      <c r="AY1359">
        <v>0</v>
      </c>
      <c r="AZ1359">
        <v>0</v>
      </c>
      <c r="BA1359">
        <v>0</v>
      </c>
      <c r="BB1359">
        <v>0</v>
      </c>
      <c r="BC1359">
        <v>-0.25</v>
      </c>
      <c r="BD1359">
        <v>0</v>
      </c>
      <c r="BE1359">
        <v>0</v>
      </c>
      <c r="BF1359" s="1">
        <v>43282</v>
      </c>
      <c r="BG1359" s="1">
        <v>43343</v>
      </c>
      <c r="BH1359">
        <v>7.58</v>
      </c>
      <c r="BI1359">
        <v>-4.7300000000000004</v>
      </c>
      <c r="BJ1359">
        <v>-3.64</v>
      </c>
      <c r="BK1359">
        <v>-2.9</v>
      </c>
      <c r="BL1359">
        <v>2.0499999999999998</v>
      </c>
      <c r="BM1359">
        <v>-0.82</v>
      </c>
      <c r="BN1359">
        <v>-0.39</v>
      </c>
      <c r="BO1359">
        <v>-1.21</v>
      </c>
      <c r="BP1359">
        <v>-5.7</v>
      </c>
      <c r="BQ1359">
        <v>9.6300000000000008</v>
      </c>
      <c r="BR1359">
        <v>0.53</v>
      </c>
      <c r="BS1359">
        <v>-15.33</v>
      </c>
      <c r="BT1359">
        <v>-3.07</v>
      </c>
      <c r="BU1359">
        <v>-8.24</v>
      </c>
      <c r="BV1359">
        <v>-129</v>
      </c>
      <c r="BW1359">
        <v>-129</v>
      </c>
      <c r="BX1359">
        <v>0</v>
      </c>
      <c r="BY1359" s="1">
        <v>43272</v>
      </c>
      <c r="BZ1359" t="s">
        <v>624</v>
      </c>
      <c r="CA1359">
        <v>24871</v>
      </c>
      <c r="CB1359">
        <v>0</v>
      </c>
      <c r="CC1359" s="1">
        <v>43452</v>
      </c>
      <c r="CD1359">
        <v>25018</v>
      </c>
      <c r="CE1359">
        <v>0</v>
      </c>
      <c r="CF1359">
        <v>24889</v>
      </c>
      <c r="CG1359">
        <v>0</v>
      </c>
    </row>
    <row r="1360" spans="1:85" hidden="1" x14ac:dyDescent="0.45">
      <c r="A1360" s="179">
        <v>101002844745</v>
      </c>
      <c r="B1360" s="180">
        <v>43313</v>
      </c>
      <c r="C1360" s="181" t="s">
        <v>101</v>
      </c>
      <c r="D1360" s="181">
        <v>2018</v>
      </c>
      <c r="E1360" s="179">
        <v>14808104138930</v>
      </c>
      <c r="F1360" s="182" t="s">
        <v>9</v>
      </c>
      <c r="G1360" s="141" t="str">
        <f>VLOOKUP(E1360,'Tableau Sites'!$A$7:$C$107,3,FALSE)</f>
        <v>33 RUE DU BOIS DU CHATEAU</v>
      </c>
      <c r="H1360" s="179">
        <v>56100</v>
      </c>
      <c r="I1360" s="183">
        <v>15</v>
      </c>
      <c r="J1360" s="180">
        <v>43281</v>
      </c>
      <c r="K1360" s="180">
        <v>43281</v>
      </c>
      <c r="L1360" s="183">
        <v>3148</v>
      </c>
      <c r="M1360" s="183">
        <v>3148</v>
      </c>
      <c r="N1360" s="184">
        <v>474.76</v>
      </c>
      <c r="O1360">
        <v>102976584</v>
      </c>
      <c r="P1360" t="s">
        <v>611</v>
      </c>
      <c r="Q1360">
        <v>102977700</v>
      </c>
      <c r="R1360" t="s">
        <v>130</v>
      </c>
      <c r="S1360">
        <v>11003620275</v>
      </c>
      <c r="T1360" t="s">
        <v>612</v>
      </c>
      <c r="U1360" s="104">
        <v>21560121200016</v>
      </c>
      <c r="W1360">
        <v>288119</v>
      </c>
      <c r="X1360" s="104">
        <v>101002844745</v>
      </c>
      <c r="Y1360" s="1">
        <v>43313</v>
      </c>
      <c r="Z1360" s="1">
        <v>43353</v>
      </c>
      <c r="AA1360">
        <v>39</v>
      </c>
      <c r="AB1360" t="s">
        <v>613</v>
      </c>
      <c r="AD1360">
        <v>6005836658</v>
      </c>
      <c r="AE1360" t="s">
        <v>9</v>
      </c>
      <c r="AH1360" s="185">
        <v>14808104138930</v>
      </c>
      <c r="AI1360" t="s">
        <v>843</v>
      </c>
      <c r="AJ1360">
        <v>56100</v>
      </c>
      <c r="AK1360" t="s">
        <v>264</v>
      </c>
      <c r="AL1360" t="s">
        <v>634</v>
      </c>
      <c r="AM1360">
        <v>605</v>
      </c>
      <c r="AN1360" t="s">
        <v>101</v>
      </c>
      <c r="AO1360" t="s">
        <v>617</v>
      </c>
      <c r="AP1360" t="s">
        <v>627</v>
      </c>
      <c r="AQ1360" t="s">
        <v>619</v>
      </c>
      <c r="AR1360">
        <v>15</v>
      </c>
      <c r="AU1360">
        <v>0</v>
      </c>
      <c r="AV1360" s="1">
        <v>43221</v>
      </c>
      <c r="AW1360" s="1">
        <v>43281</v>
      </c>
      <c r="AX1360">
        <v>158.31</v>
      </c>
      <c r="AY1360">
        <v>0</v>
      </c>
      <c r="AZ1360">
        <v>0</v>
      </c>
      <c r="BA1360">
        <v>0</v>
      </c>
      <c r="BB1360">
        <v>0</v>
      </c>
      <c r="BC1360">
        <v>6.04</v>
      </c>
      <c r="BD1360">
        <v>0</v>
      </c>
      <c r="BE1360">
        <v>0</v>
      </c>
      <c r="BF1360" s="1">
        <v>43282</v>
      </c>
      <c r="BG1360" s="1">
        <v>43343</v>
      </c>
      <c r="BH1360">
        <v>22.81</v>
      </c>
      <c r="BI1360">
        <v>111.5</v>
      </c>
      <c r="BJ1360">
        <v>292.62</v>
      </c>
      <c r="BK1360">
        <v>70.83</v>
      </c>
      <c r="BL1360">
        <v>6.17</v>
      </c>
      <c r="BM1360">
        <v>20.079999999999998</v>
      </c>
      <c r="BN1360">
        <v>9.44</v>
      </c>
      <c r="BO1360">
        <v>29.52</v>
      </c>
      <c r="BP1360">
        <v>399.14</v>
      </c>
      <c r="BQ1360">
        <v>28.98</v>
      </c>
      <c r="BR1360">
        <v>1.59</v>
      </c>
      <c r="BS1360">
        <v>370.16</v>
      </c>
      <c r="BT1360">
        <v>74.03</v>
      </c>
      <c r="BU1360">
        <v>474.76</v>
      </c>
      <c r="BV1360">
        <v>3148</v>
      </c>
      <c r="BW1360">
        <v>2422</v>
      </c>
      <c r="BX1360">
        <v>726</v>
      </c>
      <c r="BY1360" s="1">
        <v>43271</v>
      </c>
      <c r="BZ1360" t="s">
        <v>624</v>
      </c>
      <c r="CA1360">
        <v>19715</v>
      </c>
      <c r="CB1360">
        <v>58</v>
      </c>
      <c r="CC1360" s="1">
        <v>43452</v>
      </c>
      <c r="CD1360">
        <v>17509</v>
      </c>
      <c r="CE1360">
        <v>99411</v>
      </c>
      <c r="CF1360">
        <v>19931</v>
      </c>
      <c r="CG1360">
        <v>137</v>
      </c>
    </row>
    <row r="1361" spans="1:85" hidden="1" x14ac:dyDescent="0.45">
      <c r="A1361" s="179">
        <v>101002844745</v>
      </c>
      <c r="B1361" s="180">
        <v>43313</v>
      </c>
      <c r="C1361" s="181" t="s">
        <v>101</v>
      </c>
      <c r="D1361" s="181">
        <v>2018</v>
      </c>
      <c r="E1361" s="179">
        <v>14851230043318</v>
      </c>
      <c r="F1361" s="141" t="s">
        <v>1043</v>
      </c>
      <c r="G1361" s="141" t="str">
        <f>VLOOKUP(E1361,'Tableau Sites'!$A$7:$C$107,3,FALSE)</f>
        <v>RUE DE PONT CARRE</v>
      </c>
      <c r="H1361" s="179">
        <v>56100</v>
      </c>
      <c r="I1361" s="183">
        <v>18</v>
      </c>
      <c r="J1361" s="180">
        <v>43281</v>
      </c>
      <c r="K1361" s="180">
        <v>43281</v>
      </c>
      <c r="L1361" s="183">
        <v>1191</v>
      </c>
      <c r="M1361" s="183">
        <v>1191</v>
      </c>
      <c r="N1361" s="184">
        <v>194.82</v>
      </c>
      <c r="O1361">
        <v>102976584</v>
      </c>
      <c r="P1361" t="s">
        <v>611</v>
      </c>
      <c r="Q1361">
        <v>102977700</v>
      </c>
      <c r="R1361" t="s">
        <v>130</v>
      </c>
      <c r="S1361">
        <v>11003620275</v>
      </c>
      <c r="T1361" t="s">
        <v>612</v>
      </c>
      <c r="U1361" s="104">
        <v>21560121200016</v>
      </c>
      <c r="W1361">
        <v>288119</v>
      </c>
      <c r="X1361" s="104">
        <v>101002844745</v>
      </c>
      <c r="Y1361" s="1">
        <v>43313</v>
      </c>
      <c r="Z1361" s="1">
        <v>43353</v>
      </c>
      <c r="AA1361">
        <v>40</v>
      </c>
      <c r="AB1361" t="s">
        <v>613</v>
      </c>
      <c r="AD1361">
        <v>6005920492</v>
      </c>
      <c r="AE1361" t="s">
        <v>685</v>
      </c>
      <c r="AH1361" s="185">
        <v>14851230043318</v>
      </c>
      <c r="AI1361" t="s">
        <v>184</v>
      </c>
      <c r="AJ1361">
        <v>56100</v>
      </c>
      <c r="AK1361" t="s">
        <v>264</v>
      </c>
      <c r="AL1361" t="s">
        <v>616</v>
      </c>
      <c r="AM1361">
        <v>9</v>
      </c>
      <c r="AN1361" t="s">
        <v>101</v>
      </c>
      <c r="AO1361" t="s">
        <v>617</v>
      </c>
      <c r="AP1361" t="s">
        <v>618</v>
      </c>
      <c r="AQ1361" t="s">
        <v>619</v>
      </c>
      <c r="AR1361">
        <v>18</v>
      </c>
      <c r="AU1361">
        <v>0</v>
      </c>
      <c r="AV1361" s="1">
        <v>43221</v>
      </c>
      <c r="AW1361" s="1">
        <v>43281</v>
      </c>
      <c r="AX1361">
        <v>59.9</v>
      </c>
      <c r="AY1361">
        <v>0</v>
      </c>
      <c r="AZ1361">
        <v>0</v>
      </c>
      <c r="BA1361">
        <v>0</v>
      </c>
      <c r="BB1361">
        <v>0</v>
      </c>
      <c r="BC1361">
        <v>2.29</v>
      </c>
      <c r="BD1361">
        <v>0</v>
      </c>
      <c r="BE1361">
        <v>0</v>
      </c>
      <c r="BF1361" s="1">
        <v>43282</v>
      </c>
      <c r="BG1361" s="1">
        <v>43343</v>
      </c>
      <c r="BH1361">
        <v>18.59</v>
      </c>
      <c r="BI1361">
        <v>43.71</v>
      </c>
      <c r="BJ1361">
        <v>122.2</v>
      </c>
      <c r="BK1361">
        <v>26.8</v>
      </c>
      <c r="BL1361">
        <v>5.03</v>
      </c>
      <c r="BM1361">
        <v>7.6</v>
      </c>
      <c r="BN1361">
        <v>3.57</v>
      </c>
      <c r="BO1361">
        <v>11.17</v>
      </c>
      <c r="BP1361">
        <v>165.2</v>
      </c>
      <c r="BQ1361">
        <v>23.62</v>
      </c>
      <c r="BR1361">
        <v>1.3</v>
      </c>
      <c r="BS1361">
        <v>141.58000000000001</v>
      </c>
      <c r="BT1361">
        <v>28.32</v>
      </c>
      <c r="BU1361">
        <v>194.82</v>
      </c>
      <c r="BV1361">
        <v>1191</v>
      </c>
      <c r="BW1361">
        <v>1191</v>
      </c>
      <c r="BX1361">
        <v>0</v>
      </c>
      <c r="BY1361" s="1">
        <v>43223</v>
      </c>
      <c r="BZ1361" t="s">
        <v>687</v>
      </c>
      <c r="CA1361">
        <v>49</v>
      </c>
      <c r="CB1361">
        <v>0</v>
      </c>
      <c r="CC1361" s="1">
        <v>43329</v>
      </c>
      <c r="CD1361">
        <v>412</v>
      </c>
      <c r="CE1361">
        <v>0</v>
      </c>
      <c r="CF1361">
        <v>1603</v>
      </c>
      <c r="CG1361">
        <v>0</v>
      </c>
    </row>
    <row r="1362" spans="1:85" hidden="1" x14ac:dyDescent="0.45">
      <c r="A1362" s="179">
        <v>101002844745</v>
      </c>
      <c r="B1362" s="180">
        <v>43313</v>
      </c>
      <c r="C1362" s="181" t="s">
        <v>101</v>
      </c>
      <c r="D1362" s="181">
        <v>2018</v>
      </c>
      <c r="E1362" s="179">
        <v>14848335687353</v>
      </c>
      <c r="F1362" s="182" t="s">
        <v>17</v>
      </c>
      <c r="G1362" s="141" t="e">
        <f>VLOOKUP(E1362,'Tableau Sites'!$A$7:$C$107,3,FALSE)</f>
        <v>#N/A</v>
      </c>
      <c r="H1362" s="179">
        <v>56100</v>
      </c>
      <c r="I1362" s="183">
        <v>18</v>
      </c>
      <c r="J1362" s="180">
        <v>43281</v>
      </c>
      <c r="K1362" s="180">
        <v>43281</v>
      </c>
      <c r="L1362" s="183">
        <v>83</v>
      </c>
      <c r="M1362" s="183">
        <v>83</v>
      </c>
      <c r="N1362" s="184">
        <v>36.76</v>
      </c>
      <c r="O1362">
        <v>102976584</v>
      </c>
      <c r="P1362" t="s">
        <v>611</v>
      </c>
      <c r="Q1362">
        <v>102977700</v>
      </c>
      <c r="R1362" t="s">
        <v>130</v>
      </c>
      <c r="S1362">
        <v>11003620275</v>
      </c>
      <c r="T1362" t="s">
        <v>612</v>
      </c>
      <c r="U1362" s="104">
        <v>21560121200016</v>
      </c>
      <c r="W1362">
        <v>288119</v>
      </c>
      <c r="X1362" s="104">
        <v>101002844745</v>
      </c>
      <c r="Y1362" s="1">
        <v>43313</v>
      </c>
      <c r="Z1362" s="1">
        <v>43353</v>
      </c>
      <c r="AA1362">
        <v>41</v>
      </c>
      <c r="AB1362" t="s">
        <v>613</v>
      </c>
      <c r="AD1362">
        <v>6005870717</v>
      </c>
      <c r="AE1362" t="s">
        <v>17</v>
      </c>
      <c r="AH1362" s="185">
        <v>14848335687353</v>
      </c>
      <c r="AI1362" t="s">
        <v>845</v>
      </c>
      <c r="AJ1362">
        <v>56100</v>
      </c>
      <c r="AK1362" t="s">
        <v>264</v>
      </c>
      <c r="AL1362" t="s">
        <v>616</v>
      </c>
      <c r="AM1362">
        <v>839</v>
      </c>
      <c r="AN1362" t="s">
        <v>101</v>
      </c>
      <c r="AO1362" t="s">
        <v>617</v>
      </c>
      <c r="AP1362" t="s">
        <v>618</v>
      </c>
      <c r="AQ1362" t="s">
        <v>619</v>
      </c>
      <c r="AR1362">
        <v>18</v>
      </c>
      <c r="AU1362">
        <v>0</v>
      </c>
      <c r="AV1362" s="1">
        <v>43221</v>
      </c>
      <c r="AW1362" s="1">
        <v>43281</v>
      </c>
      <c r="AX1362">
        <v>4.17</v>
      </c>
      <c r="AY1362">
        <v>0</v>
      </c>
      <c r="AZ1362">
        <v>0</v>
      </c>
      <c r="BA1362">
        <v>0</v>
      </c>
      <c r="BB1362">
        <v>0</v>
      </c>
      <c r="BC1362">
        <v>0.16</v>
      </c>
      <c r="BD1362">
        <v>0</v>
      </c>
      <c r="BE1362">
        <v>0</v>
      </c>
      <c r="BF1362" s="1">
        <v>43282</v>
      </c>
      <c r="BG1362" s="1">
        <v>43343</v>
      </c>
      <c r="BH1362">
        <v>18.59</v>
      </c>
      <c r="BI1362">
        <v>3.05</v>
      </c>
      <c r="BJ1362">
        <v>25.81</v>
      </c>
      <c r="BK1362">
        <v>1.87</v>
      </c>
      <c r="BL1362">
        <v>5.03</v>
      </c>
      <c r="BM1362">
        <v>0.53</v>
      </c>
      <c r="BN1362">
        <v>0.25</v>
      </c>
      <c r="BO1362">
        <v>0.78</v>
      </c>
      <c r="BP1362">
        <v>33.49</v>
      </c>
      <c r="BQ1362">
        <v>23.62</v>
      </c>
      <c r="BR1362">
        <v>1.3</v>
      </c>
      <c r="BS1362">
        <v>9.8699999999999992</v>
      </c>
      <c r="BT1362">
        <v>1.97</v>
      </c>
      <c r="BU1362">
        <v>36.76</v>
      </c>
      <c r="BV1362">
        <v>83</v>
      </c>
      <c r="BW1362">
        <v>83</v>
      </c>
      <c r="BX1362">
        <v>0</v>
      </c>
      <c r="BY1362" s="1">
        <v>43297</v>
      </c>
      <c r="BZ1362" t="s">
        <v>624</v>
      </c>
      <c r="CA1362">
        <v>486</v>
      </c>
      <c r="CB1362">
        <v>0</v>
      </c>
      <c r="CC1362" s="1">
        <v>43328</v>
      </c>
      <c r="CD1362">
        <v>409</v>
      </c>
      <c r="CE1362">
        <v>0</v>
      </c>
      <c r="CF1362">
        <v>492</v>
      </c>
      <c r="CG1362">
        <v>0</v>
      </c>
    </row>
    <row r="1363" spans="1:85" hidden="1" x14ac:dyDescent="0.45">
      <c r="A1363" s="179">
        <v>101002844745</v>
      </c>
      <c r="B1363" s="180">
        <v>43313</v>
      </c>
      <c r="C1363" s="181" t="s">
        <v>101</v>
      </c>
      <c r="D1363" s="181">
        <v>2018</v>
      </c>
      <c r="E1363" s="179">
        <v>14860636700389</v>
      </c>
      <c r="F1363" s="204" t="s">
        <v>689</v>
      </c>
      <c r="G1363" s="141" t="str">
        <f>VLOOKUP(E1363,'Tableau Sites'!$A$7:$C$107,3,FALSE)</f>
        <v>6 RUE DE L ECOLE</v>
      </c>
      <c r="H1363" s="179">
        <v>56100</v>
      </c>
      <c r="I1363" s="183">
        <v>18</v>
      </c>
      <c r="J1363" s="180">
        <v>43281</v>
      </c>
      <c r="K1363" s="180">
        <v>43281</v>
      </c>
      <c r="L1363" s="183">
        <v>6442</v>
      </c>
      <c r="M1363" s="183">
        <v>6442</v>
      </c>
      <c r="N1363" s="184">
        <v>943.84</v>
      </c>
      <c r="O1363">
        <v>102976584</v>
      </c>
      <c r="P1363" t="s">
        <v>611</v>
      </c>
      <c r="Q1363">
        <v>102977700</v>
      </c>
      <c r="R1363" t="s">
        <v>130</v>
      </c>
      <c r="S1363">
        <v>11003620275</v>
      </c>
      <c r="T1363" t="s">
        <v>612</v>
      </c>
      <c r="U1363" s="104">
        <v>21560121200016</v>
      </c>
      <c r="W1363">
        <v>288119</v>
      </c>
      <c r="X1363" s="104">
        <v>101002844745</v>
      </c>
      <c r="Y1363" s="1">
        <v>43313</v>
      </c>
      <c r="Z1363" s="1">
        <v>43353</v>
      </c>
      <c r="AA1363">
        <v>42</v>
      </c>
      <c r="AB1363" t="s">
        <v>613</v>
      </c>
      <c r="AD1363">
        <v>6005863676</v>
      </c>
      <c r="AE1363" t="s">
        <v>689</v>
      </c>
      <c r="AH1363" s="185">
        <v>14860636700389</v>
      </c>
      <c r="AI1363" t="s">
        <v>842</v>
      </c>
      <c r="AJ1363">
        <v>56100</v>
      </c>
      <c r="AK1363" t="s">
        <v>264</v>
      </c>
      <c r="AL1363" t="s">
        <v>634</v>
      </c>
      <c r="AM1363">
        <v>296</v>
      </c>
      <c r="AN1363" t="s">
        <v>101</v>
      </c>
      <c r="AO1363" t="s">
        <v>617</v>
      </c>
      <c r="AP1363" t="s">
        <v>618</v>
      </c>
      <c r="AQ1363" t="s">
        <v>619</v>
      </c>
      <c r="AR1363">
        <v>18</v>
      </c>
      <c r="AU1363">
        <v>0</v>
      </c>
      <c r="AV1363" s="1">
        <v>43221</v>
      </c>
      <c r="AW1363" s="1">
        <v>43281</v>
      </c>
      <c r="AX1363">
        <v>323.97000000000003</v>
      </c>
      <c r="AY1363">
        <v>0</v>
      </c>
      <c r="AZ1363">
        <v>0</v>
      </c>
      <c r="BA1363">
        <v>0</v>
      </c>
      <c r="BB1363">
        <v>0</v>
      </c>
      <c r="BC1363">
        <v>12.37</v>
      </c>
      <c r="BD1363">
        <v>0</v>
      </c>
      <c r="BE1363">
        <v>0</v>
      </c>
      <c r="BF1363" s="1">
        <v>43282</v>
      </c>
      <c r="BG1363" s="1">
        <v>43343</v>
      </c>
      <c r="BH1363">
        <v>18.59</v>
      </c>
      <c r="BI1363">
        <v>236.42</v>
      </c>
      <c r="BJ1363">
        <v>578.98</v>
      </c>
      <c r="BK1363">
        <v>144.94999999999999</v>
      </c>
      <c r="BL1363">
        <v>5.03</v>
      </c>
      <c r="BM1363">
        <v>41.1</v>
      </c>
      <c r="BN1363">
        <v>19.329999999999998</v>
      </c>
      <c r="BO1363">
        <v>60.43</v>
      </c>
      <c r="BP1363">
        <v>789.39</v>
      </c>
      <c r="BQ1363">
        <v>23.62</v>
      </c>
      <c r="BR1363">
        <v>1.3</v>
      </c>
      <c r="BS1363">
        <v>765.77</v>
      </c>
      <c r="BT1363">
        <v>153.15</v>
      </c>
      <c r="BU1363">
        <v>943.84</v>
      </c>
      <c r="BV1363">
        <v>6442</v>
      </c>
      <c r="BW1363">
        <v>6442</v>
      </c>
      <c r="BX1363">
        <v>0</v>
      </c>
      <c r="BY1363" s="1">
        <v>43272</v>
      </c>
      <c r="BZ1363" t="s">
        <v>624</v>
      </c>
      <c r="CA1363">
        <v>13391</v>
      </c>
      <c r="CB1363">
        <v>0</v>
      </c>
      <c r="CC1363" s="1">
        <v>43452</v>
      </c>
      <c r="CD1363">
        <v>7377</v>
      </c>
      <c r="CE1363">
        <v>0</v>
      </c>
      <c r="CF1363">
        <v>13819</v>
      </c>
      <c r="CG1363">
        <v>0</v>
      </c>
    </row>
    <row r="1364" spans="1:85" hidden="1" x14ac:dyDescent="0.45">
      <c r="A1364" s="179">
        <v>101002844745</v>
      </c>
      <c r="B1364" s="180">
        <v>43313</v>
      </c>
      <c r="C1364" s="181" t="s">
        <v>101</v>
      </c>
      <c r="D1364" s="181">
        <v>2018</v>
      </c>
      <c r="E1364" s="179">
        <v>14860347264787</v>
      </c>
      <c r="F1364" s="204" t="s">
        <v>690</v>
      </c>
      <c r="G1364" s="141" t="str">
        <f>VLOOKUP(E1364,'Tableau Sites'!$A$7:$C$107,3,FALSE)</f>
        <v>11 PLACE DE L YSER</v>
      </c>
      <c r="H1364" s="179">
        <v>56100</v>
      </c>
      <c r="I1364" s="183">
        <v>36</v>
      </c>
      <c r="J1364" s="180">
        <v>43281</v>
      </c>
      <c r="K1364" s="180">
        <v>43281</v>
      </c>
      <c r="L1364" s="183">
        <v>1351</v>
      </c>
      <c r="M1364" s="183">
        <v>1351</v>
      </c>
      <c r="N1364" s="184">
        <v>235.33</v>
      </c>
      <c r="O1364">
        <v>102976584</v>
      </c>
      <c r="P1364" t="s">
        <v>611</v>
      </c>
      <c r="Q1364">
        <v>102977700</v>
      </c>
      <c r="R1364" t="s">
        <v>130</v>
      </c>
      <c r="S1364">
        <v>11003620275</v>
      </c>
      <c r="T1364" t="s">
        <v>612</v>
      </c>
      <c r="U1364" s="104">
        <v>21560121200016</v>
      </c>
      <c r="W1364">
        <v>288119</v>
      </c>
      <c r="X1364" s="104">
        <v>101002844745</v>
      </c>
      <c r="Y1364" s="1">
        <v>43313</v>
      </c>
      <c r="Z1364" s="1">
        <v>43353</v>
      </c>
      <c r="AA1364">
        <v>43</v>
      </c>
      <c r="AB1364" t="s">
        <v>613</v>
      </c>
      <c r="AD1364">
        <v>6005836745</v>
      </c>
      <c r="AE1364" t="s">
        <v>690</v>
      </c>
      <c r="AH1364" s="185">
        <v>14860347264787</v>
      </c>
      <c r="AI1364" t="s">
        <v>846</v>
      </c>
      <c r="AJ1364">
        <v>56100</v>
      </c>
      <c r="AK1364" t="s">
        <v>264</v>
      </c>
      <c r="AL1364" t="s">
        <v>634</v>
      </c>
      <c r="AM1364">
        <v>739</v>
      </c>
      <c r="AN1364" t="s">
        <v>101</v>
      </c>
      <c r="AO1364" t="s">
        <v>617</v>
      </c>
      <c r="AP1364" t="s">
        <v>618</v>
      </c>
      <c r="AQ1364" t="s">
        <v>619</v>
      </c>
      <c r="AR1364">
        <v>36</v>
      </c>
      <c r="AU1364">
        <v>0</v>
      </c>
      <c r="AV1364" s="1">
        <v>43221</v>
      </c>
      <c r="AW1364" s="1">
        <v>43281</v>
      </c>
      <c r="AX1364">
        <v>67.94</v>
      </c>
      <c r="AY1364">
        <v>0</v>
      </c>
      <c r="AZ1364">
        <v>0</v>
      </c>
      <c r="BA1364">
        <v>0</v>
      </c>
      <c r="BB1364">
        <v>0</v>
      </c>
      <c r="BC1364">
        <v>2.59</v>
      </c>
      <c r="BD1364">
        <v>0</v>
      </c>
      <c r="BE1364">
        <v>0</v>
      </c>
      <c r="BF1364" s="1">
        <v>43282</v>
      </c>
      <c r="BG1364" s="1">
        <v>43343</v>
      </c>
      <c r="BH1364">
        <v>31.8</v>
      </c>
      <c r="BI1364">
        <v>49.58</v>
      </c>
      <c r="BJ1364">
        <v>149.32</v>
      </c>
      <c r="BK1364">
        <v>30.4</v>
      </c>
      <c r="BL1364">
        <v>8.6</v>
      </c>
      <c r="BM1364">
        <v>8.6199999999999992</v>
      </c>
      <c r="BN1364">
        <v>4.05</v>
      </c>
      <c r="BO1364">
        <v>12.67</v>
      </c>
      <c r="BP1364">
        <v>200.99</v>
      </c>
      <c r="BQ1364">
        <v>40.4</v>
      </c>
      <c r="BR1364">
        <v>2.2200000000000002</v>
      </c>
      <c r="BS1364">
        <v>160.59</v>
      </c>
      <c r="BT1364">
        <v>32.119999999999997</v>
      </c>
      <c r="BU1364">
        <v>235.33</v>
      </c>
      <c r="BV1364">
        <v>1351</v>
      </c>
      <c r="BW1364">
        <v>1351</v>
      </c>
      <c r="BX1364">
        <v>0</v>
      </c>
      <c r="BY1364" s="1">
        <v>43272</v>
      </c>
      <c r="BZ1364" t="s">
        <v>624</v>
      </c>
      <c r="CA1364">
        <v>49604</v>
      </c>
      <c r="CB1364">
        <v>0</v>
      </c>
      <c r="CC1364" s="1">
        <v>43452</v>
      </c>
      <c r="CD1364">
        <v>48753</v>
      </c>
      <c r="CE1364">
        <v>0</v>
      </c>
      <c r="CF1364">
        <v>50104</v>
      </c>
      <c r="CG1364">
        <v>0</v>
      </c>
    </row>
    <row r="1365" spans="1:85" hidden="1" x14ac:dyDescent="0.45">
      <c r="A1365" s="179">
        <v>101002844745</v>
      </c>
      <c r="B1365" s="180">
        <v>43313</v>
      </c>
      <c r="C1365" s="181" t="s">
        <v>101</v>
      </c>
      <c r="D1365" s="181">
        <v>2018</v>
      </c>
      <c r="E1365" s="179">
        <v>14861215571523</v>
      </c>
      <c r="F1365" s="204" t="s">
        <v>692</v>
      </c>
      <c r="G1365" s="141" t="str">
        <f>VLOOKUP(E1365,'Tableau Sites'!$A$7:$C$107,3,FALSE)</f>
        <v>29 RUE JULES SIMON</v>
      </c>
      <c r="H1365" s="179">
        <v>56100</v>
      </c>
      <c r="I1365" s="183">
        <v>9</v>
      </c>
      <c r="J1365" s="180">
        <v>43281</v>
      </c>
      <c r="K1365" s="180">
        <v>43281</v>
      </c>
      <c r="L1365" s="183">
        <v>1971</v>
      </c>
      <c r="M1365" s="183">
        <v>1971</v>
      </c>
      <c r="N1365" s="184">
        <v>297.20999999999998</v>
      </c>
      <c r="O1365">
        <v>102976584</v>
      </c>
      <c r="P1365" t="s">
        <v>611</v>
      </c>
      <c r="Q1365">
        <v>102977700</v>
      </c>
      <c r="R1365" t="s">
        <v>130</v>
      </c>
      <c r="S1365">
        <v>11003620275</v>
      </c>
      <c r="T1365" t="s">
        <v>612</v>
      </c>
      <c r="U1365" s="104">
        <v>21560121200016</v>
      </c>
      <c r="W1365">
        <v>288119</v>
      </c>
      <c r="X1365" s="104">
        <v>101002844745</v>
      </c>
      <c r="Y1365" s="1">
        <v>43313</v>
      </c>
      <c r="Z1365" s="1">
        <v>43353</v>
      </c>
      <c r="AA1365">
        <v>44</v>
      </c>
      <c r="AB1365" t="s">
        <v>613</v>
      </c>
      <c r="AD1365">
        <v>6005876564</v>
      </c>
      <c r="AE1365" t="s">
        <v>692</v>
      </c>
      <c r="AH1365" s="185">
        <v>14861215571523</v>
      </c>
      <c r="AI1365" t="s">
        <v>847</v>
      </c>
      <c r="AJ1365">
        <v>56100</v>
      </c>
      <c r="AK1365" t="s">
        <v>264</v>
      </c>
      <c r="AL1365" t="s">
        <v>634</v>
      </c>
      <c r="AM1365">
        <v>952</v>
      </c>
      <c r="AN1365" t="s">
        <v>101</v>
      </c>
      <c r="AO1365" t="s">
        <v>617</v>
      </c>
      <c r="AP1365" t="s">
        <v>618</v>
      </c>
      <c r="AQ1365" t="s">
        <v>619</v>
      </c>
      <c r="AR1365">
        <v>9</v>
      </c>
      <c r="AU1365">
        <v>0</v>
      </c>
      <c r="AV1365" s="1">
        <v>43221</v>
      </c>
      <c r="AW1365" s="1">
        <v>43281</v>
      </c>
      <c r="AX1365">
        <v>99.12</v>
      </c>
      <c r="AY1365">
        <v>0</v>
      </c>
      <c r="AZ1365">
        <v>0</v>
      </c>
      <c r="BA1365">
        <v>0</v>
      </c>
      <c r="BB1365">
        <v>0</v>
      </c>
      <c r="BC1365">
        <v>3.78</v>
      </c>
      <c r="BD1365">
        <v>0</v>
      </c>
      <c r="BE1365">
        <v>0</v>
      </c>
      <c r="BF1365" s="1">
        <v>43282</v>
      </c>
      <c r="BG1365" s="1">
        <v>43343</v>
      </c>
      <c r="BH1365">
        <v>11.98</v>
      </c>
      <c r="BI1365">
        <v>72.34</v>
      </c>
      <c r="BJ1365">
        <v>183.44</v>
      </c>
      <c r="BK1365">
        <v>44.35</v>
      </c>
      <c r="BL1365">
        <v>3.24</v>
      </c>
      <c r="BM1365">
        <v>12.57</v>
      </c>
      <c r="BN1365">
        <v>5.91</v>
      </c>
      <c r="BO1365">
        <v>18.48</v>
      </c>
      <c r="BP1365">
        <v>249.51</v>
      </c>
      <c r="BQ1365">
        <v>15.22</v>
      </c>
      <c r="BR1365">
        <v>0.84</v>
      </c>
      <c r="BS1365">
        <v>234.29</v>
      </c>
      <c r="BT1365">
        <v>46.86</v>
      </c>
      <c r="BU1365">
        <v>297.20999999999998</v>
      </c>
      <c r="BV1365">
        <v>1971</v>
      </c>
      <c r="BW1365">
        <v>1971</v>
      </c>
      <c r="BX1365">
        <v>0</v>
      </c>
      <c r="BY1365" s="1">
        <v>43272</v>
      </c>
      <c r="BZ1365" t="s">
        <v>624</v>
      </c>
      <c r="CA1365">
        <v>91284</v>
      </c>
      <c r="CB1365">
        <v>0</v>
      </c>
      <c r="CC1365" s="1">
        <v>43452</v>
      </c>
      <c r="CD1365">
        <v>89463</v>
      </c>
      <c r="CE1365">
        <v>0</v>
      </c>
      <c r="CF1365">
        <v>91434</v>
      </c>
      <c r="CG1365">
        <v>0</v>
      </c>
    </row>
    <row r="1366" spans="1:85" hidden="1" x14ac:dyDescent="0.45">
      <c r="A1366" s="179">
        <v>101002844745</v>
      </c>
      <c r="B1366" s="180">
        <v>43313</v>
      </c>
      <c r="C1366" s="181" t="s">
        <v>101</v>
      </c>
      <c r="D1366" s="181">
        <v>2018</v>
      </c>
      <c r="E1366" s="179">
        <v>14827062170710</v>
      </c>
      <c r="F1366" s="182" t="s">
        <v>61</v>
      </c>
      <c r="G1366" s="141" t="str">
        <f>VLOOKUP(E1366,'Tableau Sites'!$A$7:$C$107,3,FALSE)</f>
        <v>38 RUE MONISTROL</v>
      </c>
      <c r="H1366" s="179">
        <v>56100</v>
      </c>
      <c r="I1366" s="183">
        <v>18</v>
      </c>
      <c r="J1366" s="180">
        <v>43281</v>
      </c>
      <c r="K1366" s="180">
        <v>43281</v>
      </c>
      <c r="L1366" s="183">
        <v>2879</v>
      </c>
      <c r="M1366" s="183">
        <v>2879</v>
      </c>
      <c r="N1366" s="184">
        <v>435.61</v>
      </c>
      <c r="O1366">
        <v>102976584</v>
      </c>
      <c r="P1366" t="s">
        <v>611</v>
      </c>
      <c r="Q1366">
        <v>102977700</v>
      </c>
      <c r="R1366" t="s">
        <v>130</v>
      </c>
      <c r="S1366">
        <v>11003620275</v>
      </c>
      <c r="T1366" t="s">
        <v>612</v>
      </c>
      <c r="U1366" s="104">
        <v>21560121200016</v>
      </c>
      <c r="W1366">
        <v>288119</v>
      </c>
      <c r="X1366" s="104">
        <v>101002844745</v>
      </c>
      <c r="Y1366" s="1">
        <v>43313</v>
      </c>
      <c r="Z1366" s="1">
        <v>43353</v>
      </c>
      <c r="AA1366">
        <v>45</v>
      </c>
      <c r="AB1366" t="s">
        <v>613</v>
      </c>
      <c r="AD1366">
        <v>6005836722</v>
      </c>
      <c r="AE1366" t="s">
        <v>61</v>
      </c>
      <c r="AH1366" s="185">
        <v>14827062170710</v>
      </c>
      <c r="AI1366" t="s">
        <v>848</v>
      </c>
      <c r="AJ1366">
        <v>56100</v>
      </c>
      <c r="AK1366" t="s">
        <v>264</v>
      </c>
      <c r="AL1366" t="s">
        <v>616</v>
      </c>
      <c r="AM1366">
        <v>260</v>
      </c>
      <c r="AN1366" t="s">
        <v>101</v>
      </c>
      <c r="AO1366" t="s">
        <v>617</v>
      </c>
      <c r="AP1366" t="s">
        <v>618</v>
      </c>
      <c r="AQ1366" t="s">
        <v>619</v>
      </c>
      <c r="AR1366">
        <v>18</v>
      </c>
      <c r="AU1366">
        <v>0</v>
      </c>
      <c r="AV1366" s="1">
        <v>43221</v>
      </c>
      <c r="AW1366" s="1">
        <v>43281</v>
      </c>
      <c r="AX1366">
        <v>144.79</v>
      </c>
      <c r="AY1366">
        <v>0</v>
      </c>
      <c r="AZ1366">
        <v>0</v>
      </c>
      <c r="BA1366">
        <v>0</v>
      </c>
      <c r="BB1366">
        <v>0</v>
      </c>
      <c r="BC1366">
        <v>5.53</v>
      </c>
      <c r="BD1366">
        <v>0</v>
      </c>
      <c r="BE1366">
        <v>0</v>
      </c>
      <c r="BF1366" s="1">
        <v>43282</v>
      </c>
      <c r="BG1366" s="1">
        <v>43343</v>
      </c>
      <c r="BH1366">
        <v>18.59</v>
      </c>
      <c r="BI1366">
        <v>105.66</v>
      </c>
      <c r="BJ1366">
        <v>269.04000000000002</v>
      </c>
      <c r="BK1366">
        <v>64.78</v>
      </c>
      <c r="BL1366">
        <v>5.03</v>
      </c>
      <c r="BM1366">
        <v>18.37</v>
      </c>
      <c r="BN1366">
        <v>8.64</v>
      </c>
      <c r="BO1366">
        <v>27.01</v>
      </c>
      <c r="BP1366">
        <v>365.86</v>
      </c>
      <c r="BQ1366">
        <v>23.62</v>
      </c>
      <c r="BR1366">
        <v>1.3</v>
      </c>
      <c r="BS1366">
        <v>342.24</v>
      </c>
      <c r="BT1366">
        <v>68.45</v>
      </c>
      <c r="BU1366">
        <v>435.61</v>
      </c>
      <c r="BV1366">
        <v>2879</v>
      </c>
      <c r="BW1366">
        <v>2879</v>
      </c>
      <c r="BX1366">
        <v>0</v>
      </c>
      <c r="BY1366" s="1">
        <v>43297</v>
      </c>
      <c r="BZ1366" t="s">
        <v>624</v>
      </c>
      <c r="CA1366">
        <v>15507</v>
      </c>
      <c r="CB1366">
        <v>0</v>
      </c>
      <c r="CC1366" s="1">
        <v>43328</v>
      </c>
      <c r="CD1366">
        <v>13353</v>
      </c>
      <c r="CE1366">
        <v>0</v>
      </c>
      <c r="CF1366">
        <v>16232</v>
      </c>
      <c r="CG1366">
        <v>0</v>
      </c>
    </row>
    <row r="1367" spans="1:85" hidden="1" x14ac:dyDescent="0.45">
      <c r="A1367" s="179">
        <v>101002844745</v>
      </c>
      <c r="B1367" s="180">
        <v>43313</v>
      </c>
      <c r="C1367" s="181" t="s">
        <v>101</v>
      </c>
      <c r="D1367" s="181">
        <v>2018</v>
      </c>
      <c r="E1367" s="179">
        <v>14838784312598</v>
      </c>
      <c r="F1367" s="182" t="s">
        <v>97</v>
      </c>
      <c r="G1367" s="141" t="str">
        <f>VLOOKUP(E1367,'Tableau Sites'!$A$7:$C$107,3,FALSE)</f>
        <v>HALLES CHANZY</v>
      </c>
      <c r="H1367" s="179">
        <v>56100</v>
      </c>
      <c r="I1367" s="183">
        <v>36</v>
      </c>
      <c r="J1367" s="180">
        <v>43281</v>
      </c>
      <c r="K1367" s="180">
        <v>43281</v>
      </c>
      <c r="L1367" s="183">
        <v>5774</v>
      </c>
      <c r="M1367" s="183">
        <v>5774</v>
      </c>
      <c r="N1367" s="184">
        <v>871.58</v>
      </c>
      <c r="O1367">
        <v>102976584</v>
      </c>
      <c r="P1367" t="s">
        <v>611</v>
      </c>
      <c r="Q1367">
        <v>102977700</v>
      </c>
      <c r="R1367" t="s">
        <v>130</v>
      </c>
      <c r="S1367">
        <v>11003620275</v>
      </c>
      <c r="T1367" t="s">
        <v>612</v>
      </c>
      <c r="U1367" s="104">
        <v>21560121200016</v>
      </c>
      <c r="W1367">
        <v>288119</v>
      </c>
      <c r="X1367" s="104">
        <v>101002844745</v>
      </c>
      <c r="Y1367" s="1">
        <v>43313</v>
      </c>
      <c r="Z1367" s="1">
        <v>43353</v>
      </c>
      <c r="AA1367">
        <v>46</v>
      </c>
      <c r="AB1367" t="s">
        <v>613</v>
      </c>
      <c r="AD1367">
        <v>6005863643</v>
      </c>
      <c r="AE1367" t="s">
        <v>97</v>
      </c>
      <c r="AH1367" s="185">
        <v>14838784312598</v>
      </c>
      <c r="AI1367" t="s">
        <v>849</v>
      </c>
      <c r="AJ1367">
        <v>56100</v>
      </c>
      <c r="AK1367" t="s">
        <v>264</v>
      </c>
      <c r="AL1367" t="s">
        <v>616</v>
      </c>
      <c r="AM1367">
        <v>516</v>
      </c>
      <c r="AN1367" t="s">
        <v>101</v>
      </c>
      <c r="AO1367" t="s">
        <v>617</v>
      </c>
      <c r="AP1367" t="s">
        <v>627</v>
      </c>
      <c r="AQ1367" t="s">
        <v>619</v>
      </c>
      <c r="AR1367">
        <v>36</v>
      </c>
      <c r="AU1367">
        <v>0</v>
      </c>
      <c r="AV1367" s="1">
        <v>43221</v>
      </c>
      <c r="AW1367" s="1">
        <v>43281</v>
      </c>
      <c r="AX1367">
        <v>290.38</v>
      </c>
      <c r="AY1367">
        <v>0</v>
      </c>
      <c r="AZ1367">
        <v>0</v>
      </c>
      <c r="BA1367">
        <v>0</v>
      </c>
      <c r="BB1367">
        <v>0</v>
      </c>
      <c r="BC1367">
        <v>11.09</v>
      </c>
      <c r="BD1367">
        <v>0</v>
      </c>
      <c r="BE1367">
        <v>0</v>
      </c>
      <c r="BF1367" s="1">
        <v>43282</v>
      </c>
      <c r="BG1367" s="1">
        <v>43343</v>
      </c>
      <c r="BH1367">
        <v>47.21</v>
      </c>
      <c r="BI1367">
        <v>199.12</v>
      </c>
      <c r="BJ1367">
        <v>536.71</v>
      </c>
      <c r="BK1367">
        <v>129.91999999999999</v>
      </c>
      <c r="BL1367">
        <v>12.77</v>
      </c>
      <c r="BM1367">
        <v>36.840000000000003</v>
      </c>
      <c r="BN1367">
        <v>17.32</v>
      </c>
      <c r="BO1367">
        <v>54.16</v>
      </c>
      <c r="BP1367">
        <v>733.56</v>
      </c>
      <c r="BQ1367">
        <v>59.98</v>
      </c>
      <c r="BR1367">
        <v>3.3</v>
      </c>
      <c r="BS1367">
        <v>673.58</v>
      </c>
      <c r="BT1367">
        <v>134.72</v>
      </c>
      <c r="BU1367">
        <v>871.58</v>
      </c>
      <c r="BV1367">
        <v>5774</v>
      </c>
      <c r="BW1367">
        <v>4086</v>
      </c>
      <c r="BX1367">
        <v>1688</v>
      </c>
      <c r="BY1367" s="1">
        <v>43267</v>
      </c>
      <c r="BZ1367" t="s">
        <v>624</v>
      </c>
      <c r="CA1367">
        <v>24172</v>
      </c>
      <c r="CB1367">
        <v>9286</v>
      </c>
      <c r="CC1367" s="1">
        <v>43452</v>
      </c>
      <c r="CD1367">
        <v>20928</v>
      </c>
      <c r="CE1367">
        <v>7938</v>
      </c>
      <c r="CF1367">
        <v>25014</v>
      </c>
      <c r="CG1367">
        <v>9626</v>
      </c>
    </row>
    <row r="1368" spans="1:85" hidden="1" x14ac:dyDescent="0.45">
      <c r="A1368" s="179">
        <v>101002844745</v>
      </c>
      <c r="B1368" s="180">
        <v>43313</v>
      </c>
      <c r="C1368" s="181" t="s">
        <v>101</v>
      </c>
      <c r="D1368" s="181">
        <v>2018</v>
      </c>
      <c r="E1368" s="179">
        <v>14851664196736</v>
      </c>
      <c r="F1368" s="204" t="s">
        <v>696</v>
      </c>
      <c r="G1368" s="141" t="e">
        <f>VLOOKUP(E1368,'Tableau Sites'!$A$7:$C$107,3,FALSE)</f>
        <v>#N/A</v>
      </c>
      <c r="H1368" s="179">
        <v>56100</v>
      </c>
      <c r="I1368" s="183">
        <v>24</v>
      </c>
      <c r="J1368" s="180">
        <v>43281</v>
      </c>
      <c r="K1368" s="180">
        <v>43281</v>
      </c>
      <c r="L1368" s="183">
        <v>-307</v>
      </c>
      <c r="M1368" s="183">
        <v>-307</v>
      </c>
      <c r="N1368" s="184">
        <v>-12.98</v>
      </c>
      <c r="O1368">
        <v>102976584</v>
      </c>
      <c r="P1368" t="s">
        <v>611</v>
      </c>
      <c r="Q1368">
        <v>102977700</v>
      </c>
      <c r="R1368" t="s">
        <v>130</v>
      </c>
      <c r="S1368">
        <v>11003620275</v>
      </c>
      <c r="T1368" t="s">
        <v>612</v>
      </c>
      <c r="U1368" s="104">
        <v>21560121200016</v>
      </c>
      <c r="W1368">
        <v>288119</v>
      </c>
      <c r="X1368" s="104">
        <v>101002844745</v>
      </c>
      <c r="Y1368" s="1">
        <v>43313</v>
      </c>
      <c r="Z1368" s="1">
        <v>43353</v>
      </c>
      <c r="AA1368">
        <v>47</v>
      </c>
      <c r="AB1368" t="s">
        <v>635</v>
      </c>
      <c r="AD1368">
        <v>6005836616</v>
      </c>
      <c r="AE1368" t="s">
        <v>696</v>
      </c>
      <c r="AH1368" s="185">
        <v>14851664196736</v>
      </c>
      <c r="AI1368" t="s">
        <v>186</v>
      </c>
      <c r="AJ1368">
        <v>56100</v>
      </c>
      <c r="AK1368" t="s">
        <v>264</v>
      </c>
      <c r="AL1368" t="s">
        <v>616</v>
      </c>
      <c r="AM1368">
        <v>326</v>
      </c>
      <c r="AN1368" t="s">
        <v>101</v>
      </c>
      <c r="AO1368" t="s">
        <v>617</v>
      </c>
      <c r="AP1368" t="s">
        <v>618</v>
      </c>
      <c r="AQ1368" t="s">
        <v>619</v>
      </c>
      <c r="AR1368">
        <v>24</v>
      </c>
      <c r="AU1368">
        <v>0</v>
      </c>
      <c r="AV1368" s="1">
        <v>43221</v>
      </c>
      <c r="AW1368" s="1">
        <v>43281</v>
      </c>
      <c r="AX1368">
        <v>-15.44</v>
      </c>
      <c r="AY1368">
        <v>0</v>
      </c>
      <c r="AZ1368">
        <v>0</v>
      </c>
      <c r="BA1368">
        <v>0</v>
      </c>
      <c r="BB1368">
        <v>0</v>
      </c>
      <c r="BC1368">
        <v>-0.59</v>
      </c>
      <c r="BD1368">
        <v>0</v>
      </c>
      <c r="BE1368">
        <v>0</v>
      </c>
      <c r="BF1368" s="1">
        <v>43282</v>
      </c>
      <c r="BG1368" s="1">
        <v>43343</v>
      </c>
      <c r="BH1368">
        <v>22.99</v>
      </c>
      <c r="BI1368">
        <v>-11.27</v>
      </c>
      <c r="BJ1368">
        <v>-3.72</v>
      </c>
      <c r="BK1368">
        <v>-6.91</v>
      </c>
      <c r="BL1368">
        <v>6.22</v>
      </c>
      <c r="BM1368">
        <v>-1.96</v>
      </c>
      <c r="BN1368">
        <v>-0.92</v>
      </c>
      <c r="BO1368">
        <v>-2.88</v>
      </c>
      <c r="BP1368">
        <v>-7.29</v>
      </c>
      <c r="BQ1368">
        <v>29.21</v>
      </c>
      <c r="BR1368">
        <v>1.61</v>
      </c>
      <c r="BS1368">
        <v>-36.5</v>
      </c>
      <c r="BT1368">
        <v>-7.3</v>
      </c>
      <c r="BU1368">
        <v>-12.98</v>
      </c>
      <c r="BV1368">
        <v>-307</v>
      </c>
      <c r="BW1368">
        <v>-307</v>
      </c>
      <c r="BX1368">
        <v>0</v>
      </c>
      <c r="BY1368" s="1">
        <v>43297</v>
      </c>
      <c r="BZ1368" t="s">
        <v>624</v>
      </c>
      <c r="CA1368">
        <v>494</v>
      </c>
      <c r="CB1368">
        <v>0</v>
      </c>
      <c r="CC1368" s="1">
        <v>43328</v>
      </c>
      <c r="CD1368">
        <v>2060</v>
      </c>
      <c r="CE1368">
        <v>0</v>
      </c>
      <c r="CF1368">
        <v>1753</v>
      </c>
      <c r="CG1368">
        <v>0</v>
      </c>
    </row>
    <row r="1369" spans="1:85" hidden="1" x14ac:dyDescent="0.45">
      <c r="A1369" s="179">
        <v>101002844745</v>
      </c>
      <c r="B1369" s="180">
        <v>43313</v>
      </c>
      <c r="C1369" s="181" t="s">
        <v>101</v>
      </c>
      <c r="D1369" s="181">
        <v>2018</v>
      </c>
      <c r="E1369" s="179">
        <v>14849204036299</v>
      </c>
      <c r="F1369" s="182" t="s">
        <v>82</v>
      </c>
      <c r="G1369" s="141" t="e">
        <f>VLOOKUP(E1369,'Tableau Sites'!$A$7:$C$107,3,FALSE)</f>
        <v>#N/A</v>
      </c>
      <c r="H1369" s="179">
        <v>56100</v>
      </c>
      <c r="I1369" s="183">
        <v>6</v>
      </c>
      <c r="J1369" s="180">
        <v>43281</v>
      </c>
      <c r="K1369" s="180">
        <v>43281</v>
      </c>
      <c r="L1369" s="183">
        <v>-1142</v>
      </c>
      <c r="M1369" s="183">
        <v>-1142</v>
      </c>
      <c r="N1369" s="184">
        <v>-149.81</v>
      </c>
      <c r="O1369">
        <v>102976584</v>
      </c>
      <c r="P1369" t="s">
        <v>611</v>
      </c>
      <c r="Q1369">
        <v>102977700</v>
      </c>
      <c r="R1369" t="s">
        <v>130</v>
      </c>
      <c r="S1369">
        <v>11003620275</v>
      </c>
      <c r="T1369" t="s">
        <v>612</v>
      </c>
      <c r="U1369" s="104">
        <v>21560121200016</v>
      </c>
      <c r="W1369">
        <v>288119</v>
      </c>
      <c r="X1369" s="104">
        <v>101002844745</v>
      </c>
      <c r="Y1369" s="1">
        <v>43313</v>
      </c>
      <c r="Z1369" s="1">
        <v>43353</v>
      </c>
      <c r="AA1369">
        <v>48</v>
      </c>
      <c r="AB1369" t="s">
        <v>635</v>
      </c>
      <c r="AD1369">
        <v>6005877471</v>
      </c>
      <c r="AE1369" t="s">
        <v>82</v>
      </c>
      <c r="AH1369" s="185">
        <v>14849204036299</v>
      </c>
      <c r="AI1369" t="s">
        <v>158</v>
      </c>
      <c r="AJ1369">
        <v>56100</v>
      </c>
      <c r="AK1369" t="s">
        <v>264</v>
      </c>
      <c r="AL1369" t="s">
        <v>396</v>
      </c>
      <c r="AM1369">
        <v>789</v>
      </c>
      <c r="AN1369" t="s">
        <v>101</v>
      </c>
      <c r="AO1369" t="s">
        <v>617</v>
      </c>
      <c r="AP1369" t="s">
        <v>618</v>
      </c>
      <c r="AQ1369" t="s">
        <v>619</v>
      </c>
      <c r="AR1369">
        <v>6</v>
      </c>
      <c r="AU1369">
        <v>0</v>
      </c>
      <c r="AV1369" s="1">
        <v>43221</v>
      </c>
      <c r="AW1369" s="1">
        <v>43281</v>
      </c>
      <c r="AX1369">
        <v>-57.43</v>
      </c>
      <c r="AY1369">
        <v>0</v>
      </c>
      <c r="AZ1369">
        <v>0</v>
      </c>
      <c r="BA1369">
        <v>0</v>
      </c>
      <c r="BB1369">
        <v>0</v>
      </c>
      <c r="BC1369">
        <v>-2.19</v>
      </c>
      <c r="BD1369">
        <v>0</v>
      </c>
      <c r="BE1369">
        <v>0</v>
      </c>
      <c r="BF1369" s="1">
        <v>43282</v>
      </c>
      <c r="BG1369" s="1">
        <v>43343</v>
      </c>
      <c r="BH1369">
        <v>9.7799999999999994</v>
      </c>
      <c r="BI1369">
        <v>-41.91</v>
      </c>
      <c r="BJ1369">
        <v>-89.56</v>
      </c>
      <c r="BK1369">
        <v>-25.7</v>
      </c>
      <c r="BL1369">
        <v>2.64</v>
      </c>
      <c r="BM1369">
        <v>-7.29</v>
      </c>
      <c r="BN1369">
        <v>-3.43</v>
      </c>
      <c r="BO1369">
        <v>-10.72</v>
      </c>
      <c r="BP1369">
        <v>-123.34</v>
      </c>
      <c r="BQ1369">
        <v>12.42</v>
      </c>
      <c r="BR1369">
        <v>0.68</v>
      </c>
      <c r="BS1369">
        <v>-135.76</v>
      </c>
      <c r="BT1369">
        <v>-27.15</v>
      </c>
      <c r="BU1369">
        <v>-149.81</v>
      </c>
      <c r="BV1369">
        <v>-1142</v>
      </c>
      <c r="BW1369">
        <v>-1142</v>
      </c>
      <c r="BX1369">
        <v>0</v>
      </c>
      <c r="BY1369" s="1">
        <v>43272</v>
      </c>
      <c r="BZ1369" t="s">
        <v>624</v>
      </c>
      <c r="CA1369">
        <v>436</v>
      </c>
      <c r="CB1369">
        <v>0</v>
      </c>
      <c r="CC1369" s="1">
        <v>43452</v>
      </c>
      <c r="CD1369">
        <v>1579</v>
      </c>
      <c r="CE1369">
        <v>0</v>
      </c>
      <c r="CF1369">
        <v>437</v>
      </c>
      <c r="CG1369">
        <v>0</v>
      </c>
    </row>
    <row r="1370" spans="1:85" x14ac:dyDescent="0.45">
      <c r="A1370" s="179">
        <v>101002844745</v>
      </c>
      <c r="B1370" s="180">
        <v>43313</v>
      </c>
      <c r="C1370" s="181" t="s">
        <v>101</v>
      </c>
      <c r="D1370" s="181">
        <v>2018</v>
      </c>
      <c r="E1370" s="179">
        <v>14890593252047</v>
      </c>
      <c r="F1370" s="182" t="s">
        <v>105</v>
      </c>
      <c r="G1370" s="141" t="str">
        <f>VLOOKUP(E1370,'Tableau Sites'!$A$7:$C$127,3,FALSE)</f>
        <v>RUE RAMPE DE L AMIRAL</v>
      </c>
      <c r="H1370" s="179">
        <v>56100</v>
      </c>
      <c r="I1370" s="183">
        <v>12</v>
      </c>
      <c r="J1370" s="180">
        <v>43281</v>
      </c>
      <c r="K1370" s="180">
        <v>43281</v>
      </c>
      <c r="L1370" s="183">
        <v>236</v>
      </c>
      <c r="M1370" s="183">
        <v>236</v>
      </c>
      <c r="N1370" s="184">
        <v>52.69</v>
      </c>
      <c r="O1370">
        <v>102976584</v>
      </c>
      <c r="P1370" t="s">
        <v>611</v>
      </c>
      <c r="Q1370">
        <v>102977700</v>
      </c>
      <c r="R1370" t="s">
        <v>130</v>
      </c>
      <c r="S1370">
        <v>11003620275</v>
      </c>
      <c r="T1370" t="s">
        <v>612</v>
      </c>
      <c r="U1370" s="104">
        <v>21560121200016</v>
      </c>
      <c r="W1370">
        <v>288119</v>
      </c>
      <c r="X1370" s="104">
        <v>101002844745</v>
      </c>
      <c r="Y1370" s="1">
        <v>43313</v>
      </c>
      <c r="Z1370" s="1">
        <v>43353</v>
      </c>
      <c r="AA1370">
        <v>49</v>
      </c>
      <c r="AB1370" t="s">
        <v>613</v>
      </c>
      <c r="AD1370">
        <v>6005863525</v>
      </c>
      <c r="AE1370" t="s">
        <v>105</v>
      </c>
      <c r="AH1370" s="185">
        <v>14890593252047</v>
      </c>
      <c r="AI1370" t="s">
        <v>850</v>
      </c>
      <c r="AJ1370">
        <v>56100</v>
      </c>
      <c r="AK1370" t="s">
        <v>264</v>
      </c>
      <c r="AL1370" t="s">
        <v>616</v>
      </c>
      <c r="AM1370">
        <v>985</v>
      </c>
      <c r="AN1370" t="s">
        <v>101</v>
      </c>
      <c r="AO1370" t="s">
        <v>617</v>
      </c>
      <c r="AP1370" t="s">
        <v>618</v>
      </c>
      <c r="AQ1370" t="s">
        <v>619</v>
      </c>
      <c r="AR1370">
        <v>12</v>
      </c>
      <c r="AU1370">
        <v>0</v>
      </c>
      <c r="AV1370" s="1">
        <v>43221</v>
      </c>
      <c r="AW1370" s="1">
        <v>43281</v>
      </c>
      <c r="AX1370">
        <v>11.87</v>
      </c>
      <c r="AY1370">
        <v>0</v>
      </c>
      <c r="AZ1370">
        <v>0</v>
      </c>
      <c r="BA1370">
        <v>0</v>
      </c>
      <c r="BB1370">
        <v>0</v>
      </c>
      <c r="BC1370">
        <v>0.45</v>
      </c>
      <c r="BD1370">
        <v>0</v>
      </c>
      <c r="BE1370">
        <v>0</v>
      </c>
      <c r="BF1370" s="1">
        <v>43282</v>
      </c>
      <c r="BG1370" s="1">
        <v>43343</v>
      </c>
      <c r="BH1370">
        <v>14.19</v>
      </c>
      <c r="BI1370">
        <v>8.66</v>
      </c>
      <c r="BJ1370">
        <v>34.72</v>
      </c>
      <c r="BK1370">
        <v>5.31</v>
      </c>
      <c r="BL1370">
        <v>3.84</v>
      </c>
      <c r="BM1370">
        <v>1.51</v>
      </c>
      <c r="BN1370">
        <v>0.71</v>
      </c>
      <c r="BO1370">
        <v>2.2200000000000002</v>
      </c>
      <c r="BP1370">
        <v>46.09</v>
      </c>
      <c r="BQ1370">
        <v>18.03</v>
      </c>
      <c r="BR1370">
        <v>0.99</v>
      </c>
      <c r="BS1370">
        <v>28.06</v>
      </c>
      <c r="BT1370">
        <v>5.61</v>
      </c>
      <c r="BU1370">
        <v>52.69</v>
      </c>
      <c r="BV1370">
        <v>236</v>
      </c>
      <c r="BW1370">
        <v>236</v>
      </c>
      <c r="BX1370">
        <v>0</v>
      </c>
      <c r="BY1370" s="1">
        <v>43258</v>
      </c>
      <c r="BZ1370" t="s">
        <v>687</v>
      </c>
      <c r="CA1370">
        <v>452</v>
      </c>
      <c r="CB1370">
        <v>0</v>
      </c>
      <c r="CC1370" s="1">
        <v>43382</v>
      </c>
      <c r="CD1370">
        <v>282</v>
      </c>
      <c r="CE1370">
        <v>0</v>
      </c>
      <c r="CF1370">
        <v>518</v>
      </c>
      <c r="CG1370">
        <v>0</v>
      </c>
    </row>
    <row r="1371" spans="1:85" hidden="1" x14ac:dyDescent="0.45">
      <c r="A1371" s="179">
        <v>101002844745</v>
      </c>
      <c r="B1371" s="180">
        <v>43313</v>
      </c>
      <c r="C1371" s="181" t="s">
        <v>101</v>
      </c>
      <c r="D1371" s="181">
        <v>2018</v>
      </c>
      <c r="E1371" s="179">
        <v>14813892850933</v>
      </c>
      <c r="F1371" s="204" t="s">
        <v>700</v>
      </c>
      <c r="G1371" s="141" t="str">
        <f>VLOOKUP(E1371,'Tableau Sites'!$A$7:$C$107,3,FALSE)</f>
        <v>4 F RUE ROGER SALENGRO</v>
      </c>
      <c r="H1371" s="179">
        <v>56100</v>
      </c>
      <c r="I1371" s="183">
        <v>36</v>
      </c>
      <c r="J1371" s="180">
        <v>43281</v>
      </c>
      <c r="K1371" s="180">
        <v>43281</v>
      </c>
      <c r="L1371" s="183">
        <v>-1607</v>
      </c>
      <c r="M1371" s="183">
        <v>-1607</v>
      </c>
      <c r="N1371" s="184">
        <v>-186.62</v>
      </c>
      <c r="O1371">
        <v>102976584</v>
      </c>
      <c r="P1371" t="s">
        <v>611</v>
      </c>
      <c r="Q1371">
        <v>102977700</v>
      </c>
      <c r="R1371" t="s">
        <v>130</v>
      </c>
      <c r="S1371">
        <v>11003620275</v>
      </c>
      <c r="T1371" t="s">
        <v>612</v>
      </c>
      <c r="U1371" s="104">
        <v>21560121200016</v>
      </c>
      <c r="W1371">
        <v>288119</v>
      </c>
      <c r="X1371" s="104">
        <v>101002844745</v>
      </c>
      <c r="Y1371" s="1">
        <v>43313</v>
      </c>
      <c r="Z1371" s="1">
        <v>43353</v>
      </c>
      <c r="AA1371">
        <v>50</v>
      </c>
      <c r="AB1371" t="s">
        <v>635</v>
      </c>
      <c r="AD1371">
        <v>6005836679</v>
      </c>
      <c r="AE1371" t="s">
        <v>700</v>
      </c>
      <c r="AH1371" s="185">
        <v>14813892850933</v>
      </c>
      <c r="AI1371" t="s">
        <v>155</v>
      </c>
      <c r="AJ1371">
        <v>56100</v>
      </c>
      <c r="AK1371" t="s">
        <v>264</v>
      </c>
      <c r="AL1371" t="s">
        <v>396</v>
      </c>
      <c r="AM1371">
        <v>922</v>
      </c>
      <c r="AN1371" t="s">
        <v>101</v>
      </c>
      <c r="AO1371" t="s">
        <v>617</v>
      </c>
      <c r="AP1371" t="s">
        <v>618</v>
      </c>
      <c r="AQ1371" t="s">
        <v>619</v>
      </c>
      <c r="AR1371">
        <v>36</v>
      </c>
      <c r="AU1371">
        <v>0</v>
      </c>
      <c r="AV1371" s="1">
        <v>43221</v>
      </c>
      <c r="AW1371" s="1">
        <v>43281</v>
      </c>
      <c r="AX1371">
        <v>-80.819999999999993</v>
      </c>
      <c r="AY1371">
        <v>0</v>
      </c>
      <c r="AZ1371">
        <v>0</v>
      </c>
      <c r="BA1371">
        <v>0</v>
      </c>
      <c r="BB1371">
        <v>0</v>
      </c>
      <c r="BC1371">
        <v>-3.09</v>
      </c>
      <c r="BD1371">
        <v>0</v>
      </c>
      <c r="BE1371">
        <v>0</v>
      </c>
      <c r="BF1371" s="1">
        <v>43282</v>
      </c>
      <c r="BG1371" s="1">
        <v>43343</v>
      </c>
      <c r="BH1371">
        <v>31.8</v>
      </c>
      <c r="BI1371">
        <v>-58.98</v>
      </c>
      <c r="BJ1371">
        <v>-108</v>
      </c>
      <c r="BK1371">
        <v>-36.159999999999997</v>
      </c>
      <c r="BL1371">
        <v>8.6</v>
      </c>
      <c r="BM1371">
        <v>-10.25</v>
      </c>
      <c r="BN1371">
        <v>-4.82</v>
      </c>
      <c r="BO1371">
        <v>-15.07</v>
      </c>
      <c r="BP1371">
        <v>-150.63</v>
      </c>
      <c r="BQ1371">
        <v>40.4</v>
      </c>
      <c r="BR1371">
        <v>2.2200000000000002</v>
      </c>
      <c r="BS1371">
        <v>-191.03</v>
      </c>
      <c r="BT1371">
        <v>-38.21</v>
      </c>
      <c r="BU1371">
        <v>-186.62</v>
      </c>
      <c r="BV1371">
        <v>-1607</v>
      </c>
      <c r="BW1371">
        <v>-1607</v>
      </c>
      <c r="BX1371">
        <v>0</v>
      </c>
      <c r="BY1371" s="1">
        <v>43271</v>
      </c>
      <c r="BZ1371" t="s">
        <v>624</v>
      </c>
      <c r="CA1371">
        <v>92472</v>
      </c>
      <c r="CB1371">
        <v>0</v>
      </c>
      <c r="CC1371" s="1">
        <v>43452</v>
      </c>
      <c r="CD1371">
        <v>94509</v>
      </c>
      <c r="CE1371">
        <v>0</v>
      </c>
      <c r="CF1371">
        <v>92902</v>
      </c>
      <c r="CG1371">
        <v>0</v>
      </c>
    </row>
    <row r="1372" spans="1:85" hidden="1" x14ac:dyDescent="0.45">
      <c r="A1372" s="179">
        <v>101002844745</v>
      </c>
      <c r="B1372" s="180">
        <v>43313</v>
      </c>
      <c r="C1372" s="181" t="s">
        <v>101</v>
      </c>
      <c r="D1372" s="181">
        <v>2018</v>
      </c>
      <c r="E1372" s="179">
        <v>14842981128703</v>
      </c>
      <c r="F1372" s="182" t="s">
        <v>24</v>
      </c>
      <c r="G1372" s="141" t="str">
        <f>VLOOKUP(E1372,'Tableau Sites'!$A$7:$C$107,3,FALSE)</f>
        <v>8 RUE DE L INDUSTRIE</v>
      </c>
      <c r="H1372" s="179">
        <v>56100</v>
      </c>
      <c r="I1372" s="183">
        <v>9</v>
      </c>
      <c r="J1372" s="180">
        <v>43281</v>
      </c>
      <c r="K1372" s="180">
        <v>43281</v>
      </c>
      <c r="L1372" s="183">
        <v>1058</v>
      </c>
      <c r="M1372" s="183">
        <v>1058</v>
      </c>
      <c r="N1372" s="184">
        <v>166.98</v>
      </c>
      <c r="O1372">
        <v>102976584</v>
      </c>
      <c r="P1372" t="s">
        <v>611</v>
      </c>
      <c r="Q1372">
        <v>102977700</v>
      </c>
      <c r="R1372" t="s">
        <v>130</v>
      </c>
      <c r="S1372">
        <v>11003620275</v>
      </c>
      <c r="T1372" t="s">
        <v>612</v>
      </c>
      <c r="U1372" s="104">
        <v>21560121200016</v>
      </c>
      <c r="W1372">
        <v>288119</v>
      </c>
      <c r="X1372" s="104">
        <v>101002844745</v>
      </c>
      <c r="Y1372" s="1">
        <v>43313</v>
      </c>
      <c r="Z1372" s="1">
        <v>43353</v>
      </c>
      <c r="AA1372">
        <v>51</v>
      </c>
      <c r="AB1372" t="s">
        <v>613</v>
      </c>
      <c r="AD1372">
        <v>6005830210</v>
      </c>
      <c r="AE1372" t="s">
        <v>24</v>
      </c>
      <c r="AH1372" s="185">
        <v>14842981128703</v>
      </c>
      <c r="AI1372" t="s">
        <v>25</v>
      </c>
      <c r="AJ1372">
        <v>56100</v>
      </c>
      <c r="AK1372" t="s">
        <v>264</v>
      </c>
      <c r="AL1372" t="s">
        <v>616</v>
      </c>
      <c r="AM1372">
        <v>4176451321671</v>
      </c>
      <c r="AN1372" t="s">
        <v>101</v>
      </c>
      <c r="AO1372" t="s">
        <v>617</v>
      </c>
      <c r="AP1372" t="s">
        <v>618</v>
      </c>
      <c r="AQ1372" t="s">
        <v>619</v>
      </c>
      <c r="AR1372">
        <v>9</v>
      </c>
      <c r="AU1372">
        <v>0</v>
      </c>
      <c r="AV1372" s="1">
        <v>43221</v>
      </c>
      <c r="AW1372" s="1">
        <v>43281</v>
      </c>
      <c r="AX1372">
        <v>53.21</v>
      </c>
      <c r="AY1372">
        <v>0</v>
      </c>
      <c r="AZ1372">
        <v>0</v>
      </c>
      <c r="BA1372">
        <v>0</v>
      </c>
      <c r="BB1372">
        <v>0</v>
      </c>
      <c r="BC1372">
        <v>2.0299999999999998</v>
      </c>
      <c r="BD1372">
        <v>0</v>
      </c>
      <c r="BE1372">
        <v>0</v>
      </c>
      <c r="BF1372" s="1">
        <v>43282</v>
      </c>
      <c r="BG1372" s="1">
        <v>43343</v>
      </c>
      <c r="BH1372">
        <v>11.98</v>
      </c>
      <c r="BI1372">
        <v>38.83</v>
      </c>
      <c r="BJ1372">
        <v>104.02</v>
      </c>
      <c r="BK1372">
        <v>23.81</v>
      </c>
      <c r="BL1372">
        <v>3.24</v>
      </c>
      <c r="BM1372">
        <v>6.75</v>
      </c>
      <c r="BN1372">
        <v>3.17</v>
      </c>
      <c r="BO1372">
        <v>9.92</v>
      </c>
      <c r="BP1372">
        <v>140.99</v>
      </c>
      <c r="BQ1372">
        <v>15.22</v>
      </c>
      <c r="BR1372">
        <v>0.84</v>
      </c>
      <c r="BS1372">
        <v>125.77</v>
      </c>
      <c r="BT1372">
        <v>25.15</v>
      </c>
      <c r="BU1372">
        <v>166.98</v>
      </c>
      <c r="BV1372">
        <v>1058</v>
      </c>
      <c r="BW1372">
        <v>1058</v>
      </c>
      <c r="BX1372">
        <v>0</v>
      </c>
      <c r="BY1372" s="1">
        <v>43297</v>
      </c>
      <c r="BZ1372" t="s">
        <v>624</v>
      </c>
      <c r="CA1372">
        <v>1335</v>
      </c>
      <c r="CB1372">
        <v>0</v>
      </c>
      <c r="CC1372" s="1">
        <v>43328</v>
      </c>
      <c r="CD1372">
        <v>295</v>
      </c>
      <c r="CE1372">
        <v>0</v>
      </c>
      <c r="CF1372">
        <v>1353</v>
      </c>
      <c r="CG1372">
        <v>0</v>
      </c>
    </row>
    <row r="1373" spans="1:85" hidden="1" x14ac:dyDescent="0.45">
      <c r="A1373" s="179">
        <v>101002844745</v>
      </c>
      <c r="B1373" s="180">
        <v>43313</v>
      </c>
      <c r="C1373" s="181" t="s">
        <v>101</v>
      </c>
      <c r="D1373" s="181">
        <v>2018</v>
      </c>
      <c r="E1373" s="179">
        <v>14825325557145</v>
      </c>
      <c r="F1373" s="182" t="s">
        <v>703</v>
      </c>
      <c r="G1373" s="141" t="str">
        <f>VLOOKUP(E1373,'Tableau Sites'!$A$7:$C$107,3,FALSE)</f>
        <v xml:space="preserve"> N1 ccal KERVENANEC</v>
      </c>
      <c r="H1373" s="179">
        <v>56100</v>
      </c>
      <c r="I1373" s="183">
        <v>18</v>
      </c>
      <c r="J1373" s="180">
        <v>43281</v>
      </c>
      <c r="K1373" s="180">
        <v>43281</v>
      </c>
      <c r="L1373" s="183">
        <v>741</v>
      </c>
      <c r="M1373" s="183">
        <v>741</v>
      </c>
      <c r="N1373" s="184">
        <v>130.6</v>
      </c>
      <c r="O1373">
        <v>102976584</v>
      </c>
      <c r="P1373" t="s">
        <v>611</v>
      </c>
      <c r="Q1373">
        <v>102977700</v>
      </c>
      <c r="R1373" t="s">
        <v>130</v>
      </c>
      <c r="S1373">
        <v>11003620275</v>
      </c>
      <c r="T1373" t="s">
        <v>612</v>
      </c>
      <c r="U1373" s="104">
        <v>21560121200016</v>
      </c>
      <c r="W1373">
        <v>288119</v>
      </c>
      <c r="X1373" s="104">
        <v>101002844745</v>
      </c>
      <c r="Y1373" s="1">
        <v>43313</v>
      </c>
      <c r="Z1373" s="1">
        <v>43353</v>
      </c>
      <c r="AA1373">
        <v>52</v>
      </c>
      <c r="AB1373" t="s">
        <v>613</v>
      </c>
      <c r="AD1373">
        <v>6005830265</v>
      </c>
      <c r="AE1373" t="s">
        <v>703</v>
      </c>
      <c r="AH1373" s="185">
        <v>14825325557145</v>
      </c>
      <c r="AI1373" t="s">
        <v>851</v>
      </c>
      <c r="AJ1373">
        <v>56100</v>
      </c>
      <c r="AK1373" t="s">
        <v>264</v>
      </c>
      <c r="AL1373" t="s">
        <v>616</v>
      </c>
      <c r="AM1373">
        <v>3156310232815</v>
      </c>
      <c r="AN1373" t="s">
        <v>101</v>
      </c>
      <c r="AO1373" t="s">
        <v>617</v>
      </c>
      <c r="AP1373" t="s">
        <v>618</v>
      </c>
      <c r="AQ1373" t="s">
        <v>619</v>
      </c>
      <c r="AR1373">
        <v>18</v>
      </c>
      <c r="AU1373">
        <v>0</v>
      </c>
      <c r="AV1373" s="1">
        <v>43221</v>
      </c>
      <c r="AW1373" s="1">
        <v>43281</v>
      </c>
      <c r="AX1373">
        <v>37.26</v>
      </c>
      <c r="AY1373">
        <v>0</v>
      </c>
      <c r="AZ1373">
        <v>0</v>
      </c>
      <c r="BA1373">
        <v>0</v>
      </c>
      <c r="BB1373">
        <v>0</v>
      </c>
      <c r="BC1373">
        <v>1.42</v>
      </c>
      <c r="BD1373">
        <v>0</v>
      </c>
      <c r="BE1373">
        <v>0</v>
      </c>
      <c r="BF1373" s="1">
        <v>43282</v>
      </c>
      <c r="BG1373" s="1">
        <v>43343</v>
      </c>
      <c r="BH1373">
        <v>18.59</v>
      </c>
      <c r="BI1373">
        <v>27.19</v>
      </c>
      <c r="BJ1373">
        <v>83.04</v>
      </c>
      <c r="BK1373">
        <v>16.670000000000002</v>
      </c>
      <c r="BL1373">
        <v>5.03</v>
      </c>
      <c r="BM1373">
        <v>4.7300000000000004</v>
      </c>
      <c r="BN1373">
        <v>2.2200000000000002</v>
      </c>
      <c r="BO1373">
        <v>6.95</v>
      </c>
      <c r="BP1373">
        <v>111.69</v>
      </c>
      <c r="BQ1373">
        <v>23.62</v>
      </c>
      <c r="BR1373">
        <v>1.3</v>
      </c>
      <c r="BS1373">
        <v>88.07</v>
      </c>
      <c r="BT1373">
        <v>17.61</v>
      </c>
      <c r="BU1373">
        <v>130.6</v>
      </c>
      <c r="BV1373">
        <v>741</v>
      </c>
      <c r="BW1373">
        <v>741</v>
      </c>
      <c r="BX1373">
        <v>0</v>
      </c>
      <c r="BY1373" s="1">
        <v>43297</v>
      </c>
      <c r="BZ1373" t="s">
        <v>624</v>
      </c>
      <c r="CA1373">
        <v>15702</v>
      </c>
      <c r="CB1373">
        <v>0</v>
      </c>
      <c r="CC1373" s="1">
        <v>43328</v>
      </c>
      <c r="CD1373">
        <v>15044</v>
      </c>
      <c r="CE1373">
        <v>0</v>
      </c>
      <c r="CF1373">
        <v>15785</v>
      </c>
      <c r="CG1373">
        <v>0</v>
      </c>
    </row>
    <row r="1374" spans="1:85" hidden="1" x14ac:dyDescent="0.45">
      <c r="A1374" s="179">
        <v>101002844745</v>
      </c>
      <c r="B1374" s="180">
        <v>43313</v>
      </c>
      <c r="C1374" s="181" t="s">
        <v>101</v>
      </c>
      <c r="D1374" s="181">
        <v>2018</v>
      </c>
      <c r="E1374" s="179">
        <v>14843270564333</v>
      </c>
      <c r="F1374" s="182" t="s">
        <v>112</v>
      </c>
      <c r="G1374" s="141" t="str">
        <f>VLOOKUP(E1374,'Tableau Sites'!$A$7:$C$107,3,FALSE)</f>
        <v>5 AVENUE DE KERGROISE</v>
      </c>
      <c r="H1374" s="179">
        <v>56100</v>
      </c>
      <c r="I1374" s="183">
        <v>18</v>
      </c>
      <c r="J1374" s="180">
        <v>43281</v>
      </c>
      <c r="K1374" s="180">
        <v>43281</v>
      </c>
      <c r="L1374" s="183">
        <v>620</v>
      </c>
      <c r="M1374" s="183">
        <v>620</v>
      </c>
      <c r="N1374" s="184">
        <v>113.36</v>
      </c>
      <c r="O1374">
        <v>102976584</v>
      </c>
      <c r="P1374" t="s">
        <v>611</v>
      </c>
      <c r="Q1374">
        <v>102977700</v>
      </c>
      <c r="R1374" t="s">
        <v>130</v>
      </c>
      <c r="S1374">
        <v>11003620275</v>
      </c>
      <c r="T1374" t="s">
        <v>612</v>
      </c>
      <c r="U1374" s="104">
        <v>21560121200016</v>
      </c>
      <c r="W1374">
        <v>288119</v>
      </c>
      <c r="X1374" s="104">
        <v>101002844745</v>
      </c>
      <c r="Y1374" s="1">
        <v>43313</v>
      </c>
      <c r="Z1374" s="1">
        <v>43353</v>
      </c>
      <c r="AA1374">
        <v>53</v>
      </c>
      <c r="AB1374" t="s">
        <v>613</v>
      </c>
      <c r="AD1374">
        <v>6005863640</v>
      </c>
      <c r="AE1374" t="s">
        <v>112</v>
      </c>
      <c r="AH1374" s="185">
        <v>14843270564333</v>
      </c>
      <c r="AI1374" t="s">
        <v>852</v>
      </c>
      <c r="AJ1374">
        <v>56100</v>
      </c>
      <c r="AK1374" t="s">
        <v>264</v>
      </c>
      <c r="AL1374" t="s">
        <v>616</v>
      </c>
      <c r="AM1374">
        <v>101</v>
      </c>
      <c r="AN1374" t="s">
        <v>101</v>
      </c>
      <c r="AO1374" t="s">
        <v>617</v>
      </c>
      <c r="AP1374" t="s">
        <v>618</v>
      </c>
      <c r="AQ1374" t="s">
        <v>619</v>
      </c>
      <c r="AR1374">
        <v>18</v>
      </c>
      <c r="AU1374">
        <v>0</v>
      </c>
      <c r="AV1374" s="1">
        <v>43221</v>
      </c>
      <c r="AW1374" s="1">
        <v>43281</v>
      </c>
      <c r="AX1374">
        <v>31.18</v>
      </c>
      <c r="AY1374">
        <v>0</v>
      </c>
      <c r="AZ1374">
        <v>0</v>
      </c>
      <c r="BA1374">
        <v>0</v>
      </c>
      <c r="BB1374">
        <v>0</v>
      </c>
      <c r="BC1374">
        <v>1.19</v>
      </c>
      <c r="BD1374">
        <v>0</v>
      </c>
      <c r="BE1374">
        <v>0</v>
      </c>
      <c r="BF1374" s="1">
        <v>43282</v>
      </c>
      <c r="BG1374" s="1">
        <v>43343</v>
      </c>
      <c r="BH1374">
        <v>18.59</v>
      </c>
      <c r="BI1374">
        <v>22.75</v>
      </c>
      <c r="BJ1374">
        <v>72.52</v>
      </c>
      <c r="BK1374">
        <v>13.95</v>
      </c>
      <c r="BL1374">
        <v>5.03</v>
      </c>
      <c r="BM1374">
        <v>3.96</v>
      </c>
      <c r="BN1374">
        <v>1.86</v>
      </c>
      <c r="BO1374">
        <v>5.82</v>
      </c>
      <c r="BP1374">
        <v>97.32</v>
      </c>
      <c r="BQ1374">
        <v>23.62</v>
      </c>
      <c r="BR1374">
        <v>1.3</v>
      </c>
      <c r="BS1374">
        <v>73.7</v>
      </c>
      <c r="BT1374">
        <v>14.74</v>
      </c>
      <c r="BU1374">
        <v>113.36</v>
      </c>
      <c r="BV1374">
        <v>620</v>
      </c>
      <c r="BW1374">
        <v>620</v>
      </c>
      <c r="BX1374">
        <v>0</v>
      </c>
      <c r="BY1374" s="1">
        <v>43299</v>
      </c>
      <c r="BZ1374" t="s">
        <v>624</v>
      </c>
      <c r="CA1374">
        <v>2712</v>
      </c>
      <c r="CB1374">
        <v>0</v>
      </c>
      <c r="CC1374" s="1">
        <v>43330</v>
      </c>
      <c r="CD1374">
        <v>1913</v>
      </c>
      <c r="CE1374">
        <v>0</v>
      </c>
      <c r="CF1374">
        <v>2533</v>
      </c>
      <c r="CG1374">
        <v>0</v>
      </c>
    </row>
    <row r="1375" spans="1:85" hidden="1" x14ac:dyDescent="0.45">
      <c r="A1375" s="179">
        <v>101002844745</v>
      </c>
      <c r="B1375" s="180">
        <v>43313</v>
      </c>
      <c r="C1375" s="181" t="s">
        <v>101</v>
      </c>
      <c r="D1375" s="181">
        <v>2018</v>
      </c>
      <c r="E1375" s="179">
        <v>14829667091101</v>
      </c>
      <c r="F1375" s="204" t="s">
        <v>707</v>
      </c>
      <c r="G1375" s="141" t="str">
        <f>VLOOKUP(E1375,'Tableau Sites'!$A$7:$C$107,3,FALSE)</f>
        <v>3 RUE D ANNABA</v>
      </c>
      <c r="H1375" s="179">
        <v>56100</v>
      </c>
      <c r="I1375" s="183">
        <v>3</v>
      </c>
      <c r="J1375" s="180">
        <v>43281</v>
      </c>
      <c r="K1375" s="180">
        <v>43281</v>
      </c>
      <c r="L1375" s="183">
        <v>513</v>
      </c>
      <c r="M1375" s="183">
        <v>513</v>
      </c>
      <c r="N1375" s="184">
        <v>83.32</v>
      </c>
      <c r="O1375">
        <v>102976584</v>
      </c>
      <c r="P1375" t="s">
        <v>611</v>
      </c>
      <c r="Q1375">
        <v>102977700</v>
      </c>
      <c r="R1375" t="s">
        <v>130</v>
      </c>
      <c r="S1375">
        <v>11003620275</v>
      </c>
      <c r="T1375" t="s">
        <v>612</v>
      </c>
      <c r="U1375" s="104">
        <v>21560121200016</v>
      </c>
      <c r="W1375">
        <v>288119</v>
      </c>
      <c r="X1375" s="104">
        <v>101002844745</v>
      </c>
      <c r="Y1375" s="1">
        <v>43313</v>
      </c>
      <c r="Z1375" s="1">
        <v>43353</v>
      </c>
      <c r="AA1375">
        <v>54</v>
      </c>
      <c r="AB1375" t="s">
        <v>613</v>
      </c>
      <c r="AD1375">
        <v>6005920487</v>
      </c>
      <c r="AE1375" t="s">
        <v>707</v>
      </c>
      <c r="AH1375" s="185">
        <v>14829667091101</v>
      </c>
      <c r="AI1375" t="s">
        <v>853</v>
      </c>
      <c r="AJ1375">
        <v>56100</v>
      </c>
      <c r="AK1375" t="s">
        <v>264</v>
      </c>
      <c r="AL1375" t="s">
        <v>634</v>
      </c>
      <c r="AM1375">
        <v>751</v>
      </c>
      <c r="AN1375" t="s">
        <v>101</v>
      </c>
      <c r="AO1375" t="s">
        <v>617</v>
      </c>
      <c r="AP1375" t="s">
        <v>618</v>
      </c>
      <c r="AQ1375" t="s">
        <v>619</v>
      </c>
      <c r="AR1375">
        <v>3</v>
      </c>
      <c r="AU1375">
        <v>0</v>
      </c>
      <c r="AV1375" s="1">
        <v>43221</v>
      </c>
      <c r="AW1375" s="1">
        <v>43281</v>
      </c>
      <c r="AX1375">
        <v>25.79</v>
      </c>
      <c r="AY1375">
        <v>0</v>
      </c>
      <c r="AZ1375">
        <v>0</v>
      </c>
      <c r="BA1375">
        <v>0</v>
      </c>
      <c r="BB1375">
        <v>0</v>
      </c>
      <c r="BC1375">
        <v>0.98</v>
      </c>
      <c r="BD1375">
        <v>0</v>
      </c>
      <c r="BE1375">
        <v>0</v>
      </c>
      <c r="BF1375" s="1">
        <v>43282</v>
      </c>
      <c r="BG1375" s="1">
        <v>43343</v>
      </c>
      <c r="BH1375">
        <v>7.58</v>
      </c>
      <c r="BI1375">
        <v>18.829999999999998</v>
      </c>
      <c r="BJ1375">
        <v>52.2</v>
      </c>
      <c r="BK1375">
        <v>11.54</v>
      </c>
      <c r="BL1375">
        <v>2.0499999999999998</v>
      </c>
      <c r="BM1375">
        <v>3.27</v>
      </c>
      <c r="BN1375">
        <v>1.54</v>
      </c>
      <c r="BO1375">
        <v>4.8099999999999996</v>
      </c>
      <c r="BP1375">
        <v>70.599999999999994</v>
      </c>
      <c r="BQ1375">
        <v>9.6300000000000008</v>
      </c>
      <c r="BR1375">
        <v>0.53</v>
      </c>
      <c r="BS1375">
        <v>60.97</v>
      </c>
      <c r="BT1375">
        <v>12.19</v>
      </c>
      <c r="BU1375">
        <v>83.32</v>
      </c>
      <c r="BV1375">
        <v>513</v>
      </c>
      <c r="BW1375">
        <v>513</v>
      </c>
      <c r="BX1375">
        <v>0</v>
      </c>
      <c r="BY1375" s="1">
        <v>43272</v>
      </c>
      <c r="BZ1375" t="s">
        <v>624</v>
      </c>
      <c r="CA1375">
        <v>79589</v>
      </c>
      <c r="CB1375">
        <v>0</v>
      </c>
      <c r="CC1375" s="1">
        <v>43452</v>
      </c>
      <c r="CD1375">
        <v>79121</v>
      </c>
      <c r="CE1375">
        <v>0</v>
      </c>
      <c r="CF1375">
        <v>79634</v>
      </c>
      <c r="CG1375">
        <v>0</v>
      </c>
    </row>
    <row r="1376" spans="1:85" hidden="1" x14ac:dyDescent="0.45">
      <c r="A1376" s="179">
        <v>101002844745</v>
      </c>
      <c r="B1376" s="180">
        <v>43313</v>
      </c>
      <c r="C1376" s="181" t="s">
        <v>101</v>
      </c>
      <c r="D1376" s="181">
        <v>2018</v>
      </c>
      <c r="E1376" s="179">
        <v>14831258977776</v>
      </c>
      <c r="F1376" s="204" t="s">
        <v>711</v>
      </c>
      <c r="G1376" s="141" t="str">
        <f>VLOOKUP(E1376,'Tableau Sites'!$A$7:$C$107,3,FALSE)</f>
        <v>SOYE</v>
      </c>
      <c r="H1376" s="179">
        <v>56270</v>
      </c>
      <c r="I1376" s="183">
        <v>36</v>
      </c>
      <c r="J1376" s="180">
        <v>43281</v>
      </c>
      <c r="K1376" s="180">
        <v>43281</v>
      </c>
      <c r="L1376" s="183">
        <v>3576</v>
      </c>
      <c r="M1376" s="183">
        <v>3576</v>
      </c>
      <c r="N1376" s="184">
        <v>558.53</v>
      </c>
      <c r="O1376">
        <v>102976584</v>
      </c>
      <c r="P1376" t="s">
        <v>611</v>
      </c>
      <c r="Q1376">
        <v>102977700</v>
      </c>
      <c r="R1376" t="s">
        <v>130</v>
      </c>
      <c r="S1376">
        <v>11003620275</v>
      </c>
      <c r="T1376" t="s">
        <v>612</v>
      </c>
      <c r="U1376" s="104">
        <v>21560121200016</v>
      </c>
      <c r="W1376">
        <v>288119</v>
      </c>
      <c r="X1376" s="104">
        <v>101002844745</v>
      </c>
      <c r="Y1376" s="1">
        <v>43313</v>
      </c>
      <c r="Z1376" s="1">
        <v>43353</v>
      </c>
      <c r="AA1376">
        <v>55</v>
      </c>
      <c r="AB1376" t="s">
        <v>613</v>
      </c>
      <c r="AD1376">
        <v>6005836606</v>
      </c>
      <c r="AE1376" t="s">
        <v>711</v>
      </c>
      <c r="AH1376" s="185">
        <v>14831258977776</v>
      </c>
      <c r="AI1376" t="s">
        <v>854</v>
      </c>
      <c r="AJ1376">
        <v>56270</v>
      </c>
      <c r="AK1376" t="s">
        <v>431</v>
      </c>
      <c r="AL1376" t="s">
        <v>616</v>
      </c>
      <c r="AM1376">
        <v>977</v>
      </c>
      <c r="AN1376" t="s">
        <v>101</v>
      </c>
      <c r="AO1376" t="s">
        <v>617</v>
      </c>
      <c r="AP1376" t="s">
        <v>627</v>
      </c>
      <c r="AQ1376" t="s">
        <v>619</v>
      </c>
      <c r="AR1376">
        <v>36</v>
      </c>
      <c r="AU1376">
        <v>0</v>
      </c>
      <c r="AV1376" s="1">
        <v>43221</v>
      </c>
      <c r="AW1376" s="1">
        <v>43281</v>
      </c>
      <c r="AX1376">
        <v>179.84</v>
      </c>
      <c r="AY1376">
        <v>0</v>
      </c>
      <c r="AZ1376">
        <v>0</v>
      </c>
      <c r="BA1376">
        <v>0</v>
      </c>
      <c r="BB1376">
        <v>0</v>
      </c>
      <c r="BC1376">
        <v>6.86</v>
      </c>
      <c r="BD1376">
        <v>0</v>
      </c>
      <c r="BE1376">
        <v>0</v>
      </c>
      <c r="BF1376" s="1">
        <v>43282</v>
      </c>
      <c r="BG1376" s="1">
        <v>43343</v>
      </c>
      <c r="BH1376">
        <v>47.21</v>
      </c>
      <c r="BI1376">
        <v>118.87</v>
      </c>
      <c r="BJ1376">
        <v>345.92</v>
      </c>
      <c r="BK1376">
        <v>80.459999999999994</v>
      </c>
      <c r="BL1376">
        <v>12.77</v>
      </c>
      <c r="BM1376">
        <v>22.81</v>
      </c>
      <c r="BN1376">
        <v>10.73</v>
      </c>
      <c r="BO1376">
        <v>33.54</v>
      </c>
      <c r="BP1376">
        <v>472.69</v>
      </c>
      <c r="BQ1376">
        <v>59.98</v>
      </c>
      <c r="BR1376">
        <v>3.3</v>
      </c>
      <c r="BS1376">
        <v>412.71</v>
      </c>
      <c r="BT1376">
        <v>82.54</v>
      </c>
      <c r="BU1376">
        <v>558.53</v>
      </c>
      <c r="BV1376">
        <v>3576</v>
      </c>
      <c r="BW1376">
        <v>2236</v>
      </c>
      <c r="BX1376">
        <v>1340</v>
      </c>
      <c r="BY1376" s="1">
        <v>43285</v>
      </c>
      <c r="BZ1376" t="s">
        <v>624</v>
      </c>
      <c r="CA1376">
        <v>38791</v>
      </c>
      <c r="CB1376">
        <v>21668</v>
      </c>
      <c r="CC1376" s="1">
        <v>43471</v>
      </c>
      <c r="CD1376">
        <v>36927</v>
      </c>
      <c r="CE1376">
        <v>20410</v>
      </c>
      <c r="CF1376">
        <v>39163</v>
      </c>
      <c r="CG1376">
        <v>21750</v>
      </c>
    </row>
    <row r="1377" spans="1:85" hidden="1" x14ac:dyDescent="0.45">
      <c r="A1377" s="179">
        <v>101002844745</v>
      </c>
      <c r="B1377" s="180">
        <v>43313</v>
      </c>
      <c r="C1377" s="181" t="s">
        <v>101</v>
      </c>
      <c r="D1377" s="181">
        <v>2018</v>
      </c>
      <c r="E1377" s="179">
        <v>14850361736887</v>
      </c>
      <c r="F1377" s="182" t="s">
        <v>716</v>
      </c>
      <c r="G1377" s="141" t="str">
        <f>VLOOKUP(E1377,'Tableau Sites'!$A$7:$C$107,3,FALSE)</f>
        <v>1 AVENUE DE LA MARNE</v>
      </c>
      <c r="H1377" s="179">
        <v>56100</v>
      </c>
      <c r="I1377" s="183">
        <v>6</v>
      </c>
      <c r="J1377" s="180">
        <v>43281</v>
      </c>
      <c r="K1377" s="180">
        <v>43281</v>
      </c>
      <c r="L1377" s="183">
        <v>221</v>
      </c>
      <c r="M1377" s="183">
        <v>221</v>
      </c>
      <c r="N1377" s="184">
        <v>44.61</v>
      </c>
      <c r="O1377">
        <v>102976584</v>
      </c>
      <c r="P1377" t="s">
        <v>611</v>
      </c>
      <c r="Q1377">
        <v>102977700</v>
      </c>
      <c r="R1377" t="s">
        <v>130</v>
      </c>
      <c r="S1377">
        <v>11003620275</v>
      </c>
      <c r="T1377" t="s">
        <v>612</v>
      </c>
      <c r="U1377" s="104">
        <v>21560121200016</v>
      </c>
      <c r="W1377">
        <v>288119</v>
      </c>
      <c r="X1377" s="104">
        <v>101002844745</v>
      </c>
      <c r="Y1377" s="1">
        <v>43313</v>
      </c>
      <c r="Z1377" s="1">
        <v>43353</v>
      </c>
      <c r="AA1377">
        <v>56</v>
      </c>
      <c r="AB1377" t="s">
        <v>613</v>
      </c>
      <c r="AD1377">
        <v>6005876633</v>
      </c>
      <c r="AE1377" t="s">
        <v>716</v>
      </c>
      <c r="AH1377" s="185">
        <v>14850361736887</v>
      </c>
      <c r="AI1377" t="s">
        <v>857</v>
      </c>
      <c r="AJ1377">
        <v>56100</v>
      </c>
      <c r="AK1377" t="s">
        <v>264</v>
      </c>
      <c r="AL1377" t="s">
        <v>616</v>
      </c>
      <c r="AM1377">
        <v>642</v>
      </c>
      <c r="AN1377" t="s">
        <v>101</v>
      </c>
      <c r="AO1377" t="s">
        <v>617</v>
      </c>
      <c r="AP1377" t="s">
        <v>618</v>
      </c>
      <c r="AQ1377" t="s">
        <v>619</v>
      </c>
      <c r="AR1377">
        <v>6</v>
      </c>
      <c r="AU1377">
        <v>0</v>
      </c>
      <c r="AV1377" s="1">
        <v>43221</v>
      </c>
      <c r="AW1377" s="1">
        <v>43281</v>
      </c>
      <c r="AX1377">
        <v>11.11</v>
      </c>
      <c r="AY1377">
        <v>0</v>
      </c>
      <c r="AZ1377">
        <v>0</v>
      </c>
      <c r="BA1377">
        <v>0</v>
      </c>
      <c r="BB1377">
        <v>0</v>
      </c>
      <c r="BC1377">
        <v>0.42</v>
      </c>
      <c r="BD1377">
        <v>0</v>
      </c>
      <c r="BE1377">
        <v>0</v>
      </c>
      <c r="BF1377" s="1">
        <v>43282</v>
      </c>
      <c r="BG1377" s="1">
        <v>43343</v>
      </c>
      <c r="BH1377">
        <v>9.7799999999999994</v>
      </c>
      <c r="BI1377">
        <v>8.11</v>
      </c>
      <c r="BJ1377">
        <v>29</v>
      </c>
      <c r="BK1377">
        <v>4.97</v>
      </c>
      <c r="BL1377">
        <v>2.64</v>
      </c>
      <c r="BM1377">
        <v>1.41</v>
      </c>
      <c r="BN1377">
        <v>0.66</v>
      </c>
      <c r="BO1377">
        <v>2.0699999999999998</v>
      </c>
      <c r="BP1377">
        <v>38.68</v>
      </c>
      <c r="BQ1377">
        <v>12.42</v>
      </c>
      <c r="BR1377">
        <v>0.68</v>
      </c>
      <c r="BS1377">
        <v>26.26</v>
      </c>
      <c r="BT1377">
        <v>5.25</v>
      </c>
      <c r="BU1377">
        <v>44.61</v>
      </c>
      <c r="BV1377">
        <v>221</v>
      </c>
      <c r="BW1377">
        <v>221</v>
      </c>
      <c r="BX1377">
        <v>0</v>
      </c>
      <c r="BY1377" s="1">
        <v>43297</v>
      </c>
      <c r="BZ1377" t="s">
        <v>624</v>
      </c>
      <c r="CA1377">
        <v>1195</v>
      </c>
      <c r="CB1377">
        <v>0</v>
      </c>
      <c r="CC1377" s="1">
        <v>43328</v>
      </c>
      <c r="CD1377">
        <v>895</v>
      </c>
      <c r="CE1377">
        <v>0</v>
      </c>
      <c r="CF1377">
        <v>1116</v>
      </c>
      <c r="CG1377">
        <v>0</v>
      </c>
    </row>
    <row r="1378" spans="1:85" hidden="1" x14ac:dyDescent="0.45">
      <c r="A1378" s="179">
        <v>101002844745</v>
      </c>
      <c r="B1378" s="180">
        <v>43313</v>
      </c>
      <c r="C1378" s="181" t="s">
        <v>101</v>
      </c>
      <c r="D1378" s="181">
        <v>2018</v>
      </c>
      <c r="E1378" s="179">
        <v>14831259040485</v>
      </c>
      <c r="F1378" s="182" t="s">
        <v>720</v>
      </c>
      <c r="G1378" s="141" t="str">
        <f>VLOOKUP(E1378,'Tableau Sites'!$A$7:$C$107,3,FALSE)</f>
        <v>10 RUE FRANCOIS RENAULT</v>
      </c>
      <c r="H1378" s="179">
        <v>56100</v>
      </c>
      <c r="I1378" s="183">
        <v>6</v>
      </c>
      <c r="J1378" s="180">
        <v>43281</v>
      </c>
      <c r="K1378" s="180">
        <v>43281</v>
      </c>
      <c r="L1378" s="183">
        <v>293</v>
      </c>
      <c r="M1378" s="183">
        <v>293</v>
      </c>
      <c r="N1378" s="184">
        <v>54.88</v>
      </c>
      <c r="O1378">
        <v>102976584</v>
      </c>
      <c r="P1378" t="s">
        <v>611</v>
      </c>
      <c r="Q1378">
        <v>102977700</v>
      </c>
      <c r="R1378" t="s">
        <v>130</v>
      </c>
      <c r="S1378">
        <v>11003620275</v>
      </c>
      <c r="T1378" t="s">
        <v>612</v>
      </c>
      <c r="U1378" s="104">
        <v>21560121200016</v>
      </c>
      <c r="W1378">
        <v>288119</v>
      </c>
      <c r="X1378" s="104">
        <v>101002844745</v>
      </c>
      <c r="Y1378" s="1">
        <v>43313</v>
      </c>
      <c r="Z1378" s="1">
        <v>43353</v>
      </c>
      <c r="AA1378">
        <v>57</v>
      </c>
      <c r="AB1378" t="s">
        <v>613</v>
      </c>
      <c r="AD1378">
        <v>6005876567</v>
      </c>
      <c r="AE1378" t="s">
        <v>720</v>
      </c>
      <c r="AH1378" s="185">
        <v>14831259040485</v>
      </c>
      <c r="AI1378" t="s">
        <v>126</v>
      </c>
      <c r="AJ1378">
        <v>56100</v>
      </c>
      <c r="AK1378" t="s">
        <v>264</v>
      </c>
      <c r="AL1378" t="s">
        <v>616</v>
      </c>
      <c r="AM1378">
        <v>572</v>
      </c>
      <c r="AN1378" t="s">
        <v>101</v>
      </c>
      <c r="AO1378" t="s">
        <v>617</v>
      </c>
      <c r="AP1378" t="s">
        <v>618</v>
      </c>
      <c r="AQ1378" t="s">
        <v>619</v>
      </c>
      <c r="AR1378">
        <v>6</v>
      </c>
      <c r="AU1378">
        <v>0</v>
      </c>
      <c r="AV1378" s="1">
        <v>43221</v>
      </c>
      <c r="AW1378" s="1">
        <v>43281</v>
      </c>
      <c r="AX1378">
        <v>14.73</v>
      </c>
      <c r="AY1378">
        <v>0</v>
      </c>
      <c r="AZ1378">
        <v>0</v>
      </c>
      <c r="BA1378">
        <v>0</v>
      </c>
      <c r="BB1378">
        <v>0</v>
      </c>
      <c r="BC1378">
        <v>0.56000000000000005</v>
      </c>
      <c r="BD1378">
        <v>0</v>
      </c>
      <c r="BE1378">
        <v>0</v>
      </c>
      <c r="BF1378" s="1">
        <v>43282</v>
      </c>
      <c r="BG1378" s="1">
        <v>43343</v>
      </c>
      <c r="BH1378">
        <v>9.7799999999999994</v>
      </c>
      <c r="BI1378">
        <v>10.75</v>
      </c>
      <c r="BJ1378">
        <v>35.26</v>
      </c>
      <c r="BK1378">
        <v>6.59</v>
      </c>
      <c r="BL1378">
        <v>2.64</v>
      </c>
      <c r="BM1378">
        <v>1.87</v>
      </c>
      <c r="BN1378">
        <v>0.88</v>
      </c>
      <c r="BO1378">
        <v>2.75</v>
      </c>
      <c r="BP1378">
        <v>47.24</v>
      </c>
      <c r="BQ1378">
        <v>12.42</v>
      </c>
      <c r="BR1378">
        <v>0.68</v>
      </c>
      <c r="BS1378">
        <v>34.82</v>
      </c>
      <c r="BT1378">
        <v>6.96</v>
      </c>
      <c r="BU1378">
        <v>54.88</v>
      </c>
      <c r="BV1378">
        <v>293</v>
      </c>
      <c r="BW1378">
        <v>293</v>
      </c>
      <c r="BX1378">
        <v>0</v>
      </c>
      <c r="BY1378" s="1">
        <v>43124</v>
      </c>
      <c r="BZ1378" t="s">
        <v>687</v>
      </c>
      <c r="CA1378">
        <v>4290</v>
      </c>
      <c r="CB1378">
        <v>0</v>
      </c>
      <c r="CC1378" s="1">
        <v>43428</v>
      </c>
      <c r="CD1378">
        <v>4846</v>
      </c>
      <c r="CE1378">
        <v>0</v>
      </c>
      <c r="CF1378">
        <v>5139</v>
      </c>
      <c r="CG1378">
        <v>0</v>
      </c>
    </row>
    <row r="1379" spans="1:85" hidden="1" x14ac:dyDescent="0.45">
      <c r="A1379" s="179">
        <v>101002844745</v>
      </c>
      <c r="B1379" s="180">
        <v>43313</v>
      </c>
      <c r="C1379" s="181" t="s">
        <v>101</v>
      </c>
      <c r="D1379" s="181">
        <v>2018</v>
      </c>
      <c r="E1379" s="179">
        <v>14854124423820</v>
      </c>
      <c r="F1379" s="182" t="s">
        <v>140</v>
      </c>
      <c r="G1379" s="141" t="str">
        <f>VLOOKUP(E1379,'Tableau Sites'!$A$7:$C$107,3,FALSE)</f>
        <v>20 RUE JEAN MOULIN</v>
      </c>
      <c r="H1379" s="179">
        <v>56100</v>
      </c>
      <c r="I1379" s="183">
        <v>6</v>
      </c>
      <c r="J1379" s="180">
        <v>43281</v>
      </c>
      <c r="K1379" s="180">
        <v>43281</v>
      </c>
      <c r="L1379" s="183">
        <v>497</v>
      </c>
      <c r="M1379" s="183">
        <v>497</v>
      </c>
      <c r="N1379" s="184">
        <v>83.98</v>
      </c>
      <c r="O1379">
        <v>102976584</v>
      </c>
      <c r="P1379" t="s">
        <v>611</v>
      </c>
      <c r="Q1379">
        <v>102977700</v>
      </c>
      <c r="R1379" t="s">
        <v>130</v>
      </c>
      <c r="S1379">
        <v>11003620275</v>
      </c>
      <c r="T1379" t="s">
        <v>612</v>
      </c>
      <c r="U1379" s="104">
        <v>21560121200016</v>
      </c>
      <c r="W1379">
        <v>288119</v>
      </c>
      <c r="X1379" s="104">
        <v>101002844745</v>
      </c>
      <c r="Y1379" s="1">
        <v>43313</v>
      </c>
      <c r="Z1379" s="1">
        <v>43353</v>
      </c>
      <c r="AA1379">
        <v>58</v>
      </c>
      <c r="AB1379" t="s">
        <v>613</v>
      </c>
      <c r="AD1379">
        <v>6005836747</v>
      </c>
      <c r="AE1379" t="s">
        <v>140</v>
      </c>
      <c r="AH1379" s="185">
        <v>14854124423820</v>
      </c>
      <c r="AI1379" t="s">
        <v>858</v>
      </c>
      <c r="AJ1379">
        <v>56100</v>
      </c>
      <c r="AK1379" t="s">
        <v>264</v>
      </c>
      <c r="AL1379" t="s">
        <v>616</v>
      </c>
      <c r="AM1379">
        <v>519</v>
      </c>
      <c r="AN1379" t="s">
        <v>101</v>
      </c>
      <c r="AO1379" t="s">
        <v>617</v>
      </c>
      <c r="AP1379" t="s">
        <v>618</v>
      </c>
      <c r="AQ1379" t="s">
        <v>619</v>
      </c>
      <c r="AR1379">
        <v>6</v>
      </c>
      <c r="AU1379">
        <v>0</v>
      </c>
      <c r="AV1379" s="1">
        <v>43221</v>
      </c>
      <c r="AW1379" s="1">
        <v>43281</v>
      </c>
      <c r="AX1379">
        <v>24.99</v>
      </c>
      <c r="AY1379">
        <v>0</v>
      </c>
      <c r="AZ1379">
        <v>0</v>
      </c>
      <c r="BA1379">
        <v>0</v>
      </c>
      <c r="BB1379">
        <v>0</v>
      </c>
      <c r="BC1379">
        <v>0.95</v>
      </c>
      <c r="BD1379">
        <v>0</v>
      </c>
      <c r="BE1379">
        <v>0</v>
      </c>
      <c r="BF1379" s="1">
        <v>43282</v>
      </c>
      <c r="BG1379" s="1">
        <v>43343</v>
      </c>
      <c r="BH1379">
        <v>9.7799999999999994</v>
      </c>
      <c r="BI1379">
        <v>18.239999999999998</v>
      </c>
      <c r="BJ1379">
        <v>53.01</v>
      </c>
      <c r="BK1379">
        <v>11.18</v>
      </c>
      <c r="BL1379">
        <v>2.64</v>
      </c>
      <c r="BM1379">
        <v>3.17</v>
      </c>
      <c r="BN1379">
        <v>1.49</v>
      </c>
      <c r="BO1379">
        <v>4.66</v>
      </c>
      <c r="BP1379">
        <v>71.489999999999995</v>
      </c>
      <c r="BQ1379">
        <v>12.42</v>
      </c>
      <c r="BR1379">
        <v>0.68</v>
      </c>
      <c r="BS1379">
        <v>59.07</v>
      </c>
      <c r="BT1379">
        <v>11.81</v>
      </c>
      <c r="BU1379">
        <v>83.98</v>
      </c>
      <c r="BV1379">
        <v>497</v>
      </c>
      <c r="BW1379">
        <v>497</v>
      </c>
      <c r="BX1379">
        <v>0</v>
      </c>
      <c r="BY1379" s="1">
        <v>43295</v>
      </c>
      <c r="BZ1379" t="s">
        <v>624</v>
      </c>
      <c r="CA1379">
        <v>6303</v>
      </c>
      <c r="CB1379">
        <v>0</v>
      </c>
      <c r="CC1379" s="1">
        <v>43326</v>
      </c>
      <c r="CD1379">
        <v>5630</v>
      </c>
      <c r="CE1379">
        <v>0</v>
      </c>
      <c r="CF1379">
        <v>6127</v>
      </c>
      <c r="CG1379">
        <v>0</v>
      </c>
    </row>
    <row r="1380" spans="1:85" hidden="1" x14ac:dyDescent="0.45">
      <c r="A1380" s="179">
        <v>101002844745</v>
      </c>
      <c r="B1380" s="180">
        <v>43313</v>
      </c>
      <c r="C1380" s="181" t="s">
        <v>101</v>
      </c>
      <c r="D1380" s="181">
        <v>2018</v>
      </c>
      <c r="E1380" s="179">
        <v>14840376208873</v>
      </c>
      <c r="F1380" s="182" t="s">
        <v>723</v>
      </c>
      <c r="G1380" s="141" t="str">
        <f>VLOOKUP(E1380,'Tableau Sites'!$A$7:$C$107,3,FALSE)</f>
        <v>18 RUE DU POULORIO</v>
      </c>
      <c r="H1380" s="179">
        <v>56100</v>
      </c>
      <c r="I1380" s="183">
        <v>6</v>
      </c>
      <c r="J1380" s="180">
        <v>43281</v>
      </c>
      <c r="K1380" s="180">
        <v>43281</v>
      </c>
      <c r="L1380" s="183">
        <v>448</v>
      </c>
      <c r="M1380" s="183">
        <v>448</v>
      </c>
      <c r="N1380" s="184">
        <v>77</v>
      </c>
      <c r="O1380">
        <v>102976584</v>
      </c>
      <c r="P1380" t="s">
        <v>611</v>
      </c>
      <c r="Q1380">
        <v>102977700</v>
      </c>
      <c r="R1380" t="s">
        <v>130</v>
      </c>
      <c r="S1380">
        <v>11003620275</v>
      </c>
      <c r="T1380" t="s">
        <v>612</v>
      </c>
      <c r="U1380" s="104">
        <v>21560121200016</v>
      </c>
      <c r="W1380">
        <v>288119</v>
      </c>
      <c r="X1380" s="104">
        <v>101002844745</v>
      </c>
      <c r="Y1380" s="1">
        <v>43313</v>
      </c>
      <c r="Z1380" s="1">
        <v>43353</v>
      </c>
      <c r="AA1380">
        <v>59</v>
      </c>
      <c r="AB1380" t="s">
        <v>613</v>
      </c>
      <c r="AD1380">
        <v>6005877389</v>
      </c>
      <c r="AE1380" t="s">
        <v>723</v>
      </c>
      <c r="AH1380" s="185">
        <v>14840376208873</v>
      </c>
      <c r="AI1380" t="s">
        <v>859</v>
      </c>
      <c r="AJ1380">
        <v>56100</v>
      </c>
      <c r="AK1380" t="s">
        <v>264</v>
      </c>
      <c r="AL1380" t="s">
        <v>634</v>
      </c>
      <c r="AM1380">
        <v>457</v>
      </c>
      <c r="AN1380" t="s">
        <v>101</v>
      </c>
      <c r="AO1380" t="s">
        <v>617</v>
      </c>
      <c r="AP1380" t="s">
        <v>618</v>
      </c>
      <c r="AQ1380" t="s">
        <v>619</v>
      </c>
      <c r="AR1380">
        <v>6</v>
      </c>
      <c r="AU1380">
        <v>0</v>
      </c>
      <c r="AV1380" s="1">
        <v>43221</v>
      </c>
      <c r="AW1380" s="1">
        <v>43281</v>
      </c>
      <c r="AX1380">
        <v>22.53</v>
      </c>
      <c r="AY1380">
        <v>0</v>
      </c>
      <c r="AZ1380">
        <v>0</v>
      </c>
      <c r="BA1380">
        <v>0</v>
      </c>
      <c r="BB1380">
        <v>0</v>
      </c>
      <c r="BC1380">
        <v>0.86</v>
      </c>
      <c r="BD1380">
        <v>0</v>
      </c>
      <c r="BE1380">
        <v>0</v>
      </c>
      <c r="BF1380" s="1">
        <v>43282</v>
      </c>
      <c r="BG1380" s="1">
        <v>43343</v>
      </c>
      <c r="BH1380">
        <v>9.7799999999999994</v>
      </c>
      <c r="BI1380">
        <v>16.440000000000001</v>
      </c>
      <c r="BJ1380">
        <v>48.75</v>
      </c>
      <c r="BK1380">
        <v>10.08</v>
      </c>
      <c r="BL1380">
        <v>2.64</v>
      </c>
      <c r="BM1380">
        <v>2.86</v>
      </c>
      <c r="BN1380">
        <v>1.34</v>
      </c>
      <c r="BO1380">
        <v>4.2</v>
      </c>
      <c r="BP1380">
        <v>65.67</v>
      </c>
      <c r="BQ1380">
        <v>12.42</v>
      </c>
      <c r="BR1380">
        <v>0.68</v>
      </c>
      <c r="BS1380">
        <v>53.25</v>
      </c>
      <c r="BT1380">
        <v>10.65</v>
      </c>
      <c r="BU1380">
        <v>77</v>
      </c>
      <c r="BV1380">
        <v>448</v>
      </c>
      <c r="BW1380">
        <v>448</v>
      </c>
      <c r="BX1380">
        <v>0</v>
      </c>
      <c r="BY1380" s="1">
        <v>43152</v>
      </c>
      <c r="BZ1380" t="s">
        <v>624</v>
      </c>
      <c r="CA1380">
        <v>66716</v>
      </c>
      <c r="CB1380">
        <v>0</v>
      </c>
      <c r="CC1380" s="1">
        <v>43327</v>
      </c>
      <c r="CD1380">
        <v>67298</v>
      </c>
      <c r="CE1380">
        <v>0</v>
      </c>
      <c r="CF1380">
        <v>67746</v>
      </c>
      <c r="CG1380">
        <v>0</v>
      </c>
    </row>
    <row r="1381" spans="1:85" x14ac:dyDescent="0.45">
      <c r="A1381" s="179">
        <v>101002844745</v>
      </c>
      <c r="B1381" s="180">
        <v>43313</v>
      </c>
      <c r="C1381" s="181" t="s">
        <v>101</v>
      </c>
      <c r="D1381" s="181">
        <v>2018</v>
      </c>
      <c r="E1381" s="179">
        <v>14876410890702</v>
      </c>
      <c r="F1381" s="182" t="s">
        <v>725</v>
      </c>
      <c r="G1381" s="141" t="str">
        <f>VLOOKUP(E1381,'Tableau Sites'!$A$7:$C$127,3,FALSE)</f>
        <v>2 RUE DE KERULVE</v>
      </c>
      <c r="H1381" s="179">
        <v>56100</v>
      </c>
      <c r="I1381" s="183">
        <v>6</v>
      </c>
      <c r="J1381" s="180">
        <v>43281</v>
      </c>
      <c r="K1381" s="180">
        <v>43281</v>
      </c>
      <c r="L1381" s="183">
        <v>174</v>
      </c>
      <c r="M1381" s="183">
        <v>174</v>
      </c>
      <c r="N1381" s="184">
        <v>37.93</v>
      </c>
      <c r="O1381">
        <v>102976584</v>
      </c>
      <c r="P1381" t="s">
        <v>611</v>
      </c>
      <c r="Q1381">
        <v>102977700</v>
      </c>
      <c r="R1381" t="s">
        <v>130</v>
      </c>
      <c r="S1381">
        <v>11003620275</v>
      </c>
      <c r="T1381" t="s">
        <v>612</v>
      </c>
      <c r="U1381" s="104">
        <v>21560121200016</v>
      </c>
      <c r="W1381">
        <v>288119</v>
      </c>
      <c r="X1381" s="104">
        <v>101002844745</v>
      </c>
      <c r="Y1381" s="1">
        <v>43313</v>
      </c>
      <c r="Z1381" s="1">
        <v>43353</v>
      </c>
      <c r="AA1381">
        <v>60</v>
      </c>
      <c r="AB1381" t="s">
        <v>613</v>
      </c>
      <c r="AD1381">
        <v>6005863512</v>
      </c>
      <c r="AE1381" t="s">
        <v>725</v>
      </c>
      <c r="AH1381" s="185">
        <v>14876410890702</v>
      </c>
      <c r="AI1381" t="s">
        <v>860</v>
      </c>
      <c r="AJ1381">
        <v>56100</v>
      </c>
      <c r="AK1381" t="s">
        <v>264</v>
      </c>
      <c r="AL1381" t="s">
        <v>396</v>
      </c>
      <c r="AM1381">
        <v>166</v>
      </c>
      <c r="AN1381" t="s">
        <v>101</v>
      </c>
      <c r="AO1381" t="s">
        <v>617</v>
      </c>
      <c r="AP1381" t="s">
        <v>618</v>
      </c>
      <c r="AQ1381" t="s">
        <v>619</v>
      </c>
      <c r="AR1381">
        <v>6</v>
      </c>
      <c r="AU1381">
        <v>0</v>
      </c>
      <c r="AV1381" s="1">
        <v>43221</v>
      </c>
      <c r="AW1381" s="1">
        <v>43281</v>
      </c>
      <c r="AX1381">
        <v>8.75</v>
      </c>
      <c r="AY1381">
        <v>0</v>
      </c>
      <c r="AZ1381">
        <v>0</v>
      </c>
      <c r="BA1381">
        <v>0</v>
      </c>
      <c r="BB1381">
        <v>0</v>
      </c>
      <c r="BC1381">
        <v>0.33</v>
      </c>
      <c r="BD1381">
        <v>0</v>
      </c>
      <c r="BE1381">
        <v>0</v>
      </c>
      <c r="BF1381" s="1">
        <v>43282</v>
      </c>
      <c r="BG1381" s="1">
        <v>43343</v>
      </c>
      <c r="BH1381">
        <v>9.7799999999999994</v>
      </c>
      <c r="BI1381">
        <v>6.39</v>
      </c>
      <c r="BJ1381">
        <v>24.92</v>
      </c>
      <c r="BK1381">
        <v>3.92</v>
      </c>
      <c r="BL1381">
        <v>2.64</v>
      </c>
      <c r="BM1381">
        <v>1.1100000000000001</v>
      </c>
      <c r="BN1381">
        <v>0.52</v>
      </c>
      <c r="BO1381">
        <v>1.63</v>
      </c>
      <c r="BP1381">
        <v>33.11</v>
      </c>
      <c r="BQ1381">
        <v>12.42</v>
      </c>
      <c r="BR1381">
        <v>0.68</v>
      </c>
      <c r="BS1381">
        <v>20.69</v>
      </c>
      <c r="BT1381">
        <v>4.1399999999999997</v>
      </c>
      <c r="BU1381">
        <v>37.93</v>
      </c>
      <c r="BV1381">
        <v>174</v>
      </c>
      <c r="BW1381">
        <v>174</v>
      </c>
      <c r="BX1381">
        <v>0</v>
      </c>
      <c r="BY1381" s="1">
        <v>43199</v>
      </c>
      <c r="BZ1381" t="s">
        <v>624</v>
      </c>
      <c r="CA1381">
        <v>9206</v>
      </c>
      <c r="CB1381">
        <v>0</v>
      </c>
      <c r="CC1381" s="1">
        <v>43376</v>
      </c>
      <c r="CD1381">
        <v>9272</v>
      </c>
      <c r="CE1381">
        <v>0</v>
      </c>
      <c r="CF1381">
        <v>9446</v>
      </c>
      <c r="CG1381">
        <v>0</v>
      </c>
    </row>
    <row r="1382" spans="1:85" x14ac:dyDescent="0.45">
      <c r="A1382" s="179">
        <v>101002844745</v>
      </c>
      <c r="B1382" s="180">
        <v>43313</v>
      </c>
      <c r="C1382" s="181" t="s">
        <v>101</v>
      </c>
      <c r="D1382" s="181">
        <v>2018</v>
      </c>
      <c r="E1382" s="179">
        <v>14895658461352</v>
      </c>
      <c r="F1382" s="182" t="s">
        <v>727</v>
      </c>
      <c r="G1382" s="141" t="str">
        <f>VLOOKUP(E1382,'Tableau Sites'!$A$7:$C$127,3,FALSE)</f>
        <v>2 RUE FRANCOIS RENAULT</v>
      </c>
      <c r="H1382" s="179">
        <v>56100</v>
      </c>
      <c r="I1382" s="183">
        <v>3</v>
      </c>
      <c r="J1382" s="180">
        <v>43281</v>
      </c>
      <c r="K1382" s="180">
        <v>43281</v>
      </c>
      <c r="L1382" s="183">
        <v>421</v>
      </c>
      <c r="M1382" s="183">
        <v>421</v>
      </c>
      <c r="N1382" s="184">
        <v>70.209999999999994</v>
      </c>
      <c r="O1382">
        <v>102976584</v>
      </c>
      <c r="P1382" t="s">
        <v>611</v>
      </c>
      <c r="Q1382">
        <v>102977700</v>
      </c>
      <c r="R1382" t="s">
        <v>130</v>
      </c>
      <c r="S1382">
        <v>11003620275</v>
      </c>
      <c r="T1382" t="s">
        <v>612</v>
      </c>
      <c r="U1382" s="104">
        <v>21560121200016</v>
      </c>
      <c r="W1382">
        <v>288119</v>
      </c>
      <c r="X1382" s="104">
        <v>101002844745</v>
      </c>
      <c r="Y1382" s="1">
        <v>43313</v>
      </c>
      <c r="Z1382" s="1">
        <v>43353</v>
      </c>
      <c r="AA1382">
        <v>61</v>
      </c>
      <c r="AB1382" t="s">
        <v>613</v>
      </c>
      <c r="AD1382">
        <v>6005863416</v>
      </c>
      <c r="AE1382" t="s">
        <v>727</v>
      </c>
      <c r="AH1382" s="185">
        <v>14895658461352</v>
      </c>
      <c r="AI1382" t="s">
        <v>861</v>
      </c>
      <c r="AJ1382">
        <v>56100</v>
      </c>
      <c r="AK1382" t="s">
        <v>264</v>
      </c>
      <c r="AL1382" t="s">
        <v>396</v>
      </c>
      <c r="AM1382">
        <v>231</v>
      </c>
      <c r="AN1382" t="s">
        <v>101</v>
      </c>
      <c r="AO1382" t="s">
        <v>617</v>
      </c>
      <c r="AP1382" t="s">
        <v>618</v>
      </c>
      <c r="AQ1382" t="s">
        <v>619</v>
      </c>
      <c r="AR1382">
        <v>3</v>
      </c>
      <c r="AU1382">
        <v>0</v>
      </c>
      <c r="AV1382" s="1">
        <v>43221</v>
      </c>
      <c r="AW1382" s="1">
        <v>43281</v>
      </c>
      <c r="AX1382">
        <v>21.17</v>
      </c>
      <c r="AY1382">
        <v>0</v>
      </c>
      <c r="AZ1382">
        <v>0</v>
      </c>
      <c r="BA1382">
        <v>0</v>
      </c>
      <c r="BB1382">
        <v>0</v>
      </c>
      <c r="BC1382">
        <v>0.81</v>
      </c>
      <c r="BD1382">
        <v>0</v>
      </c>
      <c r="BE1382">
        <v>0</v>
      </c>
      <c r="BF1382" s="1">
        <v>43282</v>
      </c>
      <c r="BG1382" s="1">
        <v>43343</v>
      </c>
      <c r="BH1382">
        <v>7.58</v>
      </c>
      <c r="BI1382">
        <v>15.45</v>
      </c>
      <c r="BJ1382">
        <v>44.2</v>
      </c>
      <c r="BK1382">
        <v>9.4700000000000006</v>
      </c>
      <c r="BL1382">
        <v>2.0499999999999998</v>
      </c>
      <c r="BM1382">
        <v>2.69</v>
      </c>
      <c r="BN1382">
        <v>1.26</v>
      </c>
      <c r="BO1382">
        <v>3.95</v>
      </c>
      <c r="BP1382">
        <v>59.67</v>
      </c>
      <c r="BQ1382">
        <v>9.6300000000000008</v>
      </c>
      <c r="BR1382">
        <v>0.53</v>
      </c>
      <c r="BS1382">
        <v>50.04</v>
      </c>
      <c r="BT1382">
        <v>10.01</v>
      </c>
      <c r="BU1382">
        <v>70.209999999999994</v>
      </c>
      <c r="BV1382">
        <v>421</v>
      </c>
      <c r="BW1382">
        <v>421</v>
      </c>
      <c r="BX1382">
        <v>0</v>
      </c>
      <c r="BY1382" s="1">
        <v>43249</v>
      </c>
      <c r="BZ1382" t="s">
        <v>624</v>
      </c>
      <c r="CA1382">
        <v>8412</v>
      </c>
      <c r="CB1382">
        <v>0</v>
      </c>
      <c r="CC1382" s="1">
        <v>43428</v>
      </c>
      <c r="CD1382">
        <v>8069</v>
      </c>
      <c r="CE1382">
        <v>0</v>
      </c>
      <c r="CF1382">
        <v>8490</v>
      </c>
      <c r="CG1382">
        <v>0</v>
      </c>
    </row>
    <row r="1383" spans="1:85" hidden="1" x14ac:dyDescent="0.45">
      <c r="A1383" s="179">
        <v>101002844745</v>
      </c>
      <c r="B1383" s="180">
        <v>43313</v>
      </c>
      <c r="C1383" s="181" t="s">
        <v>101</v>
      </c>
      <c r="D1383" s="181">
        <v>2018</v>
      </c>
      <c r="E1383" s="179">
        <v>14836179395569</v>
      </c>
      <c r="F1383" s="182" t="s">
        <v>729</v>
      </c>
      <c r="G1383" s="141" t="str">
        <f>VLOOKUP(E1383,'Tableau Sites'!$A$7:$C$107,3,FALSE)</f>
        <v>2 RUE MOZART</v>
      </c>
      <c r="H1383" s="179">
        <v>56100</v>
      </c>
      <c r="I1383" s="183">
        <v>6</v>
      </c>
      <c r="J1383" s="180">
        <v>43281</v>
      </c>
      <c r="K1383" s="180">
        <v>43281</v>
      </c>
      <c r="L1383" s="183">
        <v>2733</v>
      </c>
      <c r="M1383" s="183">
        <v>2733</v>
      </c>
      <c r="N1383" s="184">
        <v>402.96</v>
      </c>
      <c r="O1383">
        <v>102976584</v>
      </c>
      <c r="P1383" t="s">
        <v>611</v>
      </c>
      <c r="Q1383">
        <v>102977700</v>
      </c>
      <c r="R1383" t="s">
        <v>130</v>
      </c>
      <c r="S1383">
        <v>11003620275</v>
      </c>
      <c r="T1383" t="s">
        <v>612</v>
      </c>
      <c r="U1383" s="104">
        <v>21560121200016</v>
      </c>
      <c r="W1383">
        <v>288119</v>
      </c>
      <c r="X1383" s="104">
        <v>101002844745</v>
      </c>
      <c r="Y1383" s="1">
        <v>43313</v>
      </c>
      <c r="Z1383" s="1">
        <v>43353</v>
      </c>
      <c r="AA1383">
        <v>62</v>
      </c>
      <c r="AB1383" t="s">
        <v>613</v>
      </c>
      <c r="AD1383">
        <v>6005863605</v>
      </c>
      <c r="AE1383" t="s">
        <v>729</v>
      </c>
      <c r="AH1383" s="185">
        <v>14836179395569</v>
      </c>
      <c r="AI1383" t="s">
        <v>862</v>
      </c>
      <c r="AJ1383">
        <v>56100</v>
      </c>
      <c r="AK1383" t="s">
        <v>264</v>
      </c>
      <c r="AL1383" t="s">
        <v>634</v>
      </c>
      <c r="AM1383">
        <v>907</v>
      </c>
      <c r="AN1383" t="s">
        <v>101</v>
      </c>
      <c r="AO1383" t="s">
        <v>617</v>
      </c>
      <c r="AP1383" t="s">
        <v>618</v>
      </c>
      <c r="AQ1383" t="s">
        <v>619</v>
      </c>
      <c r="AR1383">
        <v>6</v>
      </c>
      <c r="AU1383">
        <v>0</v>
      </c>
      <c r="AV1383" s="1">
        <v>43221</v>
      </c>
      <c r="AW1383" s="1">
        <v>43281</v>
      </c>
      <c r="AX1383">
        <v>137.44999999999999</v>
      </c>
      <c r="AY1383">
        <v>0</v>
      </c>
      <c r="AZ1383">
        <v>0</v>
      </c>
      <c r="BA1383">
        <v>0</v>
      </c>
      <c r="BB1383">
        <v>0</v>
      </c>
      <c r="BC1383">
        <v>5.25</v>
      </c>
      <c r="BD1383">
        <v>0</v>
      </c>
      <c r="BE1383">
        <v>0</v>
      </c>
      <c r="BF1383" s="1">
        <v>43282</v>
      </c>
      <c r="BG1383" s="1">
        <v>43343</v>
      </c>
      <c r="BH1383">
        <v>9.7799999999999994</v>
      </c>
      <c r="BI1383">
        <v>100.3</v>
      </c>
      <c r="BJ1383">
        <v>247.53</v>
      </c>
      <c r="BK1383">
        <v>61.49</v>
      </c>
      <c r="BL1383">
        <v>2.64</v>
      </c>
      <c r="BM1383">
        <v>17.440000000000001</v>
      </c>
      <c r="BN1383">
        <v>8.1999999999999993</v>
      </c>
      <c r="BO1383">
        <v>25.64</v>
      </c>
      <c r="BP1383">
        <v>337.3</v>
      </c>
      <c r="BQ1383">
        <v>12.42</v>
      </c>
      <c r="BR1383">
        <v>0.68</v>
      </c>
      <c r="BS1383">
        <v>324.88</v>
      </c>
      <c r="BT1383">
        <v>64.98</v>
      </c>
      <c r="BU1383">
        <v>402.96</v>
      </c>
      <c r="BV1383">
        <v>2733</v>
      </c>
      <c r="BW1383">
        <v>2733</v>
      </c>
      <c r="BX1383">
        <v>0</v>
      </c>
      <c r="BY1383" s="1">
        <v>43258</v>
      </c>
      <c r="BZ1383" t="s">
        <v>624</v>
      </c>
      <c r="CA1383">
        <v>8594</v>
      </c>
      <c r="CB1383">
        <v>0</v>
      </c>
      <c r="CC1383" s="1">
        <v>43437</v>
      </c>
      <c r="CD1383">
        <v>6439</v>
      </c>
      <c r="CE1383">
        <v>0</v>
      </c>
      <c r="CF1383">
        <v>9172</v>
      </c>
      <c r="CG1383">
        <v>0</v>
      </c>
    </row>
    <row r="1384" spans="1:85" hidden="1" x14ac:dyDescent="0.45">
      <c r="A1384" s="179">
        <v>101002844745</v>
      </c>
      <c r="B1384" s="180">
        <v>43313</v>
      </c>
      <c r="C1384" s="181" t="s">
        <v>101</v>
      </c>
      <c r="D1384" s="181">
        <v>2018</v>
      </c>
      <c r="E1384" s="179">
        <v>14853545552699</v>
      </c>
      <c r="F1384" s="141" t="s">
        <v>731</v>
      </c>
      <c r="G1384" s="141" t="str">
        <f>VLOOKUP(E1384,'Tableau Sites'!$A$7:$C$107,3,FALSE)</f>
        <v>20 RUE JEAN MOULIN</v>
      </c>
      <c r="H1384" s="179">
        <v>56100</v>
      </c>
      <c r="I1384" s="183">
        <v>6</v>
      </c>
      <c r="J1384" s="180">
        <v>43281</v>
      </c>
      <c r="K1384" s="180">
        <v>43281</v>
      </c>
      <c r="L1384" s="183">
        <v>359</v>
      </c>
      <c r="M1384" s="183">
        <v>359</v>
      </c>
      <c r="N1384" s="184">
        <v>64.319999999999993</v>
      </c>
      <c r="O1384">
        <v>102976584</v>
      </c>
      <c r="P1384" t="s">
        <v>611</v>
      </c>
      <c r="Q1384">
        <v>102977700</v>
      </c>
      <c r="R1384" t="s">
        <v>130</v>
      </c>
      <c r="S1384">
        <v>11003620275</v>
      </c>
      <c r="T1384" t="s">
        <v>612</v>
      </c>
      <c r="U1384" s="104">
        <v>21560121200016</v>
      </c>
      <c r="W1384">
        <v>288119</v>
      </c>
      <c r="X1384" s="104">
        <v>101002844745</v>
      </c>
      <c r="Y1384" s="1">
        <v>43313</v>
      </c>
      <c r="Z1384" s="1">
        <v>43353</v>
      </c>
      <c r="AA1384">
        <v>63</v>
      </c>
      <c r="AB1384" t="s">
        <v>613</v>
      </c>
      <c r="AD1384">
        <v>6005863589</v>
      </c>
      <c r="AE1384" t="s">
        <v>731</v>
      </c>
      <c r="AH1384" s="185">
        <v>14853545552699</v>
      </c>
      <c r="AI1384" t="s">
        <v>863</v>
      </c>
      <c r="AJ1384">
        <v>56100</v>
      </c>
      <c r="AK1384" t="s">
        <v>264</v>
      </c>
      <c r="AL1384" t="s">
        <v>616</v>
      </c>
      <c r="AM1384">
        <v>514</v>
      </c>
      <c r="AN1384" t="s">
        <v>101</v>
      </c>
      <c r="AO1384" t="s">
        <v>617</v>
      </c>
      <c r="AP1384" t="s">
        <v>618</v>
      </c>
      <c r="AQ1384" t="s">
        <v>619</v>
      </c>
      <c r="AR1384">
        <v>6</v>
      </c>
      <c r="AU1384">
        <v>0</v>
      </c>
      <c r="AV1384" s="1">
        <v>43221</v>
      </c>
      <c r="AW1384" s="1">
        <v>43281</v>
      </c>
      <c r="AX1384">
        <v>18.05</v>
      </c>
      <c r="AY1384">
        <v>0</v>
      </c>
      <c r="AZ1384">
        <v>0</v>
      </c>
      <c r="BA1384">
        <v>0</v>
      </c>
      <c r="BB1384">
        <v>0</v>
      </c>
      <c r="BC1384">
        <v>0.69</v>
      </c>
      <c r="BD1384">
        <v>0</v>
      </c>
      <c r="BE1384">
        <v>0</v>
      </c>
      <c r="BF1384" s="1">
        <v>43282</v>
      </c>
      <c r="BG1384" s="1">
        <v>43343</v>
      </c>
      <c r="BH1384">
        <v>9.7799999999999994</v>
      </c>
      <c r="BI1384">
        <v>13.18</v>
      </c>
      <c r="BJ1384">
        <v>41.01</v>
      </c>
      <c r="BK1384">
        <v>8.08</v>
      </c>
      <c r="BL1384">
        <v>2.64</v>
      </c>
      <c r="BM1384">
        <v>2.29</v>
      </c>
      <c r="BN1384">
        <v>1.08</v>
      </c>
      <c r="BO1384">
        <v>3.37</v>
      </c>
      <c r="BP1384">
        <v>55.1</v>
      </c>
      <c r="BQ1384">
        <v>12.42</v>
      </c>
      <c r="BR1384">
        <v>0.68</v>
      </c>
      <c r="BS1384">
        <v>42.68</v>
      </c>
      <c r="BT1384">
        <v>8.5399999999999991</v>
      </c>
      <c r="BU1384">
        <v>64.319999999999993</v>
      </c>
      <c r="BV1384">
        <v>359</v>
      </c>
      <c r="BW1384">
        <v>359</v>
      </c>
      <c r="BX1384">
        <v>0</v>
      </c>
      <c r="BY1384" s="1">
        <v>43294</v>
      </c>
      <c r="BZ1384" t="s">
        <v>624</v>
      </c>
      <c r="CA1384">
        <v>6308</v>
      </c>
      <c r="CB1384">
        <v>0</v>
      </c>
      <c r="CC1384" s="1">
        <v>43325</v>
      </c>
      <c r="CD1384">
        <v>5839</v>
      </c>
      <c r="CE1384">
        <v>0</v>
      </c>
      <c r="CF1384">
        <v>6198</v>
      </c>
      <c r="CG1384">
        <v>0</v>
      </c>
    </row>
    <row r="1385" spans="1:85" x14ac:dyDescent="0.45">
      <c r="A1385" s="179">
        <v>101002844745</v>
      </c>
      <c r="B1385" s="180">
        <v>43313</v>
      </c>
      <c r="C1385" s="181" t="s">
        <v>101</v>
      </c>
      <c r="D1385" s="181">
        <v>2018</v>
      </c>
      <c r="E1385" s="179">
        <v>14876266172942</v>
      </c>
      <c r="F1385" s="182" t="s">
        <v>733</v>
      </c>
      <c r="G1385" s="141" t="str">
        <f>VLOOKUP(E1385,'Tableau Sites'!$A$7:$C$127,3,FALSE)</f>
        <v>2 RUE DE KERULVE</v>
      </c>
      <c r="H1385" s="179">
        <v>56100</v>
      </c>
      <c r="I1385" s="183">
        <v>6</v>
      </c>
      <c r="J1385" s="180">
        <v>43281</v>
      </c>
      <c r="K1385" s="180">
        <v>43281</v>
      </c>
      <c r="L1385" s="183">
        <v>268</v>
      </c>
      <c r="M1385" s="183">
        <v>268</v>
      </c>
      <c r="N1385" s="184">
        <v>51.32</v>
      </c>
      <c r="O1385">
        <v>102976584</v>
      </c>
      <c r="P1385" t="s">
        <v>611</v>
      </c>
      <c r="Q1385">
        <v>102977700</v>
      </c>
      <c r="R1385" t="s">
        <v>130</v>
      </c>
      <c r="S1385">
        <v>11003620275</v>
      </c>
      <c r="T1385" t="s">
        <v>612</v>
      </c>
      <c r="U1385" s="104">
        <v>21560121200016</v>
      </c>
      <c r="W1385">
        <v>288119</v>
      </c>
      <c r="X1385" s="104">
        <v>101002844745</v>
      </c>
      <c r="Y1385" s="1">
        <v>43313</v>
      </c>
      <c r="Z1385" s="1">
        <v>43353</v>
      </c>
      <c r="AA1385">
        <v>64</v>
      </c>
      <c r="AB1385" t="s">
        <v>613</v>
      </c>
      <c r="AD1385">
        <v>6005863513</v>
      </c>
      <c r="AE1385" t="s">
        <v>733</v>
      </c>
      <c r="AH1385" s="185">
        <v>14876266172942</v>
      </c>
      <c r="AI1385" t="s">
        <v>864</v>
      </c>
      <c r="AJ1385">
        <v>56100</v>
      </c>
      <c r="AK1385" t="s">
        <v>264</v>
      </c>
      <c r="AL1385" t="s">
        <v>396</v>
      </c>
      <c r="AM1385">
        <v>416</v>
      </c>
      <c r="AN1385" t="s">
        <v>101</v>
      </c>
      <c r="AO1385" t="s">
        <v>617</v>
      </c>
      <c r="AP1385" t="s">
        <v>618</v>
      </c>
      <c r="AQ1385" t="s">
        <v>619</v>
      </c>
      <c r="AR1385">
        <v>6</v>
      </c>
      <c r="AU1385">
        <v>0</v>
      </c>
      <c r="AV1385" s="1">
        <v>43221</v>
      </c>
      <c r="AW1385" s="1">
        <v>43281</v>
      </c>
      <c r="AX1385">
        <v>13.47</v>
      </c>
      <c r="AY1385">
        <v>0</v>
      </c>
      <c r="AZ1385">
        <v>0</v>
      </c>
      <c r="BA1385">
        <v>0</v>
      </c>
      <c r="BB1385">
        <v>0</v>
      </c>
      <c r="BC1385">
        <v>0.51</v>
      </c>
      <c r="BD1385">
        <v>0</v>
      </c>
      <c r="BE1385">
        <v>0</v>
      </c>
      <c r="BF1385" s="1">
        <v>43282</v>
      </c>
      <c r="BG1385" s="1">
        <v>43343</v>
      </c>
      <c r="BH1385">
        <v>9.7799999999999994</v>
      </c>
      <c r="BI1385">
        <v>9.84</v>
      </c>
      <c r="BJ1385">
        <v>33.090000000000003</v>
      </c>
      <c r="BK1385">
        <v>6.03</v>
      </c>
      <c r="BL1385">
        <v>2.64</v>
      </c>
      <c r="BM1385">
        <v>1.71</v>
      </c>
      <c r="BN1385">
        <v>0.8</v>
      </c>
      <c r="BO1385">
        <v>2.5099999999999998</v>
      </c>
      <c r="BP1385">
        <v>44.27</v>
      </c>
      <c r="BQ1385">
        <v>12.42</v>
      </c>
      <c r="BR1385">
        <v>0.68</v>
      </c>
      <c r="BS1385">
        <v>31.85</v>
      </c>
      <c r="BT1385">
        <v>6.37</v>
      </c>
      <c r="BU1385">
        <v>51.32</v>
      </c>
      <c r="BV1385">
        <v>268</v>
      </c>
      <c r="BW1385">
        <v>268</v>
      </c>
      <c r="BX1385">
        <v>0</v>
      </c>
      <c r="BY1385" s="1">
        <v>43199</v>
      </c>
      <c r="BZ1385" t="s">
        <v>624</v>
      </c>
      <c r="CA1385">
        <v>4747</v>
      </c>
      <c r="CB1385">
        <v>0</v>
      </c>
      <c r="CC1385" s="1">
        <v>43376</v>
      </c>
      <c r="CD1385">
        <v>4848</v>
      </c>
      <c r="CE1385">
        <v>0</v>
      </c>
      <c r="CF1385">
        <v>5116</v>
      </c>
      <c r="CG1385">
        <v>0</v>
      </c>
    </row>
    <row r="1386" spans="1:85" hidden="1" x14ac:dyDescent="0.45">
      <c r="A1386" s="179">
        <v>101002844745</v>
      </c>
      <c r="B1386" s="180">
        <v>43313</v>
      </c>
      <c r="C1386" s="181" t="s">
        <v>101</v>
      </c>
      <c r="D1386" s="181">
        <v>2018</v>
      </c>
      <c r="E1386" s="179">
        <v>14812590435421</v>
      </c>
      <c r="F1386" s="182" t="s">
        <v>735</v>
      </c>
      <c r="G1386" s="141" t="str">
        <f>VLOOKUP(E1386,'Tableau Sites'!$A$7:$C$107,3,FALSE)</f>
        <v>29B RUE DE KEROMAN</v>
      </c>
      <c r="H1386" s="179">
        <v>56100</v>
      </c>
      <c r="I1386" s="183">
        <v>6</v>
      </c>
      <c r="J1386" s="180">
        <v>43281</v>
      </c>
      <c r="K1386" s="180">
        <v>43281</v>
      </c>
      <c r="L1386" s="183">
        <v>265</v>
      </c>
      <c r="M1386" s="183">
        <v>265</v>
      </c>
      <c r="N1386" s="184">
        <v>50.91</v>
      </c>
      <c r="O1386">
        <v>102976584</v>
      </c>
      <c r="P1386" t="s">
        <v>611</v>
      </c>
      <c r="Q1386">
        <v>102977700</v>
      </c>
      <c r="R1386" t="s">
        <v>130</v>
      </c>
      <c r="S1386">
        <v>11003620275</v>
      </c>
      <c r="T1386" t="s">
        <v>612</v>
      </c>
      <c r="U1386" s="104">
        <v>21560121200016</v>
      </c>
      <c r="W1386">
        <v>288119</v>
      </c>
      <c r="X1386" s="104">
        <v>101002844745</v>
      </c>
      <c r="Y1386" s="1">
        <v>43313</v>
      </c>
      <c r="Z1386" s="1">
        <v>43353</v>
      </c>
      <c r="AA1386">
        <v>65</v>
      </c>
      <c r="AB1386" t="s">
        <v>613</v>
      </c>
      <c r="AD1386">
        <v>6005876638</v>
      </c>
      <c r="AE1386" t="s">
        <v>735</v>
      </c>
      <c r="AH1386" s="185">
        <v>14812590435421</v>
      </c>
      <c r="AI1386" t="s">
        <v>865</v>
      </c>
      <c r="AJ1386">
        <v>56100</v>
      </c>
      <c r="AK1386" t="s">
        <v>264</v>
      </c>
      <c r="AL1386" t="s">
        <v>616</v>
      </c>
      <c r="AM1386">
        <v>293</v>
      </c>
      <c r="AN1386" t="s">
        <v>101</v>
      </c>
      <c r="AO1386" t="s">
        <v>617</v>
      </c>
      <c r="AP1386" t="s">
        <v>618</v>
      </c>
      <c r="AQ1386" t="s">
        <v>619</v>
      </c>
      <c r="AR1386">
        <v>6</v>
      </c>
      <c r="AU1386">
        <v>0</v>
      </c>
      <c r="AV1386" s="1">
        <v>43221</v>
      </c>
      <c r="AW1386" s="1">
        <v>43281</v>
      </c>
      <c r="AX1386">
        <v>13.33</v>
      </c>
      <c r="AY1386">
        <v>0</v>
      </c>
      <c r="AZ1386">
        <v>0</v>
      </c>
      <c r="BA1386">
        <v>0</v>
      </c>
      <c r="BB1386">
        <v>0</v>
      </c>
      <c r="BC1386">
        <v>0.51</v>
      </c>
      <c r="BD1386">
        <v>0</v>
      </c>
      <c r="BE1386">
        <v>0</v>
      </c>
      <c r="BF1386" s="1">
        <v>43282</v>
      </c>
      <c r="BG1386" s="1">
        <v>43343</v>
      </c>
      <c r="BH1386">
        <v>9.7799999999999994</v>
      </c>
      <c r="BI1386">
        <v>9.73</v>
      </c>
      <c r="BJ1386">
        <v>32.840000000000003</v>
      </c>
      <c r="BK1386">
        <v>5.96</v>
      </c>
      <c r="BL1386">
        <v>2.64</v>
      </c>
      <c r="BM1386">
        <v>1.69</v>
      </c>
      <c r="BN1386">
        <v>0.8</v>
      </c>
      <c r="BO1386">
        <v>2.4900000000000002</v>
      </c>
      <c r="BP1386">
        <v>43.93</v>
      </c>
      <c r="BQ1386">
        <v>12.42</v>
      </c>
      <c r="BR1386">
        <v>0.68</v>
      </c>
      <c r="BS1386">
        <v>31.51</v>
      </c>
      <c r="BT1386">
        <v>6.3</v>
      </c>
      <c r="BU1386">
        <v>50.91</v>
      </c>
      <c r="BV1386">
        <v>265</v>
      </c>
      <c r="BW1386">
        <v>265</v>
      </c>
      <c r="BX1386">
        <v>0</v>
      </c>
      <c r="BY1386" s="1">
        <v>43304</v>
      </c>
      <c r="BZ1386" t="s">
        <v>624</v>
      </c>
      <c r="CA1386">
        <v>1303</v>
      </c>
      <c r="CB1386">
        <v>0</v>
      </c>
      <c r="CC1386" s="1">
        <v>43335</v>
      </c>
      <c r="CD1386">
        <v>921</v>
      </c>
      <c r="CE1386">
        <v>0</v>
      </c>
      <c r="CF1386">
        <v>1186</v>
      </c>
      <c r="CG1386">
        <v>0</v>
      </c>
    </row>
    <row r="1387" spans="1:85" hidden="1" x14ac:dyDescent="0.45">
      <c r="A1387" s="179">
        <v>101002844745</v>
      </c>
      <c r="B1387" s="180">
        <v>43313</v>
      </c>
      <c r="C1387" s="181" t="s">
        <v>101</v>
      </c>
      <c r="D1387" s="181">
        <v>2018</v>
      </c>
      <c r="E1387" s="179">
        <v>14856729330593</v>
      </c>
      <c r="F1387" s="182" t="s">
        <v>737</v>
      </c>
      <c r="G1387" s="141" t="str">
        <f>VLOOKUP(E1387,'Tableau Sites'!$A$7:$C$107,3,FALSE)</f>
        <v>4 AVENUE JEAN JAURES</v>
      </c>
      <c r="H1387" s="179">
        <v>56100</v>
      </c>
      <c r="I1387" s="183">
        <v>6</v>
      </c>
      <c r="J1387" s="180">
        <v>43281</v>
      </c>
      <c r="K1387" s="180">
        <v>43281</v>
      </c>
      <c r="L1387" s="183">
        <v>185</v>
      </c>
      <c r="M1387" s="183">
        <v>185</v>
      </c>
      <c r="N1387" s="184">
        <v>39.5</v>
      </c>
      <c r="O1387">
        <v>102976584</v>
      </c>
      <c r="P1387" t="s">
        <v>611</v>
      </c>
      <c r="Q1387">
        <v>102977700</v>
      </c>
      <c r="R1387" t="s">
        <v>130</v>
      </c>
      <c r="S1387">
        <v>11003620275</v>
      </c>
      <c r="T1387" t="s">
        <v>612</v>
      </c>
      <c r="U1387" s="104">
        <v>21560121200016</v>
      </c>
      <c r="W1387">
        <v>288119</v>
      </c>
      <c r="X1387" s="104">
        <v>101002844745</v>
      </c>
      <c r="Y1387" s="1">
        <v>43313</v>
      </c>
      <c r="Z1387" s="1">
        <v>43353</v>
      </c>
      <c r="AA1387">
        <v>66</v>
      </c>
      <c r="AB1387" t="s">
        <v>613</v>
      </c>
      <c r="AD1387">
        <v>6005836769</v>
      </c>
      <c r="AE1387" t="s">
        <v>737</v>
      </c>
      <c r="AH1387" s="185">
        <v>14856729330593</v>
      </c>
      <c r="AI1387" t="s">
        <v>866</v>
      </c>
      <c r="AJ1387">
        <v>56100</v>
      </c>
      <c r="AK1387" t="s">
        <v>264</v>
      </c>
      <c r="AL1387" t="s">
        <v>616</v>
      </c>
      <c r="AM1387">
        <v>436</v>
      </c>
      <c r="AN1387" t="s">
        <v>101</v>
      </c>
      <c r="AO1387" t="s">
        <v>617</v>
      </c>
      <c r="AP1387" t="s">
        <v>618</v>
      </c>
      <c r="AQ1387" t="s">
        <v>619</v>
      </c>
      <c r="AR1387">
        <v>6</v>
      </c>
      <c r="AU1387">
        <v>0</v>
      </c>
      <c r="AV1387" s="1">
        <v>43221</v>
      </c>
      <c r="AW1387" s="1">
        <v>43281</v>
      </c>
      <c r="AX1387">
        <v>9.31</v>
      </c>
      <c r="AY1387">
        <v>0</v>
      </c>
      <c r="AZ1387">
        <v>0</v>
      </c>
      <c r="BA1387">
        <v>0</v>
      </c>
      <c r="BB1387">
        <v>0</v>
      </c>
      <c r="BC1387">
        <v>0.36</v>
      </c>
      <c r="BD1387">
        <v>0</v>
      </c>
      <c r="BE1387">
        <v>0</v>
      </c>
      <c r="BF1387" s="1">
        <v>43282</v>
      </c>
      <c r="BG1387" s="1">
        <v>43343</v>
      </c>
      <c r="BH1387">
        <v>9.7799999999999994</v>
      </c>
      <c r="BI1387">
        <v>6.79</v>
      </c>
      <c r="BJ1387">
        <v>25.88</v>
      </c>
      <c r="BK1387">
        <v>4.16</v>
      </c>
      <c r="BL1387">
        <v>2.64</v>
      </c>
      <c r="BM1387">
        <v>1.18</v>
      </c>
      <c r="BN1387">
        <v>0.56000000000000005</v>
      </c>
      <c r="BO1387">
        <v>1.74</v>
      </c>
      <c r="BP1387">
        <v>34.42</v>
      </c>
      <c r="BQ1387">
        <v>12.42</v>
      </c>
      <c r="BR1387">
        <v>0.68</v>
      </c>
      <c r="BS1387">
        <v>22</v>
      </c>
      <c r="BT1387">
        <v>4.4000000000000004</v>
      </c>
      <c r="BU1387">
        <v>39.5</v>
      </c>
      <c r="BV1387">
        <v>185</v>
      </c>
      <c r="BW1387">
        <v>185</v>
      </c>
      <c r="BX1387">
        <v>0</v>
      </c>
      <c r="BY1387" s="1">
        <v>43303</v>
      </c>
      <c r="BZ1387" t="s">
        <v>624</v>
      </c>
      <c r="CA1387">
        <v>1210</v>
      </c>
      <c r="CB1387">
        <v>0</v>
      </c>
      <c r="CC1387" s="1">
        <v>43334</v>
      </c>
      <c r="CD1387">
        <v>953</v>
      </c>
      <c r="CE1387">
        <v>0</v>
      </c>
      <c r="CF1387">
        <v>1138</v>
      </c>
      <c r="CG1387">
        <v>0</v>
      </c>
    </row>
    <row r="1388" spans="1:85" hidden="1" x14ac:dyDescent="0.45">
      <c r="A1388" s="179">
        <v>101002844745</v>
      </c>
      <c r="B1388" s="180">
        <v>43313</v>
      </c>
      <c r="C1388" s="181" t="s">
        <v>101</v>
      </c>
      <c r="D1388" s="181">
        <v>2018</v>
      </c>
      <c r="E1388" s="179">
        <v>14838784345448</v>
      </c>
      <c r="F1388" s="182" t="s">
        <v>741</v>
      </c>
      <c r="G1388" s="141" t="str">
        <f>VLOOKUP(E1388,'Tableau Sites'!$A$7:$C$107,3,FALSE)</f>
        <v>42 RUE DE KERSABIEC</v>
      </c>
      <c r="H1388" s="179">
        <v>56100</v>
      </c>
      <c r="I1388" s="183">
        <v>6</v>
      </c>
      <c r="J1388" s="180">
        <v>43281</v>
      </c>
      <c r="K1388" s="180">
        <v>43281</v>
      </c>
      <c r="L1388" s="183">
        <v>3405</v>
      </c>
      <c r="M1388" s="183">
        <v>3405</v>
      </c>
      <c r="N1388" s="184">
        <v>498.8</v>
      </c>
      <c r="O1388">
        <v>102976584</v>
      </c>
      <c r="P1388" t="s">
        <v>611</v>
      </c>
      <c r="Q1388">
        <v>102977700</v>
      </c>
      <c r="R1388" t="s">
        <v>130</v>
      </c>
      <c r="S1388">
        <v>11003620275</v>
      </c>
      <c r="T1388" t="s">
        <v>612</v>
      </c>
      <c r="U1388" s="104">
        <v>21560121200016</v>
      </c>
      <c r="W1388">
        <v>288119</v>
      </c>
      <c r="X1388" s="104">
        <v>101002844745</v>
      </c>
      <c r="Y1388" s="1">
        <v>43313</v>
      </c>
      <c r="Z1388" s="1">
        <v>43353</v>
      </c>
      <c r="AA1388">
        <v>67</v>
      </c>
      <c r="AB1388" t="s">
        <v>613</v>
      </c>
      <c r="AD1388">
        <v>6005863687</v>
      </c>
      <c r="AE1388" t="s">
        <v>741</v>
      </c>
      <c r="AH1388" s="185">
        <v>14838784345448</v>
      </c>
      <c r="AI1388" t="s">
        <v>867</v>
      </c>
      <c r="AJ1388">
        <v>56100</v>
      </c>
      <c r="AK1388" t="s">
        <v>264</v>
      </c>
      <c r="AL1388" t="s">
        <v>634</v>
      </c>
      <c r="AM1388">
        <v>707</v>
      </c>
      <c r="AN1388" t="s">
        <v>101</v>
      </c>
      <c r="AO1388" t="s">
        <v>617</v>
      </c>
      <c r="AP1388" t="s">
        <v>618</v>
      </c>
      <c r="AQ1388" t="s">
        <v>619</v>
      </c>
      <c r="AR1388">
        <v>6</v>
      </c>
      <c r="AU1388">
        <v>0</v>
      </c>
      <c r="AV1388" s="1">
        <v>43221</v>
      </c>
      <c r="AW1388" s="1">
        <v>43281</v>
      </c>
      <c r="AX1388">
        <v>171.24</v>
      </c>
      <c r="AY1388">
        <v>0</v>
      </c>
      <c r="AZ1388">
        <v>0</v>
      </c>
      <c r="BA1388">
        <v>0</v>
      </c>
      <c r="BB1388">
        <v>0</v>
      </c>
      <c r="BC1388">
        <v>6.54</v>
      </c>
      <c r="BD1388">
        <v>0</v>
      </c>
      <c r="BE1388">
        <v>0</v>
      </c>
      <c r="BF1388" s="1">
        <v>43282</v>
      </c>
      <c r="BG1388" s="1">
        <v>43343</v>
      </c>
      <c r="BH1388">
        <v>9.7799999999999994</v>
      </c>
      <c r="BI1388">
        <v>124.96</v>
      </c>
      <c r="BJ1388">
        <v>305.98</v>
      </c>
      <c r="BK1388">
        <v>76.61</v>
      </c>
      <c r="BL1388">
        <v>2.64</v>
      </c>
      <c r="BM1388">
        <v>21.72</v>
      </c>
      <c r="BN1388">
        <v>10.220000000000001</v>
      </c>
      <c r="BO1388">
        <v>31.94</v>
      </c>
      <c r="BP1388">
        <v>417.17</v>
      </c>
      <c r="BQ1388">
        <v>12.42</v>
      </c>
      <c r="BR1388">
        <v>0.68</v>
      </c>
      <c r="BS1388">
        <v>404.75</v>
      </c>
      <c r="BT1388">
        <v>80.95</v>
      </c>
      <c r="BU1388">
        <v>498.8</v>
      </c>
      <c r="BV1388">
        <v>3405</v>
      </c>
      <c r="BW1388">
        <v>3405</v>
      </c>
      <c r="BX1388">
        <v>0</v>
      </c>
      <c r="BY1388" s="1">
        <v>43280</v>
      </c>
      <c r="BZ1388" t="s">
        <v>907</v>
      </c>
      <c r="CA1388">
        <v>89650</v>
      </c>
      <c r="CB1388">
        <v>0</v>
      </c>
      <c r="CC1388" s="1">
        <v>43461</v>
      </c>
      <c r="CD1388">
        <v>86260</v>
      </c>
      <c r="CE1388">
        <v>0</v>
      </c>
      <c r="CF1388">
        <v>89665</v>
      </c>
      <c r="CG1388">
        <v>0</v>
      </c>
    </row>
    <row r="1389" spans="1:85" hidden="1" x14ac:dyDescent="0.45">
      <c r="A1389" s="179">
        <v>101002844745</v>
      </c>
      <c r="B1389" s="180">
        <v>43313</v>
      </c>
      <c r="C1389" s="181" t="s">
        <v>101</v>
      </c>
      <c r="D1389" s="181">
        <v>2018</v>
      </c>
      <c r="E1389" s="179">
        <v>14811432674857</v>
      </c>
      <c r="F1389" s="204" t="s">
        <v>743</v>
      </c>
      <c r="G1389" s="141" t="e">
        <f>VLOOKUP(E1389,'Tableau Sites'!$A$7:$C$107,3,FALSE)</f>
        <v>#N/A</v>
      </c>
      <c r="H1389" s="179">
        <v>56100</v>
      </c>
      <c r="I1389" s="183">
        <v>6</v>
      </c>
      <c r="J1389" s="180">
        <v>43281</v>
      </c>
      <c r="K1389" s="180">
        <v>43281</v>
      </c>
      <c r="L1389" s="183">
        <v>-5</v>
      </c>
      <c r="M1389" s="183">
        <v>-5</v>
      </c>
      <c r="N1389" s="184">
        <v>12.39</v>
      </c>
      <c r="O1389">
        <v>102976584</v>
      </c>
      <c r="P1389" t="s">
        <v>611</v>
      </c>
      <c r="Q1389">
        <v>102977700</v>
      </c>
      <c r="R1389" t="s">
        <v>130</v>
      </c>
      <c r="S1389">
        <v>11003620275</v>
      </c>
      <c r="T1389" t="s">
        <v>612</v>
      </c>
      <c r="U1389" s="104">
        <v>21560121200016</v>
      </c>
      <c r="W1389">
        <v>288119</v>
      </c>
      <c r="X1389" s="104">
        <v>101002844745</v>
      </c>
      <c r="Y1389" s="1">
        <v>43313</v>
      </c>
      <c r="Z1389" s="1">
        <v>43353</v>
      </c>
      <c r="AA1389">
        <v>68</v>
      </c>
      <c r="AB1389" t="s">
        <v>613</v>
      </c>
      <c r="AD1389">
        <v>6005876639</v>
      </c>
      <c r="AE1389" t="s">
        <v>743</v>
      </c>
      <c r="AH1389" s="185">
        <v>14811432674857</v>
      </c>
      <c r="AI1389" t="s">
        <v>168</v>
      </c>
      <c r="AJ1389">
        <v>56100</v>
      </c>
      <c r="AK1389" t="s">
        <v>264</v>
      </c>
      <c r="AL1389" t="s">
        <v>616</v>
      </c>
      <c r="AM1389">
        <v>545</v>
      </c>
      <c r="AN1389" t="s">
        <v>101</v>
      </c>
      <c r="AO1389" t="s">
        <v>617</v>
      </c>
      <c r="AP1389" t="s">
        <v>618</v>
      </c>
      <c r="AQ1389" t="s">
        <v>619</v>
      </c>
      <c r="AR1389">
        <v>6</v>
      </c>
      <c r="AU1389">
        <v>0</v>
      </c>
      <c r="AV1389" s="1">
        <v>43221</v>
      </c>
      <c r="AW1389" s="1">
        <v>43281</v>
      </c>
      <c r="AX1389">
        <v>-0.25</v>
      </c>
      <c r="AY1389">
        <v>0</v>
      </c>
      <c r="AZ1389">
        <v>0</v>
      </c>
      <c r="BA1389">
        <v>0</v>
      </c>
      <c r="BB1389">
        <v>0</v>
      </c>
      <c r="BC1389">
        <v>-0.01</v>
      </c>
      <c r="BD1389">
        <v>0</v>
      </c>
      <c r="BE1389">
        <v>0</v>
      </c>
      <c r="BF1389" s="1">
        <v>43282</v>
      </c>
      <c r="BG1389" s="1">
        <v>43343</v>
      </c>
      <c r="BH1389">
        <v>9.7799999999999994</v>
      </c>
      <c r="BI1389">
        <v>-0.18</v>
      </c>
      <c r="BJ1389">
        <v>9.35</v>
      </c>
      <c r="BK1389">
        <v>-0.11</v>
      </c>
      <c r="BL1389">
        <v>2.64</v>
      </c>
      <c r="BM1389">
        <v>-0.03</v>
      </c>
      <c r="BN1389">
        <v>-0.02</v>
      </c>
      <c r="BO1389">
        <v>-0.05</v>
      </c>
      <c r="BP1389">
        <v>11.83</v>
      </c>
      <c r="BQ1389">
        <v>12.42</v>
      </c>
      <c r="BR1389">
        <v>0.68</v>
      </c>
      <c r="BS1389">
        <v>-0.59</v>
      </c>
      <c r="BT1389">
        <v>-0.12</v>
      </c>
      <c r="BU1389">
        <v>12.39</v>
      </c>
      <c r="BV1389">
        <v>-5</v>
      </c>
      <c r="BW1389">
        <v>-5</v>
      </c>
      <c r="BX1389">
        <v>0</v>
      </c>
      <c r="BY1389" s="1">
        <v>43307</v>
      </c>
      <c r="BZ1389" t="s">
        <v>624</v>
      </c>
      <c r="CA1389">
        <v>0</v>
      </c>
      <c r="CB1389">
        <v>0</v>
      </c>
      <c r="CC1389" s="1">
        <v>43338</v>
      </c>
      <c r="CD1389">
        <v>9</v>
      </c>
      <c r="CE1389">
        <v>0</v>
      </c>
      <c r="CF1389">
        <v>4</v>
      </c>
      <c r="CG1389">
        <v>0</v>
      </c>
    </row>
    <row r="1390" spans="1:85" hidden="1" x14ac:dyDescent="0.45">
      <c r="A1390" s="179">
        <v>101002844745</v>
      </c>
      <c r="B1390" s="180">
        <v>43313</v>
      </c>
      <c r="C1390" s="181" t="s">
        <v>101</v>
      </c>
      <c r="D1390" s="181">
        <v>2018</v>
      </c>
      <c r="E1390" s="179">
        <v>14819392140869</v>
      </c>
      <c r="F1390" s="182" t="s">
        <v>745</v>
      </c>
      <c r="G1390" s="141" t="str">
        <f>VLOOKUP(E1390,'Tableau Sites'!$A$7:$C$107,3,FALSE)</f>
        <v>60 RUE DE CARNEL</v>
      </c>
      <c r="H1390" s="179">
        <v>56100</v>
      </c>
      <c r="I1390" s="183">
        <v>6</v>
      </c>
      <c r="J1390" s="180">
        <v>43281</v>
      </c>
      <c r="K1390" s="180">
        <v>43281</v>
      </c>
      <c r="L1390" s="183">
        <v>369</v>
      </c>
      <c r="M1390" s="183">
        <v>369</v>
      </c>
      <c r="N1390" s="184">
        <v>65.73</v>
      </c>
      <c r="O1390">
        <v>102976584</v>
      </c>
      <c r="P1390" t="s">
        <v>611</v>
      </c>
      <c r="Q1390">
        <v>102977700</v>
      </c>
      <c r="R1390" t="s">
        <v>130</v>
      </c>
      <c r="S1390">
        <v>11003620275</v>
      </c>
      <c r="T1390" t="s">
        <v>612</v>
      </c>
      <c r="U1390" s="104">
        <v>21560121200016</v>
      </c>
      <c r="W1390">
        <v>288119</v>
      </c>
      <c r="X1390" s="104">
        <v>101002844745</v>
      </c>
      <c r="Y1390" s="1">
        <v>43313</v>
      </c>
      <c r="Z1390" s="1">
        <v>43353</v>
      </c>
      <c r="AA1390">
        <v>69</v>
      </c>
      <c r="AB1390" t="s">
        <v>613</v>
      </c>
      <c r="AD1390">
        <v>6005836686</v>
      </c>
      <c r="AE1390" t="s">
        <v>745</v>
      </c>
      <c r="AH1390" s="185">
        <v>14819392140869</v>
      </c>
      <c r="AI1390" t="s">
        <v>868</v>
      </c>
      <c r="AJ1390">
        <v>56100</v>
      </c>
      <c r="AK1390" t="s">
        <v>264</v>
      </c>
      <c r="AL1390" t="s">
        <v>616</v>
      </c>
      <c r="AM1390">
        <v>374</v>
      </c>
      <c r="AN1390" t="s">
        <v>101</v>
      </c>
      <c r="AO1390" t="s">
        <v>617</v>
      </c>
      <c r="AP1390" t="s">
        <v>618</v>
      </c>
      <c r="AQ1390" t="s">
        <v>619</v>
      </c>
      <c r="AR1390">
        <v>6</v>
      </c>
      <c r="AU1390">
        <v>0</v>
      </c>
      <c r="AV1390" s="1">
        <v>43221</v>
      </c>
      <c r="AW1390" s="1">
        <v>43281</v>
      </c>
      <c r="AX1390">
        <v>18.559999999999999</v>
      </c>
      <c r="AY1390">
        <v>0</v>
      </c>
      <c r="AZ1390">
        <v>0</v>
      </c>
      <c r="BA1390">
        <v>0</v>
      </c>
      <c r="BB1390">
        <v>0</v>
      </c>
      <c r="BC1390">
        <v>0.71</v>
      </c>
      <c r="BD1390">
        <v>0</v>
      </c>
      <c r="BE1390">
        <v>0</v>
      </c>
      <c r="BF1390" s="1">
        <v>43282</v>
      </c>
      <c r="BG1390" s="1">
        <v>43343</v>
      </c>
      <c r="BH1390">
        <v>9.7799999999999994</v>
      </c>
      <c r="BI1390">
        <v>13.54</v>
      </c>
      <c r="BJ1390">
        <v>41.88</v>
      </c>
      <c r="BK1390">
        <v>8.3000000000000007</v>
      </c>
      <c r="BL1390">
        <v>2.64</v>
      </c>
      <c r="BM1390">
        <v>2.35</v>
      </c>
      <c r="BN1390">
        <v>1.1100000000000001</v>
      </c>
      <c r="BO1390">
        <v>3.46</v>
      </c>
      <c r="BP1390">
        <v>56.28</v>
      </c>
      <c r="BQ1390">
        <v>12.42</v>
      </c>
      <c r="BR1390">
        <v>0.68</v>
      </c>
      <c r="BS1390">
        <v>43.86</v>
      </c>
      <c r="BT1390">
        <v>8.77</v>
      </c>
      <c r="BU1390">
        <v>65.73</v>
      </c>
      <c r="BV1390">
        <v>369</v>
      </c>
      <c r="BW1390">
        <v>369</v>
      </c>
      <c r="BX1390">
        <v>0</v>
      </c>
      <c r="BY1390" s="1">
        <v>43296</v>
      </c>
      <c r="BZ1390" t="s">
        <v>624</v>
      </c>
      <c r="CA1390">
        <v>1835</v>
      </c>
      <c r="CB1390">
        <v>0</v>
      </c>
      <c r="CC1390" s="1">
        <v>43327</v>
      </c>
      <c r="CD1390">
        <v>1368</v>
      </c>
      <c r="CE1390">
        <v>0</v>
      </c>
      <c r="CF1390">
        <v>1737</v>
      </c>
      <c r="CG1390">
        <v>0</v>
      </c>
    </row>
    <row r="1391" spans="1:85" hidden="1" x14ac:dyDescent="0.45">
      <c r="A1391" s="179">
        <v>101002844745</v>
      </c>
      <c r="B1391" s="180">
        <v>43313</v>
      </c>
      <c r="C1391" s="181" t="s">
        <v>101</v>
      </c>
      <c r="D1391" s="181">
        <v>2018</v>
      </c>
      <c r="E1391" s="179">
        <v>14831548422869</v>
      </c>
      <c r="F1391" s="182" t="s">
        <v>747</v>
      </c>
      <c r="G1391" s="141" t="str">
        <f>VLOOKUP(E1391,'Tableau Sites'!$A$7:$C$107,3,FALSE)</f>
        <v>2A RUE COMMANDANT MARCHAND</v>
      </c>
      <c r="H1391" s="179">
        <v>56100</v>
      </c>
      <c r="I1391" s="183">
        <v>3</v>
      </c>
      <c r="J1391" s="180">
        <v>43281</v>
      </c>
      <c r="K1391" s="180">
        <v>43281</v>
      </c>
      <c r="L1391" s="183">
        <v>-6</v>
      </c>
      <c r="M1391" s="183">
        <v>-6</v>
      </c>
      <c r="N1391" s="184">
        <v>9.3000000000000007</v>
      </c>
      <c r="O1391">
        <v>102976584</v>
      </c>
      <c r="P1391" t="s">
        <v>611</v>
      </c>
      <c r="Q1391">
        <v>102977700</v>
      </c>
      <c r="R1391" t="s">
        <v>130</v>
      </c>
      <c r="S1391">
        <v>11003620275</v>
      </c>
      <c r="T1391" t="s">
        <v>612</v>
      </c>
      <c r="U1391" s="104">
        <v>21560121200016</v>
      </c>
      <c r="W1391">
        <v>288119</v>
      </c>
      <c r="X1391" s="104">
        <v>101002844745</v>
      </c>
      <c r="Y1391" s="1">
        <v>43313</v>
      </c>
      <c r="Z1391" s="1">
        <v>43353</v>
      </c>
      <c r="AA1391">
        <v>70</v>
      </c>
      <c r="AB1391" t="s">
        <v>613</v>
      </c>
      <c r="AD1391">
        <v>6005830267</v>
      </c>
      <c r="AE1391" t="s">
        <v>747</v>
      </c>
      <c r="AH1391" s="185">
        <v>14831548422869</v>
      </c>
      <c r="AI1391" t="s">
        <v>869</v>
      </c>
      <c r="AJ1391">
        <v>56100</v>
      </c>
      <c r="AK1391" t="s">
        <v>264</v>
      </c>
      <c r="AL1391" t="s">
        <v>616</v>
      </c>
      <c r="AM1391">
        <v>4176451260697</v>
      </c>
      <c r="AN1391" t="s">
        <v>101</v>
      </c>
      <c r="AO1391" t="s">
        <v>617</v>
      </c>
      <c r="AP1391" t="s">
        <v>618</v>
      </c>
      <c r="AQ1391" t="s">
        <v>619</v>
      </c>
      <c r="AR1391">
        <v>3</v>
      </c>
      <c r="AU1391">
        <v>0</v>
      </c>
      <c r="AV1391" s="1">
        <v>43221</v>
      </c>
      <c r="AW1391" s="1">
        <v>43281</v>
      </c>
      <c r="AX1391">
        <v>-0.3</v>
      </c>
      <c r="AY1391">
        <v>0</v>
      </c>
      <c r="AZ1391">
        <v>0</v>
      </c>
      <c r="BA1391">
        <v>0</v>
      </c>
      <c r="BB1391">
        <v>0</v>
      </c>
      <c r="BC1391">
        <v>-0.01</v>
      </c>
      <c r="BD1391">
        <v>0</v>
      </c>
      <c r="BE1391">
        <v>0</v>
      </c>
      <c r="BF1391" s="1">
        <v>43282</v>
      </c>
      <c r="BG1391" s="1">
        <v>43343</v>
      </c>
      <c r="BH1391">
        <v>7.58</v>
      </c>
      <c r="BI1391">
        <v>-0.22</v>
      </c>
      <c r="BJ1391">
        <v>7.06</v>
      </c>
      <c r="BK1391">
        <v>-0.14000000000000001</v>
      </c>
      <c r="BL1391">
        <v>2.0499999999999998</v>
      </c>
      <c r="BM1391">
        <v>-0.04</v>
      </c>
      <c r="BN1391">
        <v>-0.02</v>
      </c>
      <c r="BO1391">
        <v>-0.06</v>
      </c>
      <c r="BP1391">
        <v>8.91</v>
      </c>
      <c r="BQ1391">
        <v>9.6300000000000008</v>
      </c>
      <c r="BR1391">
        <v>0.53</v>
      </c>
      <c r="BS1391">
        <v>-0.72</v>
      </c>
      <c r="BT1391">
        <v>-0.14000000000000001</v>
      </c>
      <c r="BU1391">
        <v>9.3000000000000007</v>
      </c>
      <c r="BV1391">
        <v>-6</v>
      </c>
      <c r="BW1391">
        <v>-6</v>
      </c>
      <c r="BX1391">
        <v>0</v>
      </c>
      <c r="BY1391" s="1">
        <v>43298</v>
      </c>
      <c r="BZ1391" t="s">
        <v>624</v>
      </c>
      <c r="CA1391">
        <v>44</v>
      </c>
      <c r="CB1391">
        <v>0</v>
      </c>
      <c r="CC1391" s="1">
        <v>43329</v>
      </c>
      <c r="CD1391">
        <v>50</v>
      </c>
      <c r="CE1391">
        <v>0</v>
      </c>
      <c r="CF1391">
        <v>44</v>
      </c>
      <c r="CG1391">
        <v>0</v>
      </c>
    </row>
    <row r="1392" spans="1:85" x14ac:dyDescent="0.45">
      <c r="A1392" s="179">
        <v>101002844745</v>
      </c>
      <c r="B1392" s="180">
        <v>43313</v>
      </c>
      <c r="C1392" s="181" t="s">
        <v>101</v>
      </c>
      <c r="D1392" s="181">
        <v>2018</v>
      </c>
      <c r="E1392" s="179">
        <v>14899131654739</v>
      </c>
      <c r="F1392" s="182" t="s">
        <v>749</v>
      </c>
      <c r="G1392" s="141" t="str">
        <f>VLOOKUP(E1392,'Tableau Sites'!$A$7:$C$127,3,FALSE)</f>
        <v>32 RUE EDGAR QUINET</v>
      </c>
      <c r="H1392" s="179">
        <v>56100</v>
      </c>
      <c r="I1392" s="183">
        <v>6</v>
      </c>
      <c r="J1392" s="180">
        <v>43281</v>
      </c>
      <c r="K1392" s="180">
        <v>43281</v>
      </c>
      <c r="L1392" s="183">
        <v>165</v>
      </c>
      <c r="M1392" s="183">
        <v>165</v>
      </c>
      <c r="N1392" s="184">
        <v>36.64</v>
      </c>
      <c r="O1392">
        <v>102976584</v>
      </c>
      <c r="P1392" t="s">
        <v>611</v>
      </c>
      <c r="Q1392">
        <v>102977700</v>
      </c>
      <c r="R1392" t="s">
        <v>130</v>
      </c>
      <c r="S1392">
        <v>11003620275</v>
      </c>
      <c r="T1392" t="s">
        <v>612</v>
      </c>
      <c r="U1392" s="104">
        <v>21560121200016</v>
      </c>
      <c r="W1392">
        <v>288119</v>
      </c>
      <c r="X1392" s="104">
        <v>101002844745</v>
      </c>
      <c r="Y1392" s="1">
        <v>43313</v>
      </c>
      <c r="Z1392" s="1">
        <v>43353</v>
      </c>
      <c r="AA1392">
        <v>71</v>
      </c>
      <c r="AB1392" t="s">
        <v>613</v>
      </c>
      <c r="AD1392">
        <v>6005863436</v>
      </c>
      <c r="AE1392" t="s">
        <v>749</v>
      </c>
      <c r="AH1392" s="185">
        <v>14899131654739</v>
      </c>
      <c r="AI1392" t="s">
        <v>870</v>
      </c>
      <c r="AJ1392">
        <v>56100</v>
      </c>
      <c r="AK1392" t="s">
        <v>264</v>
      </c>
      <c r="AL1392" t="s">
        <v>634</v>
      </c>
      <c r="AM1392">
        <v>683</v>
      </c>
      <c r="AN1392" t="s">
        <v>101</v>
      </c>
      <c r="AO1392" t="s">
        <v>617</v>
      </c>
      <c r="AP1392" t="s">
        <v>618</v>
      </c>
      <c r="AQ1392" t="s">
        <v>619</v>
      </c>
      <c r="AR1392">
        <v>6</v>
      </c>
      <c r="AU1392">
        <v>0</v>
      </c>
      <c r="AV1392" s="1">
        <v>43221</v>
      </c>
      <c r="AW1392" s="1">
        <v>43281</v>
      </c>
      <c r="AX1392">
        <v>8.3000000000000007</v>
      </c>
      <c r="AY1392">
        <v>0</v>
      </c>
      <c r="AZ1392">
        <v>0</v>
      </c>
      <c r="BA1392">
        <v>0</v>
      </c>
      <c r="BB1392">
        <v>0</v>
      </c>
      <c r="BC1392">
        <v>0.32</v>
      </c>
      <c r="BD1392">
        <v>0</v>
      </c>
      <c r="BE1392">
        <v>0</v>
      </c>
      <c r="BF1392" s="1">
        <v>43282</v>
      </c>
      <c r="BG1392" s="1">
        <v>43343</v>
      </c>
      <c r="BH1392">
        <v>9.7799999999999994</v>
      </c>
      <c r="BI1392">
        <v>6.06</v>
      </c>
      <c r="BJ1392">
        <v>24.14</v>
      </c>
      <c r="BK1392">
        <v>3.71</v>
      </c>
      <c r="BL1392">
        <v>2.64</v>
      </c>
      <c r="BM1392">
        <v>1.05</v>
      </c>
      <c r="BN1392">
        <v>0.5</v>
      </c>
      <c r="BO1392">
        <v>1.55</v>
      </c>
      <c r="BP1392">
        <v>32.04</v>
      </c>
      <c r="BQ1392">
        <v>12.42</v>
      </c>
      <c r="BR1392">
        <v>0.68</v>
      </c>
      <c r="BS1392">
        <v>19.62</v>
      </c>
      <c r="BT1392">
        <v>3.92</v>
      </c>
      <c r="BU1392">
        <v>36.64</v>
      </c>
      <c r="BV1392">
        <v>165</v>
      </c>
      <c r="BW1392">
        <v>165</v>
      </c>
      <c r="BX1392">
        <v>0</v>
      </c>
      <c r="BY1392" s="1">
        <v>43151</v>
      </c>
      <c r="BZ1392" t="s">
        <v>624</v>
      </c>
      <c r="CA1392">
        <v>61232</v>
      </c>
      <c r="CB1392">
        <v>0</v>
      </c>
      <c r="CC1392" s="1">
        <v>43327</v>
      </c>
      <c r="CD1392">
        <v>61452</v>
      </c>
      <c r="CE1392">
        <v>0</v>
      </c>
      <c r="CF1392">
        <v>61617</v>
      </c>
      <c r="CG1392">
        <v>0</v>
      </c>
    </row>
    <row r="1393" spans="1:85" hidden="1" x14ac:dyDescent="0.45">
      <c r="A1393" s="179">
        <v>101002844745</v>
      </c>
      <c r="B1393" s="180">
        <v>43313</v>
      </c>
      <c r="C1393" s="181" t="s">
        <v>101</v>
      </c>
      <c r="D1393" s="181">
        <v>2018</v>
      </c>
      <c r="E1393" s="179">
        <v>14818089684573</v>
      </c>
      <c r="F1393" s="182" t="s">
        <v>751</v>
      </c>
      <c r="G1393" s="141" t="str">
        <f>VLOOKUP(E1393,'Tableau Sites'!$A$7:$C$107,3,FALSE)</f>
        <v>RUE FERDINAND BUISSON</v>
      </c>
      <c r="H1393" s="179">
        <v>56100</v>
      </c>
      <c r="I1393" s="183">
        <v>6</v>
      </c>
      <c r="J1393" s="180">
        <v>43281</v>
      </c>
      <c r="K1393" s="180">
        <v>43281</v>
      </c>
      <c r="L1393" s="183">
        <v>145</v>
      </c>
      <c r="M1393" s="183">
        <v>145</v>
      </c>
      <c r="N1393" s="184">
        <v>33.79</v>
      </c>
      <c r="O1393">
        <v>102976584</v>
      </c>
      <c r="P1393" t="s">
        <v>611</v>
      </c>
      <c r="Q1393">
        <v>102977700</v>
      </c>
      <c r="R1393" t="s">
        <v>130</v>
      </c>
      <c r="S1393">
        <v>11003620275</v>
      </c>
      <c r="T1393" t="s">
        <v>612</v>
      </c>
      <c r="U1393" s="104">
        <v>21560121200016</v>
      </c>
      <c r="W1393">
        <v>288119</v>
      </c>
      <c r="X1393" s="104">
        <v>101002844745</v>
      </c>
      <c r="Y1393" s="1">
        <v>43313</v>
      </c>
      <c r="Z1393" s="1">
        <v>43353</v>
      </c>
      <c r="AA1393">
        <v>72</v>
      </c>
      <c r="AB1393" t="s">
        <v>613</v>
      </c>
      <c r="AD1393">
        <v>6005863723</v>
      </c>
      <c r="AE1393" t="s">
        <v>751</v>
      </c>
      <c r="AH1393" s="185">
        <v>14818089684573</v>
      </c>
      <c r="AI1393" t="s">
        <v>871</v>
      </c>
      <c r="AJ1393">
        <v>56100</v>
      </c>
      <c r="AK1393" t="s">
        <v>264</v>
      </c>
      <c r="AL1393" t="s">
        <v>634</v>
      </c>
      <c r="AM1393">
        <v>779</v>
      </c>
      <c r="AN1393" t="s">
        <v>101</v>
      </c>
      <c r="AO1393" t="s">
        <v>617</v>
      </c>
      <c r="AP1393" t="s">
        <v>618</v>
      </c>
      <c r="AQ1393" t="s">
        <v>619</v>
      </c>
      <c r="AR1393">
        <v>6</v>
      </c>
      <c r="AU1393">
        <v>0</v>
      </c>
      <c r="AV1393" s="1">
        <v>43221</v>
      </c>
      <c r="AW1393" s="1">
        <v>43281</v>
      </c>
      <c r="AX1393">
        <v>7.29</v>
      </c>
      <c r="AY1393">
        <v>0</v>
      </c>
      <c r="AZ1393">
        <v>0</v>
      </c>
      <c r="BA1393">
        <v>0</v>
      </c>
      <c r="BB1393">
        <v>0</v>
      </c>
      <c r="BC1393">
        <v>0.28000000000000003</v>
      </c>
      <c r="BD1393">
        <v>0</v>
      </c>
      <c r="BE1393">
        <v>0</v>
      </c>
      <c r="BF1393" s="1">
        <v>43282</v>
      </c>
      <c r="BG1393" s="1">
        <v>43343</v>
      </c>
      <c r="BH1393">
        <v>9.7799999999999994</v>
      </c>
      <c r="BI1393">
        <v>5.32</v>
      </c>
      <c r="BJ1393">
        <v>22.39</v>
      </c>
      <c r="BK1393">
        <v>3.26</v>
      </c>
      <c r="BL1393">
        <v>2.64</v>
      </c>
      <c r="BM1393">
        <v>0.93</v>
      </c>
      <c r="BN1393">
        <v>0.44</v>
      </c>
      <c r="BO1393">
        <v>1.37</v>
      </c>
      <c r="BP1393">
        <v>29.66</v>
      </c>
      <c r="BQ1393">
        <v>12.42</v>
      </c>
      <c r="BR1393">
        <v>0.68</v>
      </c>
      <c r="BS1393">
        <v>17.239999999999998</v>
      </c>
      <c r="BT1393">
        <v>3.45</v>
      </c>
      <c r="BU1393">
        <v>33.79</v>
      </c>
      <c r="BV1393">
        <v>145</v>
      </c>
      <c r="BW1393">
        <v>145</v>
      </c>
      <c r="BX1393">
        <v>0</v>
      </c>
      <c r="BY1393" s="1">
        <v>43164</v>
      </c>
      <c r="BZ1393" t="s">
        <v>624</v>
      </c>
      <c r="CA1393">
        <v>68188</v>
      </c>
      <c r="CB1393">
        <v>0</v>
      </c>
      <c r="CC1393" s="1">
        <v>43342</v>
      </c>
      <c r="CD1393">
        <v>68341</v>
      </c>
      <c r="CE1393">
        <v>0</v>
      </c>
      <c r="CF1393">
        <v>68486</v>
      </c>
      <c r="CG1393">
        <v>0</v>
      </c>
    </row>
    <row r="1394" spans="1:85" hidden="1" x14ac:dyDescent="0.45">
      <c r="A1394" s="179">
        <v>101002844745</v>
      </c>
      <c r="B1394" s="180">
        <v>43313</v>
      </c>
      <c r="C1394" s="181" t="s">
        <v>101</v>
      </c>
      <c r="D1394" s="181">
        <v>2018</v>
      </c>
      <c r="E1394" s="179">
        <v>14815774127254</v>
      </c>
      <c r="F1394" s="182" t="s">
        <v>753</v>
      </c>
      <c r="G1394" s="141" t="str">
        <f>VLOOKUP(E1394,'Tableau Sites'!$A$7:$C$107,3,FALSE)</f>
        <v>8 RUE DE KERLERO</v>
      </c>
      <c r="H1394" s="179">
        <v>56100</v>
      </c>
      <c r="I1394" s="183">
        <v>6</v>
      </c>
      <c r="J1394" s="180">
        <v>43281</v>
      </c>
      <c r="K1394" s="180">
        <v>43281</v>
      </c>
      <c r="L1394" s="183">
        <v>220</v>
      </c>
      <c r="M1394" s="183">
        <v>220</v>
      </c>
      <c r="N1394" s="184">
        <v>44.47</v>
      </c>
      <c r="O1394">
        <v>102976584</v>
      </c>
      <c r="P1394" t="s">
        <v>611</v>
      </c>
      <c r="Q1394">
        <v>102977700</v>
      </c>
      <c r="R1394" t="s">
        <v>130</v>
      </c>
      <c r="S1394">
        <v>11003620275</v>
      </c>
      <c r="T1394" t="s">
        <v>612</v>
      </c>
      <c r="U1394" s="104">
        <v>21560121200016</v>
      </c>
      <c r="W1394">
        <v>288119</v>
      </c>
      <c r="X1394" s="104">
        <v>101002844745</v>
      </c>
      <c r="Y1394" s="1">
        <v>43313</v>
      </c>
      <c r="Z1394" s="1">
        <v>43353</v>
      </c>
      <c r="AA1394">
        <v>73</v>
      </c>
      <c r="AB1394" t="s">
        <v>613</v>
      </c>
      <c r="AD1394">
        <v>6005836682</v>
      </c>
      <c r="AE1394" t="s">
        <v>753</v>
      </c>
      <c r="AH1394" s="185">
        <v>14815774127254</v>
      </c>
      <c r="AI1394" t="s">
        <v>872</v>
      </c>
      <c r="AJ1394">
        <v>56100</v>
      </c>
      <c r="AK1394" t="s">
        <v>264</v>
      </c>
      <c r="AL1394" t="s">
        <v>396</v>
      </c>
      <c r="AM1394">
        <v>186</v>
      </c>
      <c r="AN1394" t="s">
        <v>101</v>
      </c>
      <c r="AO1394" t="s">
        <v>617</v>
      </c>
      <c r="AP1394" t="s">
        <v>618</v>
      </c>
      <c r="AQ1394" t="s">
        <v>619</v>
      </c>
      <c r="AR1394">
        <v>6</v>
      </c>
      <c r="AU1394">
        <v>0</v>
      </c>
      <c r="AV1394" s="1">
        <v>43221</v>
      </c>
      <c r="AW1394" s="1">
        <v>43281</v>
      </c>
      <c r="AX1394">
        <v>11.06</v>
      </c>
      <c r="AY1394">
        <v>0</v>
      </c>
      <c r="AZ1394">
        <v>0</v>
      </c>
      <c r="BA1394">
        <v>0</v>
      </c>
      <c r="BB1394">
        <v>0</v>
      </c>
      <c r="BC1394">
        <v>0.42</v>
      </c>
      <c r="BD1394">
        <v>0</v>
      </c>
      <c r="BE1394">
        <v>0</v>
      </c>
      <c r="BF1394" s="1">
        <v>43282</v>
      </c>
      <c r="BG1394" s="1">
        <v>43343</v>
      </c>
      <c r="BH1394">
        <v>9.7799999999999994</v>
      </c>
      <c r="BI1394">
        <v>8.07</v>
      </c>
      <c r="BJ1394">
        <v>28.91</v>
      </c>
      <c r="BK1394">
        <v>4.95</v>
      </c>
      <c r="BL1394">
        <v>2.64</v>
      </c>
      <c r="BM1394">
        <v>1.4</v>
      </c>
      <c r="BN1394">
        <v>0.66</v>
      </c>
      <c r="BO1394">
        <v>2.06</v>
      </c>
      <c r="BP1394">
        <v>38.56</v>
      </c>
      <c r="BQ1394">
        <v>12.42</v>
      </c>
      <c r="BR1394">
        <v>0.68</v>
      </c>
      <c r="BS1394">
        <v>26.14</v>
      </c>
      <c r="BT1394">
        <v>5.23</v>
      </c>
      <c r="BU1394">
        <v>44.47</v>
      </c>
      <c r="BV1394">
        <v>220</v>
      </c>
      <c r="BW1394">
        <v>220</v>
      </c>
      <c r="BX1394">
        <v>0</v>
      </c>
      <c r="BY1394" s="1">
        <v>43276</v>
      </c>
      <c r="BZ1394" t="s">
        <v>624</v>
      </c>
      <c r="CA1394">
        <v>28368</v>
      </c>
      <c r="CB1394">
        <v>0</v>
      </c>
      <c r="CC1394" s="1">
        <v>43455</v>
      </c>
      <c r="CD1394">
        <v>28182</v>
      </c>
      <c r="CE1394">
        <v>0</v>
      </c>
      <c r="CF1394">
        <v>28402</v>
      </c>
      <c r="CG1394">
        <v>0</v>
      </c>
    </row>
    <row r="1395" spans="1:85" x14ac:dyDescent="0.45">
      <c r="A1395" s="179">
        <v>101002844745</v>
      </c>
      <c r="B1395" s="180">
        <v>43313</v>
      </c>
      <c r="C1395" s="181" t="s">
        <v>101</v>
      </c>
      <c r="D1395" s="181">
        <v>2018</v>
      </c>
      <c r="E1395" s="179">
        <v>14888422540020</v>
      </c>
      <c r="F1395" s="182" t="s">
        <v>755</v>
      </c>
      <c r="G1395" s="141" t="str">
        <f>VLOOKUP(E1395,'Tableau Sites'!$A$7:$C$127,3,FALSE)</f>
        <v>RUE RENE LOTE</v>
      </c>
      <c r="H1395" s="179">
        <v>56100</v>
      </c>
      <c r="I1395" s="183">
        <v>6</v>
      </c>
      <c r="J1395" s="180">
        <v>43281</v>
      </c>
      <c r="K1395" s="180">
        <v>43281</v>
      </c>
      <c r="L1395" s="183">
        <v>-1324</v>
      </c>
      <c r="M1395" s="183">
        <v>-1324</v>
      </c>
      <c r="N1395" s="184">
        <v>-175.76</v>
      </c>
      <c r="O1395">
        <v>102976584</v>
      </c>
      <c r="P1395" t="s">
        <v>611</v>
      </c>
      <c r="Q1395">
        <v>102977700</v>
      </c>
      <c r="R1395" t="s">
        <v>130</v>
      </c>
      <c r="S1395">
        <v>11003620275</v>
      </c>
      <c r="T1395" t="s">
        <v>612</v>
      </c>
      <c r="U1395" s="104">
        <v>21560121200016</v>
      </c>
      <c r="W1395">
        <v>288119</v>
      </c>
      <c r="X1395" s="104">
        <v>101002844745</v>
      </c>
      <c r="Y1395" s="1">
        <v>43313</v>
      </c>
      <c r="Z1395" s="1">
        <v>43353</v>
      </c>
      <c r="AA1395">
        <v>74</v>
      </c>
      <c r="AB1395" t="s">
        <v>635</v>
      </c>
      <c r="AD1395">
        <v>6005836868</v>
      </c>
      <c r="AE1395" t="s">
        <v>755</v>
      </c>
      <c r="AH1395" s="185">
        <v>14888422540020</v>
      </c>
      <c r="AI1395" t="s">
        <v>873</v>
      </c>
      <c r="AJ1395">
        <v>56100</v>
      </c>
      <c r="AK1395" t="s">
        <v>264</v>
      </c>
      <c r="AL1395" t="s">
        <v>634</v>
      </c>
      <c r="AM1395">
        <v>942</v>
      </c>
      <c r="AN1395" t="s">
        <v>101</v>
      </c>
      <c r="AO1395" t="s">
        <v>617</v>
      </c>
      <c r="AP1395" t="s">
        <v>618</v>
      </c>
      <c r="AQ1395" t="s">
        <v>619</v>
      </c>
      <c r="AR1395">
        <v>6</v>
      </c>
      <c r="AU1395">
        <v>0</v>
      </c>
      <c r="AV1395" s="1">
        <v>43221</v>
      </c>
      <c r="AW1395" s="1">
        <v>43281</v>
      </c>
      <c r="AX1395">
        <v>-66.58</v>
      </c>
      <c r="AY1395">
        <v>0</v>
      </c>
      <c r="AZ1395">
        <v>0</v>
      </c>
      <c r="BA1395">
        <v>0</v>
      </c>
      <c r="BB1395">
        <v>0</v>
      </c>
      <c r="BC1395">
        <v>-2.54</v>
      </c>
      <c r="BD1395">
        <v>0</v>
      </c>
      <c r="BE1395">
        <v>0</v>
      </c>
      <c r="BF1395" s="1">
        <v>43282</v>
      </c>
      <c r="BG1395" s="1">
        <v>43343</v>
      </c>
      <c r="BH1395">
        <v>9.7799999999999994</v>
      </c>
      <c r="BI1395">
        <v>-48.59</v>
      </c>
      <c r="BJ1395">
        <v>-105.39</v>
      </c>
      <c r="BK1395">
        <v>-29.79</v>
      </c>
      <c r="BL1395">
        <v>2.64</v>
      </c>
      <c r="BM1395">
        <v>-8.4499999999999993</v>
      </c>
      <c r="BN1395">
        <v>-3.97</v>
      </c>
      <c r="BO1395">
        <v>-12.42</v>
      </c>
      <c r="BP1395">
        <v>-144.96</v>
      </c>
      <c r="BQ1395">
        <v>12.42</v>
      </c>
      <c r="BR1395">
        <v>0.68</v>
      </c>
      <c r="BS1395">
        <v>-157.38</v>
      </c>
      <c r="BT1395">
        <v>-31.48</v>
      </c>
      <c r="BU1395">
        <v>-175.76</v>
      </c>
      <c r="BV1395">
        <v>-1324</v>
      </c>
      <c r="BW1395">
        <v>-1324</v>
      </c>
      <c r="BX1395">
        <v>0</v>
      </c>
      <c r="BY1395" s="1">
        <v>43311</v>
      </c>
      <c r="BZ1395" t="s">
        <v>687</v>
      </c>
      <c r="CA1395">
        <v>0</v>
      </c>
      <c r="CB1395">
        <v>0</v>
      </c>
      <c r="CC1395" s="1">
        <v>43434</v>
      </c>
      <c r="CD1395">
        <v>96201</v>
      </c>
      <c r="CE1395">
        <v>0</v>
      </c>
      <c r="CF1395">
        <v>94877</v>
      </c>
      <c r="CG1395">
        <v>0</v>
      </c>
    </row>
    <row r="1396" spans="1:85" hidden="1" x14ac:dyDescent="0.45">
      <c r="A1396" s="179">
        <v>101002844745</v>
      </c>
      <c r="B1396" s="180">
        <v>43313</v>
      </c>
      <c r="C1396" s="181" t="s">
        <v>101</v>
      </c>
      <c r="D1396" s="181">
        <v>2018</v>
      </c>
      <c r="E1396" s="179">
        <v>14855426859571</v>
      </c>
      <c r="F1396" s="204" t="s">
        <v>759</v>
      </c>
      <c r="G1396" s="141" t="e">
        <f>VLOOKUP(E1396,'Tableau Sites'!$A$7:$C$107,3,FALSE)</f>
        <v>#N/A</v>
      </c>
      <c r="H1396" s="179">
        <v>56100</v>
      </c>
      <c r="I1396" s="183">
        <v>9</v>
      </c>
      <c r="J1396" s="180">
        <v>43281</v>
      </c>
      <c r="K1396" s="180">
        <v>43281</v>
      </c>
      <c r="L1396" s="183">
        <v>70</v>
      </c>
      <c r="M1396" s="183">
        <v>70</v>
      </c>
      <c r="N1396" s="184">
        <v>26.06</v>
      </c>
      <c r="O1396">
        <v>102976584</v>
      </c>
      <c r="P1396" t="s">
        <v>611</v>
      </c>
      <c r="Q1396">
        <v>102977700</v>
      </c>
      <c r="R1396" t="s">
        <v>130</v>
      </c>
      <c r="S1396">
        <v>11003620275</v>
      </c>
      <c r="T1396" t="s">
        <v>612</v>
      </c>
      <c r="U1396" s="104">
        <v>21560121200016</v>
      </c>
      <c r="W1396">
        <v>288119</v>
      </c>
      <c r="X1396" s="104">
        <v>101002844745</v>
      </c>
      <c r="Y1396" s="1">
        <v>43313</v>
      </c>
      <c r="Z1396" s="1">
        <v>43353</v>
      </c>
      <c r="AA1396">
        <v>75</v>
      </c>
      <c r="AB1396" t="s">
        <v>613</v>
      </c>
      <c r="AD1396">
        <v>6005836742</v>
      </c>
      <c r="AE1396" t="s">
        <v>759</v>
      </c>
      <c r="AH1396" s="185">
        <v>14855426859571</v>
      </c>
      <c r="AI1396" t="s">
        <v>875</v>
      </c>
      <c r="AJ1396">
        <v>56100</v>
      </c>
      <c r="AK1396" t="s">
        <v>264</v>
      </c>
      <c r="AL1396" t="s">
        <v>616</v>
      </c>
      <c r="AM1396">
        <v>532</v>
      </c>
      <c r="AN1396" t="s">
        <v>101</v>
      </c>
      <c r="AO1396" t="s">
        <v>617</v>
      </c>
      <c r="AP1396" t="s">
        <v>618</v>
      </c>
      <c r="AQ1396" t="s">
        <v>619</v>
      </c>
      <c r="AR1396">
        <v>9</v>
      </c>
      <c r="AU1396">
        <v>0</v>
      </c>
      <c r="AV1396" s="1">
        <v>43221</v>
      </c>
      <c r="AW1396" s="1">
        <v>43281</v>
      </c>
      <c r="AX1396">
        <v>3.52</v>
      </c>
      <c r="AY1396">
        <v>0</v>
      </c>
      <c r="AZ1396">
        <v>0</v>
      </c>
      <c r="BA1396">
        <v>0</v>
      </c>
      <c r="BB1396">
        <v>0</v>
      </c>
      <c r="BC1396">
        <v>0.13</v>
      </c>
      <c r="BD1396">
        <v>0</v>
      </c>
      <c r="BE1396">
        <v>0</v>
      </c>
      <c r="BF1396" s="1">
        <v>43282</v>
      </c>
      <c r="BG1396" s="1">
        <v>43343</v>
      </c>
      <c r="BH1396">
        <v>11.98</v>
      </c>
      <c r="BI1396">
        <v>2.57</v>
      </c>
      <c r="BJ1396">
        <v>18.07</v>
      </c>
      <c r="BK1396">
        <v>1.58</v>
      </c>
      <c r="BL1396">
        <v>3.24</v>
      </c>
      <c r="BM1396">
        <v>0.45</v>
      </c>
      <c r="BN1396">
        <v>0.21</v>
      </c>
      <c r="BO1396">
        <v>0.66</v>
      </c>
      <c r="BP1396">
        <v>23.55</v>
      </c>
      <c r="BQ1396">
        <v>15.22</v>
      </c>
      <c r="BR1396">
        <v>0.84</v>
      </c>
      <c r="BS1396">
        <v>8.33</v>
      </c>
      <c r="BT1396">
        <v>1.67</v>
      </c>
      <c r="BU1396">
        <v>26.06</v>
      </c>
      <c r="BV1396">
        <v>70</v>
      </c>
      <c r="BW1396">
        <v>70</v>
      </c>
      <c r="BX1396">
        <v>0</v>
      </c>
      <c r="BY1396" s="1">
        <v>43298</v>
      </c>
      <c r="BZ1396" t="s">
        <v>624</v>
      </c>
      <c r="CA1396">
        <v>122</v>
      </c>
      <c r="CB1396">
        <v>0</v>
      </c>
      <c r="CC1396" s="1">
        <v>43329</v>
      </c>
      <c r="CD1396">
        <v>31</v>
      </c>
      <c r="CE1396">
        <v>0</v>
      </c>
      <c r="CF1396">
        <v>101</v>
      </c>
      <c r="CG1396">
        <v>0</v>
      </c>
    </row>
    <row r="1397" spans="1:85" hidden="1" x14ac:dyDescent="0.45">
      <c r="A1397" s="179">
        <v>101002844745</v>
      </c>
      <c r="B1397" s="180">
        <v>43313</v>
      </c>
      <c r="C1397" s="181" t="s">
        <v>101</v>
      </c>
      <c r="D1397" s="181">
        <v>2018</v>
      </c>
      <c r="E1397" s="179">
        <v>14819536845189</v>
      </c>
      <c r="F1397" s="204" t="s">
        <v>761</v>
      </c>
      <c r="G1397" s="141" t="str">
        <f>VLOOKUP(E1397,'Tableau Sites'!$A$7:$C$107,3,FALSE)</f>
        <v>PLACE DE LA LIBERTE</v>
      </c>
      <c r="H1397" s="179">
        <v>56100</v>
      </c>
      <c r="I1397" s="183">
        <v>12</v>
      </c>
      <c r="J1397" s="180">
        <v>43281</v>
      </c>
      <c r="K1397" s="180">
        <v>43281</v>
      </c>
      <c r="L1397" s="183">
        <v>-1867</v>
      </c>
      <c r="M1397" s="183">
        <v>-1867</v>
      </c>
      <c r="N1397" s="184">
        <v>-247.3</v>
      </c>
      <c r="O1397">
        <v>102976584</v>
      </c>
      <c r="P1397" t="s">
        <v>611</v>
      </c>
      <c r="Q1397">
        <v>102977700</v>
      </c>
      <c r="R1397" t="s">
        <v>130</v>
      </c>
      <c r="S1397">
        <v>11003620275</v>
      </c>
      <c r="T1397" t="s">
        <v>612</v>
      </c>
      <c r="U1397" s="104">
        <v>21560121200016</v>
      </c>
      <c r="W1397">
        <v>288119</v>
      </c>
      <c r="X1397" s="104">
        <v>101002844745</v>
      </c>
      <c r="Y1397" s="1">
        <v>43313</v>
      </c>
      <c r="Z1397" s="1">
        <v>43353</v>
      </c>
      <c r="AA1397">
        <v>76</v>
      </c>
      <c r="AB1397" t="s">
        <v>635</v>
      </c>
      <c r="AD1397">
        <v>6005863718</v>
      </c>
      <c r="AE1397" t="s">
        <v>761</v>
      </c>
      <c r="AH1397" s="185">
        <v>14819536845189</v>
      </c>
      <c r="AI1397" t="s">
        <v>876</v>
      </c>
      <c r="AJ1397">
        <v>56100</v>
      </c>
      <c r="AK1397" t="s">
        <v>264</v>
      </c>
      <c r="AL1397" t="s">
        <v>616</v>
      </c>
      <c r="AM1397">
        <v>670</v>
      </c>
      <c r="AN1397" t="s">
        <v>101</v>
      </c>
      <c r="AO1397" t="s">
        <v>617</v>
      </c>
      <c r="AP1397" t="s">
        <v>618</v>
      </c>
      <c r="AQ1397" t="s">
        <v>619</v>
      </c>
      <c r="AR1397">
        <v>12</v>
      </c>
      <c r="AU1397">
        <v>0</v>
      </c>
      <c r="AV1397" s="1">
        <v>43221</v>
      </c>
      <c r="AW1397" s="1">
        <v>43281</v>
      </c>
      <c r="AX1397">
        <v>-93.89</v>
      </c>
      <c r="AY1397">
        <v>0</v>
      </c>
      <c r="AZ1397">
        <v>0</v>
      </c>
      <c r="BA1397">
        <v>0</v>
      </c>
      <c r="BB1397">
        <v>0</v>
      </c>
      <c r="BC1397">
        <v>-3.58</v>
      </c>
      <c r="BD1397">
        <v>0</v>
      </c>
      <c r="BE1397">
        <v>0</v>
      </c>
      <c r="BF1397" s="1">
        <v>43282</v>
      </c>
      <c r="BG1397" s="1">
        <v>43343</v>
      </c>
      <c r="BH1397">
        <v>14.19</v>
      </c>
      <c r="BI1397">
        <v>-68.52</v>
      </c>
      <c r="BJ1397">
        <v>-148.22</v>
      </c>
      <c r="BK1397">
        <v>-42.01</v>
      </c>
      <c r="BL1397">
        <v>3.84</v>
      </c>
      <c r="BM1397">
        <v>-11.91</v>
      </c>
      <c r="BN1397">
        <v>-5.6</v>
      </c>
      <c r="BO1397">
        <v>-17.510000000000002</v>
      </c>
      <c r="BP1397">
        <v>-203.9</v>
      </c>
      <c r="BQ1397">
        <v>18.03</v>
      </c>
      <c r="BR1397">
        <v>0.99</v>
      </c>
      <c r="BS1397">
        <v>-221.93</v>
      </c>
      <c r="BT1397">
        <v>-44.39</v>
      </c>
      <c r="BU1397">
        <v>-247.3</v>
      </c>
      <c r="BV1397">
        <v>-1867</v>
      </c>
      <c r="BW1397">
        <v>-1867</v>
      </c>
      <c r="BX1397">
        <v>0</v>
      </c>
      <c r="BY1397" s="1">
        <v>43256</v>
      </c>
      <c r="BZ1397" t="s">
        <v>644</v>
      </c>
      <c r="CA1397">
        <v>0</v>
      </c>
      <c r="CB1397">
        <v>0</v>
      </c>
      <c r="CC1397" s="1"/>
      <c r="CD1397">
        <v>26991</v>
      </c>
      <c r="CE1397">
        <v>0</v>
      </c>
      <c r="CF1397">
        <v>109</v>
      </c>
      <c r="CG1397">
        <v>0</v>
      </c>
    </row>
    <row r="1398" spans="1:85" hidden="1" x14ac:dyDescent="0.45">
      <c r="A1398" s="179">
        <v>101002844745</v>
      </c>
      <c r="B1398" s="180">
        <v>43313</v>
      </c>
      <c r="C1398" s="181" t="s">
        <v>101</v>
      </c>
      <c r="D1398" s="181">
        <v>2018</v>
      </c>
      <c r="E1398" s="179">
        <v>14838639594716</v>
      </c>
      <c r="F1398" s="204" t="s">
        <v>763</v>
      </c>
      <c r="G1398" s="141" t="str">
        <f>VLOOKUP(E1398,'Tableau Sites'!$A$7:$C$107,3,FALSE)</f>
        <v>RUE JEAN DE MERVILLE</v>
      </c>
      <c r="H1398" s="179">
        <v>56100</v>
      </c>
      <c r="I1398" s="183">
        <v>36</v>
      </c>
      <c r="J1398" s="180">
        <v>43281</v>
      </c>
      <c r="K1398" s="180">
        <v>43281</v>
      </c>
      <c r="L1398" s="183">
        <v>4361</v>
      </c>
      <c r="M1398" s="183">
        <v>4361</v>
      </c>
      <c r="N1398" s="184">
        <v>664.68</v>
      </c>
      <c r="O1398">
        <v>102976584</v>
      </c>
      <c r="P1398" t="s">
        <v>611</v>
      </c>
      <c r="Q1398">
        <v>102977700</v>
      </c>
      <c r="R1398" t="s">
        <v>130</v>
      </c>
      <c r="S1398">
        <v>11003620275</v>
      </c>
      <c r="T1398" t="s">
        <v>612</v>
      </c>
      <c r="U1398" s="104">
        <v>21560121200016</v>
      </c>
      <c r="W1398">
        <v>288119</v>
      </c>
      <c r="X1398" s="104">
        <v>101002844745</v>
      </c>
      <c r="Y1398" s="1">
        <v>43313</v>
      </c>
      <c r="Z1398" s="1">
        <v>43353</v>
      </c>
      <c r="AA1398">
        <v>77</v>
      </c>
      <c r="AB1398" t="s">
        <v>613</v>
      </c>
      <c r="AD1398">
        <v>6005863601</v>
      </c>
      <c r="AE1398" t="s">
        <v>763</v>
      </c>
      <c r="AH1398" s="185">
        <v>14838639594716</v>
      </c>
      <c r="AI1398" t="s">
        <v>877</v>
      </c>
      <c r="AJ1398">
        <v>56100</v>
      </c>
      <c r="AK1398" t="s">
        <v>264</v>
      </c>
      <c r="AL1398" t="s">
        <v>396</v>
      </c>
      <c r="AM1398">
        <v>690</v>
      </c>
      <c r="AN1398" t="s">
        <v>101</v>
      </c>
      <c r="AO1398" t="s">
        <v>617</v>
      </c>
      <c r="AP1398" t="s">
        <v>618</v>
      </c>
      <c r="AQ1398" t="s">
        <v>619</v>
      </c>
      <c r="AR1398">
        <v>36</v>
      </c>
      <c r="AU1398">
        <v>0</v>
      </c>
      <c r="AV1398" s="1">
        <v>43221</v>
      </c>
      <c r="AW1398" s="1">
        <v>43281</v>
      </c>
      <c r="AX1398">
        <v>219.31</v>
      </c>
      <c r="AY1398">
        <v>0</v>
      </c>
      <c r="AZ1398">
        <v>0</v>
      </c>
      <c r="BA1398">
        <v>0</v>
      </c>
      <c r="BB1398">
        <v>0</v>
      </c>
      <c r="BC1398">
        <v>8.3699999999999992</v>
      </c>
      <c r="BD1398">
        <v>0</v>
      </c>
      <c r="BE1398">
        <v>0</v>
      </c>
      <c r="BF1398" s="1">
        <v>43282</v>
      </c>
      <c r="BG1398" s="1">
        <v>43343</v>
      </c>
      <c r="BH1398">
        <v>31.8</v>
      </c>
      <c r="BI1398">
        <v>160.05000000000001</v>
      </c>
      <c r="BJ1398">
        <v>411.16</v>
      </c>
      <c r="BK1398">
        <v>98.12</v>
      </c>
      <c r="BL1398">
        <v>8.6</v>
      </c>
      <c r="BM1398">
        <v>27.82</v>
      </c>
      <c r="BN1398">
        <v>13.08</v>
      </c>
      <c r="BO1398">
        <v>40.9</v>
      </c>
      <c r="BP1398">
        <v>558.78</v>
      </c>
      <c r="BQ1398">
        <v>40.4</v>
      </c>
      <c r="BR1398">
        <v>2.2200000000000002</v>
      </c>
      <c r="BS1398">
        <v>518.38</v>
      </c>
      <c r="BT1398">
        <v>103.68</v>
      </c>
      <c r="BU1398">
        <v>664.68</v>
      </c>
      <c r="BV1398">
        <v>4361</v>
      </c>
      <c r="BW1398">
        <v>4361</v>
      </c>
      <c r="BX1398">
        <v>0</v>
      </c>
      <c r="BY1398" s="1"/>
      <c r="CC1398" s="1">
        <v>43452</v>
      </c>
      <c r="CD1398">
        <v>64523</v>
      </c>
      <c r="CE1398">
        <v>0</v>
      </c>
      <c r="CF1398">
        <v>68884</v>
      </c>
      <c r="CG1398">
        <v>0</v>
      </c>
    </row>
    <row r="1399" spans="1:85" hidden="1" x14ac:dyDescent="0.45">
      <c r="A1399" s="179">
        <v>101002844745</v>
      </c>
      <c r="B1399" s="180">
        <v>43313</v>
      </c>
      <c r="C1399" s="181" t="s">
        <v>101</v>
      </c>
      <c r="D1399" s="181">
        <v>2018</v>
      </c>
      <c r="E1399" s="179">
        <v>14815629464508</v>
      </c>
      <c r="F1399" s="182" t="s">
        <v>79</v>
      </c>
      <c r="G1399" s="141" t="e">
        <f>VLOOKUP(E1399,'Tableau Sites'!$A$7:$C$107,3,FALSE)</f>
        <v>#N/A</v>
      </c>
      <c r="H1399" s="179">
        <v>56100</v>
      </c>
      <c r="I1399" s="183">
        <v>18</v>
      </c>
      <c r="J1399" s="180">
        <v>43281</v>
      </c>
      <c r="K1399" s="180">
        <v>43281</v>
      </c>
      <c r="L1399" s="183">
        <v>-3734</v>
      </c>
      <c r="M1399" s="183">
        <v>-3734</v>
      </c>
      <c r="N1399" s="184">
        <v>-487.06</v>
      </c>
      <c r="O1399">
        <v>102976584</v>
      </c>
      <c r="P1399" t="s">
        <v>611</v>
      </c>
      <c r="Q1399">
        <v>102977700</v>
      </c>
      <c r="R1399" t="s">
        <v>130</v>
      </c>
      <c r="S1399">
        <v>11003620275</v>
      </c>
      <c r="T1399" t="s">
        <v>612</v>
      </c>
      <c r="U1399" s="104">
        <v>21560121200016</v>
      </c>
      <c r="W1399">
        <v>288119</v>
      </c>
      <c r="X1399" s="104">
        <v>101002844745</v>
      </c>
      <c r="Y1399" s="1">
        <v>43313</v>
      </c>
      <c r="Z1399" s="1">
        <v>43353</v>
      </c>
      <c r="AA1399">
        <v>78</v>
      </c>
      <c r="AB1399" t="s">
        <v>635</v>
      </c>
      <c r="AD1399">
        <v>6005836666</v>
      </c>
      <c r="AE1399" t="s">
        <v>79</v>
      </c>
      <c r="AH1399" s="185">
        <v>14815629464508</v>
      </c>
      <c r="AI1399" t="s">
        <v>878</v>
      </c>
      <c r="AJ1399">
        <v>56100</v>
      </c>
      <c r="AK1399" t="s">
        <v>264</v>
      </c>
      <c r="AL1399" t="s">
        <v>634</v>
      </c>
      <c r="AM1399">
        <v>719</v>
      </c>
      <c r="AN1399" t="s">
        <v>101</v>
      </c>
      <c r="AO1399" t="s">
        <v>617</v>
      </c>
      <c r="AP1399" t="s">
        <v>627</v>
      </c>
      <c r="AQ1399" t="s">
        <v>619</v>
      </c>
      <c r="AR1399">
        <v>18</v>
      </c>
      <c r="AU1399">
        <v>0</v>
      </c>
      <c r="AV1399" s="1">
        <v>43221</v>
      </c>
      <c r="AW1399" s="1">
        <v>43281</v>
      </c>
      <c r="AX1399">
        <v>-187.78</v>
      </c>
      <c r="AY1399">
        <v>0</v>
      </c>
      <c r="AZ1399">
        <v>0</v>
      </c>
      <c r="BA1399">
        <v>0</v>
      </c>
      <c r="BB1399">
        <v>0</v>
      </c>
      <c r="BC1399">
        <v>-7.17</v>
      </c>
      <c r="BD1399">
        <v>0</v>
      </c>
      <c r="BE1399">
        <v>0</v>
      </c>
      <c r="BF1399" s="1">
        <v>43282</v>
      </c>
      <c r="BG1399" s="1">
        <v>43343</v>
      </c>
      <c r="BH1399">
        <v>26.29</v>
      </c>
      <c r="BI1399">
        <v>-128.43</v>
      </c>
      <c r="BJ1399">
        <v>-289.92</v>
      </c>
      <c r="BK1399">
        <v>-84.02</v>
      </c>
      <c r="BL1399">
        <v>7.11</v>
      </c>
      <c r="BM1399">
        <v>-23.82</v>
      </c>
      <c r="BN1399">
        <v>-11.2</v>
      </c>
      <c r="BO1399">
        <v>-35.020000000000003</v>
      </c>
      <c r="BP1399">
        <v>-401.85</v>
      </c>
      <c r="BQ1399">
        <v>33.4</v>
      </c>
      <c r="BR1399">
        <v>1.84</v>
      </c>
      <c r="BS1399">
        <v>-435.25</v>
      </c>
      <c r="BT1399">
        <v>-87.05</v>
      </c>
      <c r="BU1399">
        <v>-487.06</v>
      </c>
      <c r="BV1399">
        <v>-3734</v>
      </c>
      <c r="BW1399">
        <v>-2620</v>
      </c>
      <c r="BX1399">
        <v>-1114</v>
      </c>
      <c r="BY1399" s="1">
        <v>43271</v>
      </c>
      <c r="BZ1399" t="s">
        <v>624</v>
      </c>
      <c r="CA1399">
        <v>16739</v>
      </c>
      <c r="CB1399">
        <v>4744</v>
      </c>
      <c r="CC1399" s="1">
        <v>43452</v>
      </c>
      <c r="CD1399">
        <v>19375</v>
      </c>
      <c r="CE1399">
        <v>5866</v>
      </c>
      <c r="CF1399">
        <v>16755</v>
      </c>
      <c r="CG1399">
        <v>4752</v>
      </c>
    </row>
    <row r="1400" spans="1:85" hidden="1" x14ac:dyDescent="0.45">
      <c r="A1400" s="179">
        <v>101002844745</v>
      </c>
      <c r="B1400" s="180">
        <v>43313</v>
      </c>
      <c r="C1400" s="181" t="s">
        <v>101</v>
      </c>
      <c r="D1400" s="181">
        <v>2018</v>
      </c>
      <c r="E1400" s="179">
        <v>14822865354592</v>
      </c>
      <c r="F1400" s="182" t="s">
        <v>28</v>
      </c>
      <c r="G1400" s="141" t="str">
        <f>VLOOKUP(E1400,'Tableau Sites'!$A$7:$C$107,3,FALSE)</f>
        <v>2 RUE FRANCOIS RENAULT</v>
      </c>
      <c r="H1400" s="179">
        <v>56100</v>
      </c>
      <c r="I1400" s="183">
        <v>30</v>
      </c>
      <c r="J1400" s="180">
        <v>43281</v>
      </c>
      <c r="K1400" s="180">
        <v>43281</v>
      </c>
      <c r="L1400" s="183">
        <v>198</v>
      </c>
      <c r="M1400" s="183">
        <v>198</v>
      </c>
      <c r="N1400" s="184">
        <v>64.959999999999994</v>
      </c>
      <c r="O1400">
        <v>102976584</v>
      </c>
      <c r="P1400" t="s">
        <v>611</v>
      </c>
      <c r="Q1400">
        <v>102977700</v>
      </c>
      <c r="R1400" t="s">
        <v>130</v>
      </c>
      <c r="S1400">
        <v>11003620275</v>
      </c>
      <c r="T1400" t="s">
        <v>612</v>
      </c>
      <c r="U1400" s="104">
        <v>21560121200016</v>
      </c>
      <c r="W1400">
        <v>288119</v>
      </c>
      <c r="X1400" s="104">
        <v>101002844745</v>
      </c>
      <c r="Y1400" s="1">
        <v>43313</v>
      </c>
      <c r="Z1400" s="1">
        <v>43353</v>
      </c>
      <c r="AA1400">
        <v>79</v>
      </c>
      <c r="AB1400" t="s">
        <v>613</v>
      </c>
      <c r="AD1400">
        <v>6005830264</v>
      </c>
      <c r="AE1400" t="s">
        <v>28</v>
      </c>
      <c r="AH1400" s="185">
        <v>14822865354592</v>
      </c>
      <c r="AI1400" t="s">
        <v>879</v>
      </c>
      <c r="AJ1400">
        <v>56100</v>
      </c>
      <c r="AK1400" t="s">
        <v>264</v>
      </c>
      <c r="AL1400" t="s">
        <v>616</v>
      </c>
      <c r="AM1400">
        <v>3156310409988</v>
      </c>
      <c r="AN1400" t="s">
        <v>101</v>
      </c>
      <c r="AO1400" t="s">
        <v>617</v>
      </c>
      <c r="AP1400" t="s">
        <v>618</v>
      </c>
      <c r="AQ1400" t="s">
        <v>619</v>
      </c>
      <c r="AR1400">
        <v>30</v>
      </c>
      <c r="AU1400">
        <v>0</v>
      </c>
      <c r="AV1400" s="1">
        <v>43221</v>
      </c>
      <c r="AW1400" s="1">
        <v>43281</v>
      </c>
      <c r="AX1400">
        <v>9.9600000000000009</v>
      </c>
      <c r="AY1400">
        <v>0</v>
      </c>
      <c r="AZ1400">
        <v>0</v>
      </c>
      <c r="BA1400">
        <v>0</v>
      </c>
      <c r="BB1400">
        <v>0</v>
      </c>
      <c r="BC1400">
        <v>0.38</v>
      </c>
      <c r="BD1400">
        <v>0</v>
      </c>
      <c r="BE1400">
        <v>0</v>
      </c>
      <c r="BF1400" s="1">
        <v>43282</v>
      </c>
      <c r="BG1400" s="1">
        <v>43343</v>
      </c>
      <c r="BH1400">
        <v>27.39</v>
      </c>
      <c r="BI1400">
        <v>7.27</v>
      </c>
      <c r="BJ1400">
        <v>44.62</v>
      </c>
      <c r="BK1400">
        <v>4.46</v>
      </c>
      <c r="BL1400">
        <v>7.41</v>
      </c>
      <c r="BM1400">
        <v>1.26</v>
      </c>
      <c r="BN1400">
        <v>0.59</v>
      </c>
      <c r="BO1400">
        <v>1.85</v>
      </c>
      <c r="BP1400">
        <v>58.34</v>
      </c>
      <c r="BQ1400">
        <v>34.799999999999997</v>
      </c>
      <c r="BR1400">
        <v>1.91</v>
      </c>
      <c r="BS1400">
        <v>23.54</v>
      </c>
      <c r="BT1400">
        <v>4.71</v>
      </c>
      <c r="BU1400">
        <v>64.959999999999994</v>
      </c>
      <c r="BV1400">
        <v>198</v>
      </c>
      <c r="BW1400">
        <v>198</v>
      </c>
      <c r="BX1400">
        <v>0</v>
      </c>
      <c r="BY1400" s="1">
        <v>43297</v>
      </c>
      <c r="BZ1400" t="s">
        <v>624</v>
      </c>
      <c r="CA1400">
        <v>4128</v>
      </c>
      <c r="CB1400">
        <v>0</v>
      </c>
      <c r="CC1400" s="1">
        <v>43328</v>
      </c>
      <c r="CD1400">
        <v>3885</v>
      </c>
      <c r="CE1400">
        <v>0</v>
      </c>
      <c r="CF1400">
        <v>4083</v>
      </c>
      <c r="CG1400">
        <v>0</v>
      </c>
    </row>
    <row r="1401" spans="1:85" hidden="1" x14ac:dyDescent="0.45">
      <c r="A1401" s="179">
        <v>101002844745</v>
      </c>
      <c r="B1401" s="180">
        <v>43313</v>
      </c>
      <c r="C1401" s="181" t="s">
        <v>101</v>
      </c>
      <c r="D1401" s="181">
        <v>2018</v>
      </c>
      <c r="E1401" s="179">
        <v>14871345758977</v>
      </c>
      <c r="F1401" s="182" t="s">
        <v>767</v>
      </c>
      <c r="G1401" s="141" t="s">
        <v>1051</v>
      </c>
      <c r="H1401" s="179">
        <v>56100</v>
      </c>
      <c r="I1401" s="183">
        <v>18</v>
      </c>
      <c r="J1401" s="180">
        <v>43281</v>
      </c>
      <c r="K1401" s="180">
        <v>43281</v>
      </c>
      <c r="L1401" s="183">
        <v>4261</v>
      </c>
      <c r="M1401" s="183">
        <v>4261</v>
      </c>
      <c r="N1401" s="184">
        <v>650.73</v>
      </c>
      <c r="O1401">
        <v>102976584</v>
      </c>
      <c r="P1401" t="s">
        <v>611</v>
      </c>
      <c r="Q1401">
        <v>102977700</v>
      </c>
      <c r="R1401" t="s">
        <v>130</v>
      </c>
      <c r="S1401">
        <v>11003620275</v>
      </c>
      <c r="T1401" t="s">
        <v>612</v>
      </c>
      <c r="U1401" s="104">
        <v>21560121200016</v>
      </c>
      <c r="W1401">
        <v>288119</v>
      </c>
      <c r="X1401" s="104">
        <v>101002844745</v>
      </c>
      <c r="Y1401" s="1">
        <v>43313</v>
      </c>
      <c r="Z1401" s="1">
        <v>43353</v>
      </c>
      <c r="AA1401">
        <v>80</v>
      </c>
      <c r="AB1401" t="s">
        <v>613</v>
      </c>
      <c r="AD1401">
        <v>6005836754</v>
      </c>
      <c r="AE1401" t="s">
        <v>767</v>
      </c>
      <c r="AH1401" s="185">
        <v>14871345758977</v>
      </c>
      <c r="AI1401" t="s">
        <v>880</v>
      </c>
      <c r="AJ1401">
        <v>56100</v>
      </c>
      <c r="AK1401" t="s">
        <v>264</v>
      </c>
      <c r="AL1401" t="s">
        <v>396</v>
      </c>
      <c r="AM1401">
        <v>592</v>
      </c>
      <c r="AN1401" t="s">
        <v>101</v>
      </c>
      <c r="AO1401" t="s">
        <v>617</v>
      </c>
      <c r="AP1401" t="s">
        <v>627</v>
      </c>
      <c r="AQ1401" t="s">
        <v>619</v>
      </c>
      <c r="AR1401">
        <v>18</v>
      </c>
      <c r="AU1401">
        <v>0</v>
      </c>
      <c r="AV1401" s="1">
        <v>43221</v>
      </c>
      <c r="AW1401" s="1">
        <v>43281</v>
      </c>
      <c r="AX1401">
        <v>214.29</v>
      </c>
      <c r="AY1401">
        <v>0</v>
      </c>
      <c r="AZ1401">
        <v>0</v>
      </c>
      <c r="BA1401">
        <v>0</v>
      </c>
      <c r="BB1401">
        <v>0</v>
      </c>
      <c r="BC1401">
        <v>8.18</v>
      </c>
      <c r="BD1401">
        <v>0</v>
      </c>
      <c r="BE1401">
        <v>0</v>
      </c>
      <c r="BF1401" s="1">
        <v>43282</v>
      </c>
      <c r="BG1401" s="1">
        <v>43343</v>
      </c>
      <c r="BH1401">
        <v>26.29</v>
      </c>
      <c r="BI1401">
        <v>162.78</v>
      </c>
      <c r="BJ1401">
        <v>403.36</v>
      </c>
      <c r="BK1401">
        <v>95.87</v>
      </c>
      <c r="BL1401">
        <v>7.11</v>
      </c>
      <c r="BM1401">
        <v>27.19</v>
      </c>
      <c r="BN1401">
        <v>12.78</v>
      </c>
      <c r="BO1401">
        <v>39.97</v>
      </c>
      <c r="BP1401">
        <v>546.30999999999995</v>
      </c>
      <c r="BQ1401">
        <v>33.4</v>
      </c>
      <c r="BR1401">
        <v>1.84</v>
      </c>
      <c r="BS1401">
        <v>512.91</v>
      </c>
      <c r="BT1401">
        <v>102.58</v>
      </c>
      <c r="BU1401">
        <v>650.73</v>
      </c>
      <c r="BV1401">
        <v>4261</v>
      </c>
      <c r="BW1401">
        <v>4064</v>
      </c>
      <c r="BX1401">
        <v>197</v>
      </c>
      <c r="BY1401" s="1">
        <v>43277</v>
      </c>
      <c r="BZ1401" t="s">
        <v>624</v>
      </c>
      <c r="CA1401">
        <v>68326</v>
      </c>
      <c r="CB1401">
        <v>16760</v>
      </c>
      <c r="CC1401" s="1">
        <v>43455</v>
      </c>
      <c r="CD1401">
        <v>64386</v>
      </c>
      <c r="CE1401">
        <v>16589</v>
      </c>
      <c r="CF1401">
        <v>68450</v>
      </c>
      <c r="CG1401">
        <v>16786</v>
      </c>
    </row>
    <row r="1402" spans="1:85" x14ac:dyDescent="0.45">
      <c r="A1402" s="179">
        <v>101002844745</v>
      </c>
      <c r="B1402" s="180">
        <v>43313</v>
      </c>
      <c r="C1402" s="181" t="s">
        <v>101</v>
      </c>
      <c r="D1402" s="181">
        <v>2018</v>
      </c>
      <c r="E1402" s="179">
        <v>14897829230103</v>
      </c>
      <c r="F1402" s="182" t="s">
        <v>115</v>
      </c>
      <c r="G1402" s="141" t="str">
        <f>VLOOKUP(E1402,'Tableau Sites'!$A$7:$C$127,3,FALSE)</f>
        <v>LA CITADELLE</v>
      </c>
      <c r="H1402" s="179">
        <v>56290</v>
      </c>
      <c r="I1402" s="183">
        <v>24</v>
      </c>
      <c r="J1402" s="180">
        <v>43281</v>
      </c>
      <c r="K1402" s="180">
        <v>43281</v>
      </c>
      <c r="L1402" s="183">
        <v>7856</v>
      </c>
      <c r="M1402" s="183">
        <v>7856</v>
      </c>
      <c r="N1402" s="184">
        <v>1151.43</v>
      </c>
      <c r="O1402">
        <v>102976584</v>
      </c>
      <c r="P1402" t="s">
        <v>611</v>
      </c>
      <c r="Q1402">
        <v>102977700</v>
      </c>
      <c r="R1402" t="s">
        <v>130</v>
      </c>
      <c r="S1402">
        <v>11003620275</v>
      </c>
      <c r="T1402" t="s">
        <v>612</v>
      </c>
      <c r="U1402" s="104">
        <v>21560121200016</v>
      </c>
      <c r="W1402">
        <v>288119</v>
      </c>
      <c r="X1402" s="104">
        <v>101002844745</v>
      </c>
      <c r="Y1402" s="1">
        <v>43313</v>
      </c>
      <c r="Z1402" s="1">
        <v>43353</v>
      </c>
      <c r="AA1402">
        <v>81</v>
      </c>
      <c r="AB1402" t="s">
        <v>613</v>
      </c>
      <c r="AD1402">
        <v>6005836787</v>
      </c>
      <c r="AE1402" t="s">
        <v>115</v>
      </c>
      <c r="AH1402" s="185">
        <v>14897829230103</v>
      </c>
      <c r="AI1402" t="s">
        <v>193</v>
      </c>
      <c r="AJ1402">
        <v>56290</v>
      </c>
      <c r="AK1402" t="s">
        <v>770</v>
      </c>
      <c r="AL1402" t="s">
        <v>396</v>
      </c>
      <c r="AM1402">
        <v>78</v>
      </c>
      <c r="AN1402" t="s">
        <v>101</v>
      </c>
      <c r="AO1402" t="s">
        <v>617</v>
      </c>
      <c r="AP1402" t="s">
        <v>618</v>
      </c>
      <c r="AQ1402" t="s">
        <v>619</v>
      </c>
      <c r="AR1402">
        <v>24</v>
      </c>
      <c r="AU1402">
        <v>0</v>
      </c>
      <c r="AV1402" s="1">
        <v>43221</v>
      </c>
      <c r="AW1402" s="1">
        <v>43281</v>
      </c>
      <c r="AX1402">
        <v>395.07</v>
      </c>
      <c r="AY1402">
        <v>0</v>
      </c>
      <c r="AZ1402">
        <v>0</v>
      </c>
      <c r="BA1402">
        <v>0</v>
      </c>
      <c r="BB1402">
        <v>0</v>
      </c>
      <c r="BC1402">
        <v>15.08</v>
      </c>
      <c r="BD1402">
        <v>0</v>
      </c>
      <c r="BE1402">
        <v>0</v>
      </c>
      <c r="BF1402" s="1">
        <v>43282</v>
      </c>
      <c r="BG1402" s="1">
        <v>43343</v>
      </c>
      <c r="BH1402">
        <v>22.99</v>
      </c>
      <c r="BI1402">
        <v>288.32</v>
      </c>
      <c r="BJ1402">
        <v>706.38</v>
      </c>
      <c r="BK1402">
        <v>176.76</v>
      </c>
      <c r="BL1402">
        <v>6.22</v>
      </c>
      <c r="BM1402">
        <v>50.12</v>
      </c>
      <c r="BN1402">
        <v>23.57</v>
      </c>
      <c r="BO1402">
        <v>73.69</v>
      </c>
      <c r="BP1402">
        <v>963.05</v>
      </c>
      <c r="BQ1402">
        <v>29.21</v>
      </c>
      <c r="BR1402">
        <v>1.61</v>
      </c>
      <c r="BS1402">
        <v>933.84</v>
      </c>
      <c r="BT1402">
        <v>186.77</v>
      </c>
      <c r="BU1402">
        <v>1151.43</v>
      </c>
      <c r="BV1402">
        <v>7856</v>
      </c>
      <c r="BW1402">
        <v>7856</v>
      </c>
      <c r="BX1402">
        <v>0</v>
      </c>
      <c r="BY1402" s="1">
        <v>43293</v>
      </c>
      <c r="BZ1402" t="s">
        <v>624</v>
      </c>
      <c r="CA1402">
        <v>23449</v>
      </c>
      <c r="CB1402">
        <v>0</v>
      </c>
      <c r="CC1402" s="1">
        <v>43474</v>
      </c>
      <c r="CD1402">
        <v>21547</v>
      </c>
      <c r="CE1402">
        <v>0</v>
      </c>
      <c r="CF1402">
        <v>29403</v>
      </c>
      <c r="CG1402">
        <v>0</v>
      </c>
    </row>
    <row r="1403" spans="1:85" hidden="1" x14ac:dyDescent="0.45">
      <c r="A1403" s="179">
        <v>101002844745</v>
      </c>
      <c r="B1403" s="180">
        <v>43313</v>
      </c>
      <c r="C1403" s="181" t="s">
        <v>101</v>
      </c>
      <c r="D1403" s="181">
        <v>2018</v>
      </c>
      <c r="E1403" s="179">
        <v>14844717728537</v>
      </c>
      <c r="F1403" s="182" t="s">
        <v>771</v>
      </c>
      <c r="G1403" s="141" t="e">
        <f>VLOOKUP(E1403,'Tableau Sites'!$A$7:$C$107,3,FALSE)</f>
        <v>#N/A</v>
      </c>
      <c r="H1403" s="179">
        <v>56100</v>
      </c>
      <c r="I1403" s="183">
        <v>3</v>
      </c>
      <c r="J1403" s="180">
        <v>43281</v>
      </c>
      <c r="K1403" s="180">
        <v>43281</v>
      </c>
      <c r="L1403" s="183">
        <v>-916</v>
      </c>
      <c r="M1403" s="183">
        <v>-916</v>
      </c>
      <c r="N1403" s="184">
        <v>-120.51</v>
      </c>
      <c r="O1403">
        <v>102976584</v>
      </c>
      <c r="P1403" t="s">
        <v>611</v>
      </c>
      <c r="Q1403">
        <v>102977700</v>
      </c>
      <c r="R1403" t="s">
        <v>130</v>
      </c>
      <c r="S1403">
        <v>11003620275</v>
      </c>
      <c r="T1403" t="s">
        <v>612</v>
      </c>
      <c r="U1403" s="104">
        <v>21560121200016</v>
      </c>
      <c r="W1403">
        <v>288119</v>
      </c>
      <c r="X1403" s="104">
        <v>101002844745</v>
      </c>
      <c r="Y1403" s="1">
        <v>43313</v>
      </c>
      <c r="Z1403" s="1">
        <v>43353</v>
      </c>
      <c r="AA1403">
        <v>82</v>
      </c>
      <c r="AB1403" t="s">
        <v>635</v>
      </c>
      <c r="AD1403">
        <v>6005830370</v>
      </c>
      <c r="AE1403" t="s">
        <v>771</v>
      </c>
      <c r="AH1403" s="185">
        <v>14844717728537</v>
      </c>
      <c r="AI1403" t="s">
        <v>881</v>
      </c>
      <c r="AJ1403">
        <v>56100</v>
      </c>
      <c r="AK1403" t="s">
        <v>264</v>
      </c>
      <c r="AL1403" t="s">
        <v>616</v>
      </c>
      <c r="AM1403">
        <v>4176449643814</v>
      </c>
      <c r="AN1403" t="s">
        <v>101</v>
      </c>
      <c r="AO1403" t="s">
        <v>617</v>
      </c>
      <c r="AP1403" t="s">
        <v>618</v>
      </c>
      <c r="AQ1403" t="s">
        <v>619</v>
      </c>
      <c r="AR1403">
        <v>3</v>
      </c>
      <c r="AU1403">
        <v>0</v>
      </c>
      <c r="AV1403" s="1">
        <v>43221</v>
      </c>
      <c r="AW1403" s="1">
        <v>43281</v>
      </c>
      <c r="AX1403">
        <v>-46.07</v>
      </c>
      <c r="AY1403">
        <v>0</v>
      </c>
      <c r="AZ1403">
        <v>0</v>
      </c>
      <c r="BA1403">
        <v>0</v>
      </c>
      <c r="BB1403">
        <v>0</v>
      </c>
      <c r="BC1403">
        <v>-1.76</v>
      </c>
      <c r="BD1403">
        <v>0</v>
      </c>
      <c r="BE1403">
        <v>0</v>
      </c>
      <c r="BF1403" s="1">
        <v>43282</v>
      </c>
      <c r="BG1403" s="1">
        <v>43343</v>
      </c>
      <c r="BH1403">
        <v>7.58</v>
      </c>
      <c r="BI1403">
        <v>-33.619999999999997</v>
      </c>
      <c r="BJ1403">
        <v>-72.11</v>
      </c>
      <c r="BK1403">
        <v>-20.61</v>
      </c>
      <c r="BL1403">
        <v>2.0499999999999998</v>
      </c>
      <c r="BM1403">
        <v>-5.84</v>
      </c>
      <c r="BN1403">
        <v>-2.75</v>
      </c>
      <c r="BO1403">
        <v>-8.59</v>
      </c>
      <c r="BP1403">
        <v>-99.26</v>
      </c>
      <c r="BQ1403">
        <v>9.6300000000000008</v>
      </c>
      <c r="BR1403">
        <v>0.53</v>
      </c>
      <c r="BS1403">
        <v>-108.89</v>
      </c>
      <c r="BT1403">
        <v>-21.78</v>
      </c>
      <c r="BU1403">
        <v>-120.51</v>
      </c>
      <c r="BV1403">
        <v>-916</v>
      </c>
      <c r="BW1403">
        <v>-916</v>
      </c>
      <c r="BX1403">
        <v>0</v>
      </c>
      <c r="BY1403" s="1">
        <v>43286</v>
      </c>
      <c r="BZ1403" t="s">
        <v>624</v>
      </c>
      <c r="CA1403">
        <v>0</v>
      </c>
      <c r="CB1403">
        <v>0</v>
      </c>
      <c r="CC1403" s="1">
        <v>43317</v>
      </c>
      <c r="CD1403">
        <v>1094</v>
      </c>
      <c r="CE1403">
        <v>0</v>
      </c>
      <c r="CF1403">
        <v>178</v>
      </c>
      <c r="CG1403">
        <v>0</v>
      </c>
    </row>
    <row r="1404" spans="1:85" hidden="1" x14ac:dyDescent="0.45">
      <c r="A1404" s="179">
        <v>101002844745</v>
      </c>
      <c r="B1404" s="180">
        <v>43313</v>
      </c>
      <c r="C1404" s="181" t="s">
        <v>101</v>
      </c>
      <c r="D1404" s="181">
        <v>2018</v>
      </c>
      <c r="E1404" s="179">
        <v>14849059318633</v>
      </c>
      <c r="F1404" s="182" t="s">
        <v>773</v>
      </c>
      <c r="G1404" s="141" t="str">
        <f>VLOOKUP(E1404,'Tableau Sites'!$A$7:$C$107,3,FALSE)</f>
        <v>10 RUE AMIRAL BOUVET</v>
      </c>
      <c r="H1404" s="179">
        <v>56100</v>
      </c>
      <c r="I1404" s="183">
        <v>6</v>
      </c>
      <c r="J1404" s="180">
        <v>43281</v>
      </c>
      <c r="K1404" s="180">
        <v>43281</v>
      </c>
      <c r="L1404" s="183">
        <v>-7</v>
      </c>
      <c r="M1404" s="183">
        <v>-7</v>
      </c>
      <c r="N1404" s="184">
        <v>12.11</v>
      </c>
      <c r="O1404">
        <v>102976584</v>
      </c>
      <c r="P1404" t="s">
        <v>611</v>
      </c>
      <c r="Q1404">
        <v>102977700</v>
      </c>
      <c r="R1404" t="s">
        <v>130</v>
      </c>
      <c r="S1404">
        <v>11003620275</v>
      </c>
      <c r="T1404" t="s">
        <v>612</v>
      </c>
      <c r="U1404" s="104">
        <v>21560121200016</v>
      </c>
      <c r="W1404">
        <v>288119</v>
      </c>
      <c r="X1404" s="104">
        <v>101002844745</v>
      </c>
      <c r="Y1404" s="1">
        <v>43313</v>
      </c>
      <c r="Z1404" s="1">
        <v>43353</v>
      </c>
      <c r="AA1404">
        <v>83</v>
      </c>
      <c r="AB1404" t="s">
        <v>613</v>
      </c>
      <c r="AD1404">
        <v>6005877435</v>
      </c>
      <c r="AE1404" t="s">
        <v>773</v>
      </c>
      <c r="AH1404" s="185">
        <v>14849059318633</v>
      </c>
      <c r="AI1404" t="s">
        <v>152</v>
      </c>
      <c r="AJ1404">
        <v>56100</v>
      </c>
      <c r="AK1404" t="s">
        <v>264</v>
      </c>
      <c r="AL1404" t="s">
        <v>616</v>
      </c>
      <c r="AM1404">
        <v>443</v>
      </c>
      <c r="AN1404" t="s">
        <v>101</v>
      </c>
      <c r="AO1404" t="s">
        <v>617</v>
      </c>
      <c r="AP1404" t="s">
        <v>618</v>
      </c>
      <c r="AQ1404" t="s">
        <v>619</v>
      </c>
      <c r="AR1404">
        <v>6</v>
      </c>
      <c r="AU1404">
        <v>0</v>
      </c>
      <c r="AV1404" s="1">
        <v>43221</v>
      </c>
      <c r="AW1404" s="1">
        <v>43281</v>
      </c>
      <c r="AX1404">
        <v>-0.34</v>
      </c>
      <c r="AY1404">
        <v>0</v>
      </c>
      <c r="AZ1404">
        <v>0</v>
      </c>
      <c r="BA1404">
        <v>0</v>
      </c>
      <c r="BB1404">
        <v>0</v>
      </c>
      <c r="BC1404">
        <v>-0.01</v>
      </c>
      <c r="BD1404">
        <v>0</v>
      </c>
      <c r="BE1404">
        <v>0</v>
      </c>
      <c r="BF1404" s="1">
        <v>43282</v>
      </c>
      <c r="BG1404" s="1">
        <v>43343</v>
      </c>
      <c r="BH1404">
        <v>9.77</v>
      </c>
      <c r="BI1404">
        <v>-0.26</v>
      </c>
      <c r="BJ1404">
        <v>9.17</v>
      </c>
      <c r="BK1404">
        <v>-0.16</v>
      </c>
      <c r="BL1404">
        <v>2.64</v>
      </c>
      <c r="BM1404">
        <v>-0.04</v>
      </c>
      <c r="BN1404">
        <v>-0.02</v>
      </c>
      <c r="BO1404">
        <v>-0.06</v>
      </c>
      <c r="BP1404">
        <v>11.59</v>
      </c>
      <c r="BQ1404">
        <v>12.41</v>
      </c>
      <c r="BR1404">
        <v>0.68</v>
      </c>
      <c r="BS1404">
        <v>-0.82</v>
      </c>
      <c r="BT1404">
        <v>-0.16</v>
      </c>
      <c r="BU1404">
        <v>12.11</v>
      </c>
      <c r="BV1404">
        <v>-7</v>
      </c>
      <c r="BW1404">
        <v>-7</v>
      </c>
      <c r="BX1404">
        <v>0</v>
      </c>
      <c r="BY1404" s="1">
        <v>43273</v>
      </c>
      <c r="BZ1404" t="s">
        <v>687</v>
      </c>
      <c r="CA1404">
        <v>87</v>
      </c>
      <c r="CB1404">
        <v>0</v>
      </c>
      <c r="CC1404" s="1">
        <v>43397</v>
      </c>
      <c r="CD1404">
        <v>47533</v>
      </c>
      <c r="CE1404">
        <v>0</v>
      </c>
      <c r="CF1404">
        <v>145</v>
      </c>
      <c r="CG1404">
        <v>0</v>
      </c>
    </row>
    <row r="1405" spans="1:85" hidden="1" x14ac:dyDescent="0.45">
      <c r="A1405" s="179">
        <v>101002844745</v>
      </c>
      <c r="B1405" s="180">
        <v>43313</v>
      </c>
      <c r="C1405" s="181" t="s">
        <v>101</v>
      </c>
      <c r="D1405" s="181">
        <v>2018</v>
      </c>
      <c r="E1405" s="179">
        <v>14809261881378</v>
      </c>
      <c r="F1405" s="182" t="s">
        <v>775</v>
      </c>
      <c r="G1405" s="141" t="str">
        <f>VLOOKUP(E1405,'Tableau Sites'!$A$7:$C$107,3,FALSE)</f>
        <v>7 RUE JULES MASSENET</v>
      </c>
      <c r="H1405" s="179">
        <v>56100</v>
      </c>
      <c r="I1405" s="183">
        <v>6</v>
      </c>
      <c r="J1405" s="180">
        <v>43281</v>
      </c>
      <c r="K1405" s="180">
        <v>43281</v>
      </c>
      <c r="L1405" s="183">
        <v>-831</v>
      </c>
      <c r="M1405" s="183">
        <v>-831</v>
      </c>
      <c r="N1405" s="184">
        <v>-105.45</v>
      </c>
      <c r="O1405">
        <v>102976584</v>
      </c>
      <c r="P1405" t="s">
        <v>611</v>
      </c>
      <c r="Q1405">
        <v>102977700</v>
      </c>
      <c r="R1405" t="s">
        <v>130</v>
      </c>
      <c r="S1405">
        <v>11003620275</v>
      </c>
      <c r="T1405" t="s">
        <v>612</v>
      </c>
      <c r="U1405" s="104">
        <v>21560121200016</v>
      </c>
      <c r="W1405">
        <v>288119</v>
      </c>
      <c r="X1405" s="104">
        <v>101002844745</v>
      </c>
      <c r="Y1405" s="1">
        <v>43313</v>
      </c>
      <c r="Z1405" s="1">
        <v>43353</v>
      </c>
      <c r="AA1405">
        <v>84</v>
      </c>
      <c r="AB1405" t="s">
        <v>635</v>
      </c>
      <c r="AD1405">
        <v>6005877899</v>
      </c>
      <c r="AE1405" t="s">
        <v>775</v>
      </c>
      <c r="AH1405" s="185">
        <v>14809261881378</v>
      </c>
      <c r="AI1405" t="s">
        <v>882</v>
      </c>
      <c r="AJ1405">
        <v>56100</v>
      </c>
      <c r="AK1405" t="s">
        <v>264</v>
      </c>
      <c r="AL1405" t="s">
        <v>396</v>
      </c>
      <c r="AM1405">
        <v>466</v>
      </c>
      <c r="AN1405" t="s">
        <v>101</v>
      </c>
      <c r="AO1405" t="s">
        <v>617</v>
      </c>
      <c r="AP1405" t="s">
        <v>618</v>
      </c>
      <c r="AQ1405" t="s">
        <v>619</v>
      </c>
      <c r="AR1405">
        <v>6</v>
      </c>
      <c r="AU1405">
        <v>0</v>
      </c>
      <c r="AV1405" s="1">
        <v>43221</v>
      </c>
      <c r="AW1405" s="1">
        <v>43281</v>
      </c>
      <c r="AX1405">
        <v>-41.8</v>
      </c>
      <c r="AY1405">
        <v>0</v>
      </c>
      <c r="AZ1405">
        <v>0</v>
      </c>
      <c r="BA1405">
        <v>0</v>
      </c>
      <c r="BB1405">
        <v>0</v>
      </c>
      <c r="BC1405">
        <v>-1.6</v>
      </c>
      <c r="BD1405">
        <v>0</v>
      </c>
      <c r="BE1405">
        <v>0</v>
      </c>
      <c r="BF1405" s="1">
        <v>43282</v>
      </c>
      <c r="BG1405" s="1">
        <v>43343</v>
      </c>
      <c r="BH1405">
        <v>9.7799999999999994</v>
      </c>
      <c r="BI1405">
        <v>-30.5</v>
      </c>
      <c r="BJ1405">
        <v>-62.52</v>
      </c>
      <c r="BK1405">
        <v>-18.7</v>
      </c>
      <c r="BL1405">
        <v>2.64</v>
      </c>
      <c r="BM1405">
        <v>-5.3</v>
      </c>
      <c r="BN1405">
        <v>-2.4900000000000002</v>
      </c>
      <c r="BO1405">
        <v>-7.79</v>
      </c>
      <c r="BP1405">
        <v>-86.37</v>
      </c>
      <c r="BQ1405">
        <v>12.42</v>
      </c>
      <c r="BR1405">
        <v>0.68</v>
      </c>
      <c r="BS1405">
        <v>-98.79</v>
      </c>
      <c r="BT1405">
        <v>-19.760000000000002</v>
      </c>
      <c r="BU1405">
        <v>-105.45</v>
      </c>
      <c r="BV1405">
        <v>-831</v>
      </c>
      <c r="BW1405">
        <v>-831</v>
      </c>
      <c r="BX1405">
        <v>0</v>
      </c>
      <c r="BY1405" s="1">
        <v>43271</v>
      </c>
      <c r="BZ1405" t="s">
        <v>624</v>
      </c>
      <c r="CA1405">
        <v>10140</v>
      </c>
      <c r="CB1405">
        <v>0</v>
      </c>
      <c r="CC1405" s="1">
        <v>43452</v>
      </c>
      <c r="CD1405">
        <v>10987</v>
      </c>
      <c r="CE1405">
        <v>0</v>
      </c>
      <c r="CF1405">
        <v>10156</v>
      </c>
      <c r="CG1405">
        <v>0</v>
      </c>
    </row>
    <row r="1406" spans="1:85" hidden="1" x14ac:dyDescent="0.45">
      <c r="A1406" s="179">
        <v>101002844745</v>
      </c>
      <c r="B1406" s="180">
        <v>43313</v>
      </c>
      <c r="C1406" s="181" t="s">
        <v>101</v>
      </c>
      <c r="D1406" s="181">
        <v>2018</v>
      </c>
      <c r="E1406" s="179">
        <v>14853111374714</v>
      </c>
      <c r="F1406" s="182" t="s">
        <v>777</v>
      </c>
      <c r="G1406" s="141" t="str">
        <f>VLOOKUP(E1406,'Tableau Sites'!$A$7:$C$107,3,FALSE)</f>
        <v>25 RUE MARIE DORVAL</v>
      </c>
      <c r="H1406" s="179">
        <v>56100</v>
      </c>
      <c r="I1406" s="183">
        <v>6</v>
      </c>
      <c r="J1406" s="180">
        <v>43281</v>
      </c>
      <c r="K1406" s="180">
        <v>43281</v>
      </c>
      <c r="L1406" s="183">
        <v>21</v>
      </c>
      <c r="M1406" s="183">
        <v>21</v>
      </c>
      <c r="N1406" s="184">
        <v>16.09</v>
      </c>
      <c r="O1406">
        <v>102976584</v>
      </c>
      <c r="P1406" t="s">
        <v>611</v>
      </c>
      <c r="Q1406">
        <v>102977700</v>
      </c>
      <c r="R1406" t="s">
        <v>130</v>
      </c>
      <c r="S1406">
        <v>11003620275</v>
      </c>
      <c r="T1406" t="s">
        <v>612</v>
      </c>
      <c r="U1406" s="104">
        <v>21560121200016</v>
      </c>
      <c r="W1406">
        <v>288119</v>
      </c>
      <c r="X1406" s="104">
        <v>101002844745</v>
      </c>
      <c r="Y1406" s="1">
        <v>43313</v>
      </c>
      <c r="Z1406" s="1">
        <v>43353</v>
      </c>
      <c r="AA1406">
        <v>85</v>
      </c>
      <c r="AB1406" t="s">
        <v>613</v>
      </c>
      <c r="AD1406">
        <v>6005863678</v>
      </c>
      <c r="AE1406" t="s">
        <v>777</v>
      </c>
      <c r="AH1406" s="185">
        <v>14853111374714</v>
      </c>
      <c r="AI1406" t="s">
        <v>883</v>
      </c>
      <c r="AJ1406">
        <v>56100</v>
      </c>
      <c r="AK1406" t="s">
        <v>264</v>
      </c>
      <c r="AL1406" t="s">
        <v>616</v>
      </c>
      <c r="AM1406">
        <v>739</v>
      </c>
      <c r="AN1406" t="s">
        <v>101</v>
      </c>
      <c r="AO1406" t="s">
        <v>617</v>
      </c>
      <c r="AP1406" t="s">
        <v>618</v>
      </c>
      <c r="AQ1406" t="s">
        <v>619</v>
      </c>
      <c r="AR1406">
        <v>6</v>
      </c>
      <c r="AU1406">
        <v>0</v>
      </c>
      <c r="AV1406" s="1">
        <v>43221</v>
      </c>
      <c r="AW1406" s="1">
        <v>43281</v>
      </c>
      <c r="AX1406">
        <v>1.06</v>
      </c>
      <c r="AY1406">
        <v>0</v>
      </c>
      <c r="AZ1406">
        <v>0</v>
      </c>
      <c r="BA1406">
        <v>0</v>
      </c>
      <c r="BB1406">
        <v>0</v>
      </c>
      <c r="BC1406">
        <v>0.04</v>
      </c>
      <c r="BD1406">
        <v>0</v>
      </c>
      <c r="BE1406">
        <v>0</v>
      </c>
      <c r="BF1406" s="1">
        <v>43282</v>
      </c>
      <c r="BG1406" s="1">
        <v>43343</v>
      </c>
      <c r="BH1406">
        <v>9.7799999999999994</v>
      </c>
      <c r="BI1406">
        <v>0.77</v>
      </c>
      <c r="BJ1406">
        <v>11.61</v>
      </c>
      <c r="BK1406">
        <v>0.47</v>
      </c>
      <c r="BL1406">
        <v>2.64</v>
      </c>
      <c r="BM1406">
        <v>0.13</v>
      </c>
      <c r="BN1406">
        <v>0.06</v>
      </c>
      <c r="BO1406">
        <v>0.19</v>
      </c>
      <c r="BP1406">
        <v>14.91</v>
      </c>
      <c r="BQ1406">
        <v>12.42</v>
      </c>
      <c r="BR1406">
        <v>0.68</v>
      </c>
      <c r="BS1406">
        <v>2.4900000000000002</v>
      </c>
      <c r="BT1406">
        <v>0.5</v>
      </c>
      <c r="BU1406">
        <v>16.09</v>
      </c>
      <c r="BV1406">
        <v>21</v>
      </c>
      <c r="BW1406">
        <v>21</v>
      </c>
      <c r="BX1406">
        <v>0</v>
      </c>
      <c r="BY1406" s="1">
        <v>43299</v>
      </c>
      <c r="BZ1406" t="s">
        <v>624</v>
      </c>
      <c r="CA1406">
        <v>2406</v>
      </c>
      <c r="CB1406">
        <v>0</v>
      </c>
      <c r="CC1406" s="1">
        <v>43330</v>
      </c>
      <c r="CD1406">
        <v>2514</v>
      </c>
      <c r="CE1406">
        <v>0</v>
      </c>
      <c r="CF1406">
        <v>2535</v>
      </c>
      <c r="CG1406">
        <v>0</v>
      </c>
    </row>
    <row r="1407" spans="1:85" hidden="1" x14ac:dyDescent="0.45">
      <c r="A1407" s="179">
        <v>101002844745</v>
      </c>
      <c r="B1407" s="180">
        <v>43313</v>
      </c>
      <c r="C1407" s="181" t="s">
        <v>101</v>
      </c>
      <c r="D1407" s="181">
        <v>2018</v>
      </c>
      <c r="E1407" s="179">
        <v>14847756790250</v>
      </c>
      <c r="F1407" s="182" t="s">
        <v>58</v>
      </c>
      <c r="G1407" s="141" t="e">
        <f>VLOOKUP(E1407,'Tableau Sites'!$A$7:$C$107,3,FALSE)</f>
        <v>#N/A</v>
      </c>
      <c r="H1407" s="179">
        <v>56100</v>
      </c>
      <c r="I1407" s="183">
        <v>36</v>
      </c>
      <c r="J1407" s="180">
        <v>43281</v>
      </c>
      <c r="K1407" s="180">
        <v>43281</v>
      </c>
      <c r="L1407" s="183">
        <v>-948</v>
      </c>
      <c r="M1407" s="183">
        <v>-948</v>
      </c>
      <c r="N1407" s="184">
        <v>-92.6</v>
      </c>
      <c r="O1407">
        <v>102976584</v>
      </c>
      <c r="P1407" t="s">
        <v>611</v>
      </c>
      <c r="Q1407">
        <v>102977700</v>
      </c>
      <c r="R1407" t="s">
        <v>130</v>
      </c>
      <c r="S1407">
        <v>11003620275</v>
      </c>
      <c r="T1407" t="s">
        <v>612</v>
      </c>
      <c r="U1407" s="104">
        <v>21560121200016</v>
      </c>
      <c r="W1407">
        <v>288119</v>
      </c>
      <c r="X1407" s="104">
        <v>101002844745</v>
      </c>
      <c r="Y1407" s="1">
        <v>43313</v>
      </c>
      <c r="Z1407" s="1">
        <v>43353</v>
      </c>
      <c r="AA1407">
        <v>86</v>
      </c>
      <c r="AB1407" t="s">
        <v>635</v>
      </c>
      <c r="AD1407">
        <v>6005877385</v>
      </c>
      <c r="AE1407" t="s">
        <v>58</v>
      </c>
      <c r="AH1407" s="185">
        <v>14847756790250</v>
      </c>
      <c r="AI1407" t="s">
        <v>884</v>
      </c>
      <c r="AJ1407">
        <v>56100</v>
      </c>
      <c r="AK1407" t="s">
        <v>264</v>
      </c>
      <c r="AL1407" t="s">
        <v>616</v>
      </c>
      <c r="AM1407">
        <v>96</v>
      </c>
      <c r="AN1407" t="s">
        <v>101</v>
      </c>
      <c r="AO1407" t="s">
        <v>617</v>
      </c>
      <c r="AP1407" t="s">
        <v>618</v>
      </c>
      <c r="AQ1407" t="s">
        <v>619</v>
      </c>
      <c r="AR1407">
        <v>36</v>
      </c>
      <c r="AU1407">
        <v>0</v>
      </c>
      <c r="AV1407" s="1">
        <v>43221</v>
      </c>
      <c r="AW1407" s="1">
        <v>43281</v>
      </c>
      <c r="AX1407">
        <v>-47.67</v>
      </c>
      <c r="AY1407">
        <v>0</v>
      </c>
      <c r="AZ1407">
        <v>0</v>
      </c>
      <c r="BA1407">
        <v>0</v>
      </c>
      <c r="BB1407">
        <v>0</v>
      </c>
      <c r="BC1407">
        <v>-1.82</v>
      </c>
      <c r="BD1407">
        <v>0</v>
      </c>
      <c r="BE1407">
        <v>0</v>
      </c>
      <c r="BF1407" s="1">
        <v>43282</v>
      </c>
      <c r="BG1407" s="1">
        <v>43343</v>
      </c>
      <c r="BH1407">
        <v>31.8</v>
      </c>
      <c r="BI1407">
        <v>-34.79</v>
      </c>
      <c r="BJ1407">
        <v>-50.66</v>
      </c>
      <c r="BK1407">
        <v>-21.33</v>
      </c>
      <c r="BL1407">
        <v>8.6</v>
      </c>
      <c r="BM1407">
        <v>-6.05</v>
      </c>
      <c r="BN1407">
        <v>-2.84</v>
      </c>
      <c r="BO1407">
        <v>-8.89</v>
      </c>
      <c r="BP1407">
        <v>-72.28</v>
      </c>
      <c r="BQ1407">
        <v>40.4</v>
      </c>
      <c r="BR1407">
        <v>2.2200000000000002</v>
      </c>
      <c r="BS1407">
        <v>-112.68</v>
      </c>
      <c r="BT1407">
        <v>-22.54</v>
      </c>
      <c r="BU1407">
        <v>-92.6</v>
      </c>
      <c r="BV1407">
        <v>-948</v>
      </c>
      <c r="BW1407">
        <v>-948</v>
      </c>
      <c r="BX1407">
        <v>0</v>
      </c>
      <c r="BY1407" s="1">
        <v>43297</v>
      </c>
      <c r="BZ1407" t="s">
        <v>624</v>
      </c>
      <c r="CA1407">
        <v>159</v>
      </c>
      <c r="CB1407">
        <v>0</v>
      </c>
      <c r="CC1407" s="1">
        <v>43328</v>
      </c>
      <c r="CD1407">
        <v>1086</v>
      </c>
      <c r="CE1407">
        <v>0</v>
      </c>
      <c r="CF1407">
        <v>138</v>
      </c>
      <c r="CG1407">
        <v>0</v>
      </c>
    </row>
    <row r="1408" spans="1:85" hidden="1" x14ac:dyDescent="0.45">
      <c r="A1408" s="179">
        <v>101002844745</v>
      </c>
      <c r="B1408" s="180">
        <v>43313</v>
      </c>
      <c r="C1408" s="181" t="s">
        <v>101</v>
      </c>
      <c r="D1408" s="181">
        <v>2018</v>
      </c>
      <c r="E1408" s="179">
        <v>14848190969595</v>
      </c>
      <c r="F1408" s="182" t="s">
        <v>77</v>
      </c>
      <c r="G1408" s="141" t="str">
        <f>VLOOKUP(E1408,'Tableau Sites'!$A$7:$C$107,3,FALSE)</f>
        <v>2 RUE FRANCOIS LE BRISE</v>
      </c>
      <c r="H1408" s="179">
        <v>56100</v>
      </c>
      <c r="I1408" s="183">
        <v>36</v>
      </c>
      <c r="J1408" s="180">
        <v>43281</v>
      </c>
      <c r="K1408" s="180">
        <v>43281</v>
      </c>
      <c r="L1408" s="183">
        <v>3581</v>
      </c>
      <c r="M1408" s="183">
        <v>3581</v>
      </c>
      <c r="N1408" s="184">
        <v>574.17999999999995</v>
      </c>
      <c r="O1408">
        <v>102976584</v>
      </c>
      <c r="P1408" t="s">
        <v>611</v>
      </c>
      <c r="Q1408">
        <v>102977700</v>
      </c>
      <c r="R1408" t="s">
        <v>130</v>
      </c>
      <c r="S1408">
        <v>11003620275</v>
      </c>
      <c r="T1408" t="s">
        <v>612</v>
      </c>
      <c r="U1408" s="104">
        <v>21560121200016</v>
      </c>
      <c r="W1408">
        <v>288119</v>
      </c>
      <c r="X1408" s="104">
        <v>101002844745</v>
      </c>
      <c r="Y1408" s="1">
        <v>43313</v>
      </c>
      <c r="Z1408" s="1">
        <v>43353</v>
      </c>
      <c r="AA1408">
        <v>87</v>
      </c>
      <c r="AB1408" t="s">
        <v>613</v>
      </c>
      <c r="AD1408">
        <v>6005877409</v>
      </c>
      <c r="AE1408" t="s">
        <v>77</v>
      </c>
      <c r="AH1408" s="185">
        <v>14848190969595</v>
      </c>
      <c r="AI1408" t="s">
        <v>78</v>
      </c>
      <c r="AJ1408">
        <v>56100</v>
      </c>
      <c r="AK1408" t="s">
        <v>264</v>
      </c>
      <c r="AL1408" t="s">
        <v>616</v>
      </c>
      <c r="AM1408">
        <v>798</v>
      </c>
      <c r="AN1408" t="s">
        <v>101</v>
      </c>
      <c r="AO1408" t="s">
        <v>617</v>
      </c>
      <c r="AP1408" t="s">
        <v>627</v>
      </c>
      <c r="AQ1408" t="s">
        <v>619</v>
      </c>
      <c r="AR1408">
        <v>36</v>
      </c>
      <c r="AU1408">
        <v>0</v>
      </c>
      <c r="AV1408" s="1">
        <v>43221</v>
      </c>
      <c r="AW1408" s="1">
        <v>43281</v>
      </c>
      <c r="AX1408">
        <v>180.08</v>
      </c>
      <c r="AY1408">
        <v>0</v>
      </c>
      <c r="AZ1408">
        <v>0</v>
      </c>
      <c r="BA1408">
        <v>0</v>
      </c>
      <c r="BB1408">
        <v>0</v>
      </c>
      <c r="BC1408">
        <v>6.87</v>
      </c>
      <c r="BD1408">
        <v>0</v>
      </c>
      <c r="BE1408">
        <v>0</v>
      </c>
      <c r="BF1408" s="1">
        <v>43282</v>
      </c>
      <c r="BG1408" s="1">
        <v>43343</v>
      </c>
      <c r="BH1408">
        <v>47.21</v>
      </c>
      <c r="BI1408">
        <v>131.51</v>
      </c>
      <c r="BJ1408">
        <v>358.8</v>
      </c>
      <c r="BK1408">
        <v>80.569999999999993</v>
      </c>
      <c r="BL1408">
        <v>12.77</v>
      </c>
      <c r="BM1408">
        <v>22.85</v>
      </c>
      <c r="BN1408">
        <v>10.74</v>
      </c>
      <c r="BO1408">
        <v>33.590000000000003</v>
      </c>
      <c r="BP1408">
        <v>485.73</v>
      </c>
      <c r="BQ1408">
        <v>59.98</v>
      </c>
      <c r="BR1408">
        <v>3.3</v>
      </c>
      <c r="BS1408">
        <v>425.75</v>
      </c>
      <c r="BT1408">
        <v>85.15</v>
      </c>
      <c r="BU1408">
        <v>574.17999999999995</v>
      </c>
      <c r="BV1408">
        <v>3581</v>
      </c>
      <c r="BW1408">
        <v>3065</v>
      </c>
      <c r="BX1408">
        <v>516</v>
      </c>
      <c r="BY1408" s="1">
        <v>43294</v>
      </c>
      <c r="BZ1408" t="s">
        <v>624</v>
      </c>
      <c r="CA1408">
        <v>21411</v>
      </c>
      <c r="CB1408">
        <v>3394</v>
      </c>
      <c r="CC1408" s="1">
        <v>43325</v>
      </c>
      <c r="CD1408">
        <v>17847</v>
      </c>
      <c r="CE1408">
        <v>2772</v>
      </c>
      <c r="CF1408">
        <v>20912</v>
      </c>
      <c r="CG1408">
        <v>3288</v>
      </c>
    </row>
    <row r="1409" spans="1:85" hidden="1" x14ac:dyDescent="0.45">
      <c r="A1409" s="179">
        <v>101002844745</v>
      </c>
      <c r="B1409" s="180">
        <v>43313</v>
      </c>
      <c r="C1409" s="181" t="s">
        <v>101</v>
      </c>
      <c r="D1409" s="181">
        <v>2018</v>
      </c>
      <c r="E1409" s="179">
        <v>14852387785702</v>
      </c>
      <c r="F1409" s="182" t="s">
        <v>39</v>
      </c>
      <c r="G1409" s="141" t="str">
        <f>VLOOKUP(E1409,'Tableau Sites'!$A$7:$C$107,3,FALSE)</f>
        <v>1 PASSAGE DU BLAVET</v>
      </c>
      <c r="H1409" s="179">
        <v>56100</v>
      </c>
      <c r="I1409" s="183">
        <v>12</v>
      </c>
      <c r="J1409" s="180">
        <v>43281</v>
      </c>
      <c r="K1409" s="180">
        <v>43281</v>
      </c>
      <c r="L1409" s="183">
        <v>787</v>
      </c>
      <c r="M1409" s="183">
        <v>787</v>
      </c>
      <c r="N1409" s="184">
        <v>131.28</v>
      </c>
      <c r="O1409">
        <v>102976584</v>
      </c>
      <c r="P1409" t="s">
        <v>611</v>
      </c>
      <c r="Q1409">
        <v>102977700</v>
      </c>
      <c r="R1409" t="s">
        <v>130</v>
      </c>
      <c r="S1409">
        <v>11003620275</v>
      </c>
      <c r="T1409" t="s">
        <v>612</v>
      </c>
      <c r="U1409" s="104">
        <v>21560121200016</v>
      </c>
      <c r="W1409">
        <v>288119</v>
      </c>
      <c r="X1409" s="104">
        <v>101002844745</v>
      </c>
      <c r="Y1409" s="1">
        <v>43313</v>
      </c>
      <c r="Z1409" s="1">
        <v>43353</v>
      </c>
      <c r="AA1409">
        <v>88</v>
      </c>
      <c r="AB1409" t="s">
        <v>613</v>
      </c>
      <c r="AD1409">
        <v>6005836701</v>
      </c>
      <c r="AE1409" t="s">
        <v>39</v>
      </c>
      <c r="AH1409" s="185">
        <v>14852387785702</v>
      </c>
      <c r="AI1409" t="s">
        <v>885</v>
      </c>
      <c r="AJ1409">
        <v>56100</v>
      </c>
      <c r="AK1409" t="s">
        <v>264</v>
      </c>
      <c r="AL1409" t="s">
        <v>616</v>
      </c>
      <c r="AM1409">
        <v>354</v>
      </c>
      <c r="AN1409" t="s">
        <v>101</v>
      </c>
      <c r="AO1409" t="s">
        <v>617</v>
      </c>
      <c r="AP1409" t="s">
        <v>618</v>
      </c>
      <c r="AQ1409" t="s">
        <v>619</v>
      </c>
      <c r="AR1409">
        <v>12</v>
      </c>
      <c r="AU1409">
        <v>0</v>
      </c>
      <c r="AV1409" s="1">
        <v>43221</v>
      </c>
      <c r="AW1409" s="1">
        <v>43281</v>
      </c>
      <c r="AX1409">
        <v>39.58</v>
      </c>
      <c r="AY1409">
        <v>0</v>
      </c>
      <c r="AZ1409">
        <v>0</v>
      </c>
      <c r="BA1409">
        <v>0</v>
      </c>
      <c r="BB1409">
        <v>0</v>
      </c>
      <c r="BC1409">
        <v>1.51</v>
      </c>
      <c r="BD1409">
        <v>0</v>
      </c>
      <c r="BE1409">
        <v>0</v>
      </c>
      <c r="BF1409" s="1">
        <v>43282</v>
      </c>
      <c r="BG1409" s="1">
        <v>43343</v>
      </c>
      <c r="BH1409">
        <v>14.19</v>
      </c>
      <c r="BI1409">
        <v>28.88</v>
      </c>
      <c r="BJ1409">
        <v>82.65</v>
      </c>
      <c r="BK1409">
        <v>17.71</v>
      </c>
      <c r="BL1409">
        <v>3.84</v>
      </c>
      <c r="BM1409">
        <v>5.0199999999999996</v>
      </c>
      <c r="BN1409">
        <v>2.36</v>
      </c>
      <c r="BO1409">
        <v>7.38</v>
      </c>
      <c r="BP1409">
        <v>111.58</v>
      </c>
      <c r="BQ1409">
        <v>18.03</v>
      </c>
      <c r="BR1409">
        <v>0.99</v>
      </c>
      <c r="BS1409">
        <v>93.55</v>
      </c>
      <c r="BT1409">
        <v>18.71</v>
      </c>
      <c r="BU1409">
        <v>131.28</v>
      </c>
      <c r="BV1409">
        <v>787</v>
      </c>
      <c r="BW1409">
        <v>787</v>
      </c>
      <c r="BX1409">
        <v>0</v>
      </c>
      <c r="BY1409" s="1">
        <v>43299</v>
      </c>
      <c r="BZ1409" t="s">
        <v>624</v>
      </c>
      <c r="CA1409">
        <v>2224</v>
      </c>
      <c r="CB1409">
        <v>0</v>
      </c>
      <c r="CC1409" s="1">
        <v>43330</v>
      </c>
      <c r="CD1409">
        <v>1160</v>
      </c>
      <c r="CE1409">
        <v>0</v>
      </c>
      <c r="CF1409">
        <v>1947</v>
      </c>
      <c r="CG1409">
        <v>0</v>
      </c>
    </row>
    <row r="1410" spans="1:85" hidden="1" x14ac:dyDescent="0.45">
      <c r="A1410" s="179">
        <v>101002844745</v>
      </c>
      <c r="B1410" s="180">
        <v>43313</v>
      </c>
      <c r="C1410" s="181" t="s">
        <v>101</v>
      </c>
      <c r="D1410" s="181">
        <v>2018</v>
      </c>
      <c r="E1410" s="179">
        <v>14824023030389</v>
      </c>
      <c r="F1410" s="182" t="s">
        <v>782</v>
      </c>
      <c r="G1410" s="141" t="s">
        <v>886</v>
      </c>
      <c r="H1410" s="179">
        <v>56100</v>
      </c>
      <c r="I1410" s="183">
        <v>18</v>
      </c>
      <c r="J1410" s="180">
        <v>43281</v>
      </c>
      <c r="K1410" s="180">
        <v>43281</v>
      </c>
      <c r="L1410" s="183">
        <v>-482</v>
      </c>
      <c r="M1410" s="183">
        <v>-482</v>
      </c>
      <c r="N1410" s="184">
        <v>-43.85</v>
      </c>
      <c r="O1410">
        <v>102976584</v>
      </c>
      <c r="P1410" t="s">
        <v>611</v>
      </c>
      <c r="Q1410">
        <v>102977700</v>
      </c>
      <c r="R1410" t="s">
        <v>130</v>
      </c>
      <c r="S1410">
        <v>11003620275</v>
      </c>
      <c r="T1410" t="s">
        <v>612</v>
      </c>
      <c r="U1410" s="104">
        <v>21560121200016</v>
      </c>
      <c r="W1410">
        <v>288119</v>
      </c>
      <c r="X1410" s="104">
        <v>101002844745</v>
      </c>
      <c r="Y1410" s="1">
        <v>43313</v>
      </c>
      <c r="Z1410" s="1">
        <v>43353</v>
      </c>
      <c r="AA1410">
        <v>89</v>
      </c>
      <c r="AB1410" t="s">
        <v>635</v>
      </c>
      <c r="AD1410">
        <v>6005903454</v>
      </c>
      <c r="AE1410" t="s">
        <v>782</v>
      </c>
      <c r="AG1410" t="s">
        <v>783</v>
      </c>
      <c r="AH1410" s="185">
        <v>14824023030389</v>
      </c>
      <c r="AI1410" t="s">
        <v>886</v>
      </c>
      <c r="AJ1410">
        <v>56100</v>
      </c>
      <c r="AK1410" t="s">
        <v>264</v>
      </c>
      <c r="AL1410" t="s">
        <v>616</v>
      </c>
      <c r="AM1410">
        <v>19</v>
      </c>
      <c r="AN1410" t="s">
        <v>101</v>
      </c>
      <c r="AO1410" t="s">
        <v>617</v>
      </c>
      <c r="AP1410" t="s">
        <v>618</v>
      </c>
      <c r="AQ1410" t="s">
        <v>619</v>
      </c>
      <c r="AR1410">
        <v>18</v>
      </c>
      <c r="AU1410">
        <v>0</v>
      </c>
      <c r="AV1410" s="1">
        <v>43221</v>
      </c>
      <c r="AW1410" s="1">
        <v>43281</v>
      </c>
      <c r="AX1410">
        <v>-24.24</v>
      </c>
      <c r="AY1410">
        <v>0</v>
      </c>
      <c r="AZ1410">
        <v>0</v>
      </c>
      <c r="BA1410">
        <v>0</v>
      </c>
      <c r="BB1410">
        <v>0</v>
      </c>
      <c r="BC1410">
        <v>-0.93</v>
      </c>
      <c r="BD1410">
        <v>0</v>
      </c>
      <c r="BE1410">
        <v>0</v>
      </c>
      <c r="BF1410" s="1">
        <v>43282</v>
      </c>
      <c r="BG1410" s="1">
        <v>43343</v>
      </c>
      <c r="BH1410">
        <v>18.59</v>
      </c>
      <c r="BI1410">
        <v>-17.690000000000001</v>
      </c>
      <c r="BJ1410">
        <v>-23.34</v>
      </c>
      <c r="BK1410">
        <v>-10.85</v>
      </c>
      <c r="BL1410">
        <v>5.03</v>
      </c>
      <c r="BM1410">
        <v>-3.08</v>
      </c>
      <c r="BN1410">
        <v>-1.45</v>
      </c>
      <c r="BO1410">
        <v>-4.53</v>
      </c>
      <c r="BP1410">
        <v>-33.69</v>
      </c>
      <c r="BQ1410">
        <v>23.62</v>
      </c>
      <c r="BR1410">
        <v>1.3</v>
      </c>
      <c r="BS1410">
        <v>-57.31</v>
      </c>
      <c r="BT1410">
        <v>-11.46</v>
      </c>
      <c r="BU1410">
        <v>-43.85</v>
      </c>
      <c r="BV1410">
        <v>-482</v>
      </c>
      <c r="BW1410">
        <v>-482</v>
      </c>
      <c r="BX1410">
        <v>0</v>
      </c>
      <c r="BY1410" s="1">
        <v>43258</v>
      </c>
      <c r="BZ1410" t="s">
        <v>687</v>
      </c>
      <c r="CA1410">
        <v>295</v>
      </c>
      <c r="CB1410">
        <v>0</v>
      </c>
      <c r="CC1410" s="1">
        <v>43382</v>
      </c>
      <c r="CD1410">
        <v>823</v>
      </c>
      <c r="CE1410">
        <v>0</v>
      </c>
      <c r="CF1410">
        <v>341</v>
      </c>
      <c r="CG1410">
        <v>0</v>
      </c>
    </row>
    <row r="1411" spans="1:85" hidden="1" x14ac:dyDescent="0.45">
      <c r="A1411" s="179">
        <v>101002844745</v>
      </c>
      <c r="B1411" s="180">
        <v>43313</v>
      </c>
      <c r="C1411" s="181" t="s">
        <v>101</v>
      </c>
      <c r="D1411" s="181">
        <v>2018</v>
      </c>
      <c r="E1411" s="179">
        <v>14829956526793</v>
      </c>
      <c r="F1411" s="182" t="s">
        <v>31</v>
      </c>
      <c r="G1411" s="141" t="str">
        <f>VLOOKUP(E1411,'Tableau Sites'!$A$7:$C$107,3,FALSE)</f>
        <v>82 RUE DE KERVARIC</v>
      </c>
      <c r="H1411" s="179">
        <v>56100</v>
      </c>
      <c r="I1411" s="183">
        <v>12</v>
      </c>
      <c r="J1411" s="180">
        <v>43281</v>
      </c>
      <c r="K1411" s="180">
        <v>43281</v>
      </c>
      <c r="L1411" s="183">
        <v>7746</v>
      </c>
      <c r="M1411" s="183">
        <v>7746</v>
      </c>
      <c r="N1411" s="184">
        <v>1123.94</v>
      </c>
      <c r="O1411">
        <v>102976584</v>
      </c>
      <c r="P1411" t="s">
        <v>611</v>
      </c>
      <c r="Q1411">
        <v>102977700</v>
      </c>
      <c r="R1411" t="s">
        <v>130</v>
      </c>
      <c r="S1411">
        <v>11003620275</v>
      </c>
      <c r="T1411" t="s">
        <v>612</v>
      </c>
      <c r="U1411" s="104">
        <v>21560121200016</v>
      </c>
      <c r="W1411">
        <v>288119</v>
      </c>
      <c r="X1411" s="104">
        <v>101002844745</v>
      </c>
      <c r="Y1411" s="1">
        <v>43313</v>
      </c>
      <c r="Z1411" s="1">
        <v>43353</v>
      </c>
      <c r="AA1411">
        <v>90</v>
      </c>
      <c r="AB1411" t="s">
        <v>613</v>
      </c>
      <c r="AD1411">
        <v>6005863694</v>
      </c>
      <c r="AE1411" t="s">
        <v>31</v>
      </c>
      <c r="AH1411" s="185">
        <v>14829956526793</v>
      </c>
      <c r="AI1411" t="s">
        <v>887</v>
      </c>
      <c r="AJ1411">
        <v>56100</v>
      </c>
      <c r="AK1411" t="s">
        <v>264</v>
      </c>
      <c r="AL1411" t="s">
        <v>616</v>
      </c>
      <c r="AM1411">
        <v>101</v>
      </c>
      <c r="AN1411" t="s">
        <v>101</v>
      </c>
      <c r="AO1411" t="s">
        <v>617</v>
      </c>
      <c r="AP1411" t="s">
        <v>618</v>
      </c>
      <c r="AQ1411" t="s">
        <v>619</v>
      </c>
      <c r="AR1411">
        <v>12</v>
      </c>
      <c r="AU1411">
        <v>0</v>
      </c>
      <c r="AV1411" s="1">
        <v>43221</v>
      </c>
      <c r="AW1411" s="1">
        <v>43281</v>
      </c>
      <c r="AX1411">
        <v>389.54</v>
      </c>
      <c r="AY1411">
        <v>0</v>
      </c>
      <c r="AZ1411">
        <v>0</v>
      </c>
      <c r="BA1411">
        <v>0</v>
      </c>
      <c r="BB1411">
        <v>0</v>
      </c>
      <c r="BC1411">
        <v>14.87</v>
      </c>
      <c r="BD1411">
        <v>0</v>
      </c>
      <c r="BE1411">
        <v>0</v>
      </c>
      <c r="BF1411" s="1">
        <v>43282</v>
      </c>
      <c r="BG1411" s="1">
        <v>43343</v>
      </c>
      <c r="BH1411">
        <v>14.19</v>
      </c>
      <c r="BI1411">
        <v>284.27999999999997</v>
      </c>
      <c r="BJ1411">
        <v>688.01</v>
      </c>
      <c r="BK1411">
        <v>174.29</v>
      </c>
      <c r="BL1411">
        <v>3.84</v>
      </c>
      <c r="BM1411">
        <v>49.42</v>
      </c>
      <c r="BN1411">
        <v>23.24</v>
      </c>
      <c r="BO1411">
        <v>72.66</v>
      </c>
      <c r="BP1411">
        <v>938.8</v>
      </c>
      <c r="BQ1411">
        <v>18.03</v>
      </c>
      <c r="BR1411">
        <v>0.99</v>
      </c>
      <c r="BS1411">
        <v>920.77</v>
      </c>
      <c r="BT1411">
        <v>184.15</v>
      </c>
      <c r="BU1411">
        <v>1123.94</v>
      </c>
      <c r="BV1411">
        <v>7746</v>
      </c>
      <c r="BW1411">
        <v>7746</v>
      </c>
      <c r="BX1411">
        <v>0</v>
      </c>
      <c r="BY1411" s="1">
        <v>43272</v>
      </c>
      <c r="BZ1411" t="s">
        <v>624</v>
      </c>
      <c r="CA1411">
        <v>22780</v>
      </c>
      <c r="CB1411">
        <v>0</v>
      </c>
      <c r="CC1411" s="1">
        <v>43452</v>
      </c>
      <c r="CD1411">
        <v>15191</v>
      </c>
      <c r="CE1411">
        <v>0</v>
      </c>
      <c r="CF1411">
        <v>22937</v>
      </c>
      <c r="CG1411">
        <v>0</v>
      </c>
    </row>
    <row r="1412" spans="1:85" hidden="1" x14ac:dyDescent="0.45">
      <c r="A1412" s="179">
        <v>101002844745</v>
      </c>
      <c r="B1412" s="180">
        <v>43313</v>
      </c>
      <c r="C1412" s="181" t="s">
        <v>101</v>
      </c>
      <c r="D1412" s="181">
        <v>2018</v>
      </c>
      <c r="E1412" s="179">
        <v>14830101244506</v>
      </c>
      <c r="F1412" s="182" t="s">
        <v>786</v>
      </c>
      <c r="G1412" s="141" t="str">
        <f>VLOOKUP(E1412,'Tableau Sites'!$A$7:$C$107,3,FALSE)</f>
        <v>82 RUE DE KERVARIC</v>
      </c>
      <c r="H1412" s="179">
        <v>56100</v>
      </c>
      <c r="I1412" s="183">
        <v>9</v>
      </c>
      <c r="J1412" s="180">
        <v>43251</v>
      </c>
      <c r="K1412" s="180">
        <v>43251</v>
      </c>
      <c r="L1412" s="183">
        <v>-700</v>
      </c>
      <c r="M1412" s="183">
        <v>-700</v>
      </c>
      <c r="N1412" s="184">
        <v>-81.47</v>
      </c>
      <c r="O1412">
        <v>102976584</v>
      </c>
      <c r="P1412" t="s">
        <v>611</v>
      </c>
      <c r="Q1412">
        <v>102977700</v>
      </c>
      <c r="R1412" t="s">
        <v>130</v>
      </c>
      <c r="S1412">
        <v>11003620275</v>
      </c>
      <c r="T1412" t="s">
        <v>612</v>
      </c>
      <c r="U1412" s="104">
        <v>21560121200016</v>
      </c>
      <c r="W1412">
        <v>288119</v>
      </c>
      <c r="X1412" s="104">
        <v>101002844745</v>
      </c>
      <c r="Y1412" s="1">
        <v>43313</v>
      </c>
      <c r="Z1412" s="1">
        <v>43353</v>
      </c>
      <c r="AA1412">
        <v>91</v>
      </c>
      <c r="AB1412" t="s">
        <v>635</v>
      </c>
      <c r="AD1412">
        <v>6005830338</v>
      </c>
      <c r="AE1412" t="s">
        <v>786</v>
      </c>
      <c r="AH1412" s="185">
        <v>14830101244506</v>
      </c>
      <c r="AI1412" t="s">
        <v>888</v>
      </c>
      <c r="AJ1412">
        <v>56100</v>
      </c>
      <c r="AK1412" t="s">
        <v>264</v>
      </c>
      <c r="AL1412" t="s">
        <v>616</v>
      </c>
      <c r="AM1412">
        <v>3156310410460</v>
      </c>
      <c r="AN1412" t="s">
        <v>101</v>
      </c>
      <c r="AO1412" t="s">
        <v>617</v>
      </c>
      <c r="AP1412" t="s">
        <v>631</v>
      </c>
      <c r="AQ1412" t="s">
        <v>619</v>
      </c>
      <c r="AR1412">
        <v>9</v>
      </c>
      <c r="AU1412">
        <v>0</v>
      </c>
      <c r="AV1412" s="1">
        <v>43221</v>
      </c>
      <c r="AW1412" s="1">
        <v>43251</v>
      </c>
      <c r="AX1412">
        <v>-35.21</v>
      </c>
      <c r="AY1412">
        <v>0</v>
      </c>
      <c r="AZ1412">
        <v>0</v>
      </c>
      <c r="BA1412">
        <v>0</v>
      </c>
      <c r="BB1412">
        <v>0</v>
      </c>
      <c r="BC1412">
        <v>-1.35</v>
      </c>
      <c r="BD1412">
        <v>0</v>
      </c>
      <c r="BE1412">
        <v>0</v>
      </c>
      <c r="BF1412" s="1">
        <v>43252</v>
      </c>
      <c r="BG1412" s="1">
        <v>43281</v>
      </c>
      <c r="BH1412">
        <v>7.67</v>
      </c>
      <c r="BI1412">
        <v>-18.93</v>
      </c>
      <c r="BJ1412">
        <v>-46.47</v>
      </c>
      <c r="BK1412">
        <v>-15.75</v>
      </c>
      <c r="BL1412">
        <v>2.0699999999999998</v>
      </c>
      <c r="BM1412">
        <v>-4.47</v>
      </c>
      <c r="BN1412">
        <v>-2.1</v>
      </c>
      <c r="BO1412">
        <v>-6.57</v>
      </c>
      <c r="BP1412">
        <v>-66.72</v>
      </c>
      <c r="BQ1412">
        <v>9.74</v>
      </c>
      <c r="BR1412">
        <v>0.54</v>
      </c>
      <c r="BS1412">
        <v>-76.459999999999994</v>
      </c>
      <c r="BT1412">
        <v>-15.29</v>
      </c>
      <c r="BU1412">
        <v>-81.47</v>
      </c>
      <c r="BV1412">
        <v>-700</v>
      </c>
      <c r="BW1412">
        <v>-150</v>
      </c>
      <c r="BX1412">
        <v>-550</v>
      </c>
      <c r="BY1412" s="1">
        <v>43297</v>
      </c>
      <c r="BZ1412" t="s">
        <v>624</v>
      </c>
      <c r="CA1412">
        <v>17279</v>
      </c>
      <c r="CB1412">
        <v>12018</v>
      </c>
      <c r="CC1412" s="1">
        <v>43328</v>
      </c>
      <c r="CD1412">
        <v>16707</v>
      </c>
      <c r="CE1412">
        <v>12268</v>
      </c>
      <c r="CF1412">
        <v>16557</v>
      </c>
      <c r="CG1412">
        <v>11718</v>
      </c>
    </row>
    <row r="1413" spans="1:85" hidden="1" x14ac:dyDescent="0.45">
      <c r="A1413" s="179">
        <v>101002844745</v>
      </c>
      <c r="B1413" s="180">
        <v>43313</v>
      </c>
      <c r="C1413" s="181" t="s">
        <v>101</v>
      </c>
      <c r="D1413" s="181">
        <v>2018</v>
      </c>
      <c r="E1413" s="179">
        <v>14830101244506</v>
      </c>
      <c r="F1413" s="182" t="s">
        <v>786</v>
      </c>
      <c r="G1413" s="141" t="str">
        <f>VLOOKUP(E1413,'Tableau Sites'!$A$7:$C$107,3,FALSE)</f>
        <v>82 RUE DE KERVARIC</v>
      </c>
      <c r="H1413" s="179">
        <v>56100</v>
      </c>
      <c r="I1413" s="183">
        <v>9</v>
      </c>
      <c r="J1413" s="180">
        <v>43281</v>
      </c>
      <c r="K1413" s="180">
        <v>43281</v>
      </c>
      <c r="L1413" s="183">
        <v>535</v>
      </c>
      <c r="M1413" s="183">
        <v>535</v>
      </c>
      <c r="N1413" s="184">
        <v>84.41</v>
      </c>
      <c r="O1413">
        <v>102976584</v>
      </c>
      <c r="P1413" t="s">
        <v>611</v>
      </c>
      <c r="Q1413">
        <v>102977700</v>
      </c>
      <c r="R1413" t="s">
        <v>130</v>
      </c>
      <c r="S1413">
        <v>11003620275</v>
      </c>
      <c r="T1413" t="s">
        <v>612</v>
      </c>
      <c r="U1413" s="104">
        <v>21560121200016</v>
      </c>
      <c r="W1413">
        <v>288119</v>
      </c>
      <c r="X1413" s="104">
        <v>101002844745</v>
      </c>
      <c r="Y1413" s="1">
        <v>43313</v>
      </c>
      <c r="Z1413" s="1">
        <v>43353</v>
      </c>
      <c r="AA1413">
        <v>92</v>
      </c>
      <c r="AB1413" t="s">
        <v>613</v>
      </c>
      <c r="AD1413">
        <v>6005830338</v>
      </c>
      <c r="AE1413" t="s">
        <v>786</v>
      </c>
      <c r="AH1413" s="185">
        <v>14830101244506</v>
      </c>
      <c r="AI1413" t="s">
        <v>888</v>
      </c>
      <c r="AJ1413">
        <v>56100</v>
      </c>
      <c r="AK1413" t="s">
        <v>264</v>
      </c>
      <c r="AL1413" t="s">
        <v>616</v>
      </c>
      <c r="AM1413">
        <v>3156310410460</v>
      </c>
      <c r="AN1413" t="s">
        <v>101</v>
      </c>
      <c r="AO1413" t="s">
        <v>617</v>
      </c>
      <c r="AP1413" t="s">
        <v>631</v>
      </c>
      <c r="AQ1413" t="s">
        <v>619</v>
      </c>
      <c r="AR1413">
        <v>9</v>
      </c>
      <c r="AU1413">
        <v>0</v>
      </c>
      <c r="AV1413" s="1">
        <v>43252</v>
      </c>
      <c r="AW1413" s="1">
        <v>43281</v>
      </c>
      <c r="AX1413">
        <v>26.91</v>
      </c>
      <c r="AY1413">
        <v>0</v>
      </c>
      <c r="AZ1413">
        <v>0</v>
      </c>
      <c r="BA1413">
        <v>0</v>
      </c>
      <c r="BB1413">
        <v>0</v>
      </c>
      <c r="BC1413">
        <v>1.03</v>
      </c>
      <c r="BD1413">
        <v>0</v>
      </c>
      <c r="BE1413">
        <v>0</v>
      </c>
      <c r="BF1413" s="1">
        <v>43282</v>
      </c>
      <c r="BG1413" s="1">
        <v>43312</v>
      </c>
      <c r="BH1413">
        <v>7.92</v>
      </c>
      <c r="BI1413">
        <v>17.53</v>
      </c>
      <c r="BJ1413">
        <v>52.36</v>
      </c>
      <c r="BK1413">
        <v>12.04</v>
      </c>
      <c r="BL1413">
        <v>2.14</v>
      </c>
      <c r="BM1413">
        <v>3.41</v>
      </c>
      <c r="BN1413">
        <v>1.61</v>
      </c>
      <c r="BO1413">
        <v>5.0199999999999996</v>
      </c>
      <c r="BP1413">
        <v>71.56</v>
      </c>
      <c r="BQ1413">
        <v>10.06</v>
      </c>
      <c r="BR1413">
        <v>0.55000000000000004</v>
      </c>
      <c r="BS1413">
        <v>61.5</v>
      </c>
      <c r="BT1413">
        <v>12.3</v>
      </c>
      <c r="BU1413">
        <v>84.41</v>
      </c>
      <c r="BV1413">
        <v>535</v>
      </c>
      <c r="BW1413">
        <v>318</v>
      </c>
      <c r="BX1413">
        <v>217</v>
      </c>
      <c r="BY1413" s="1">
        <v>43297</v>
      </c>
      <c r="BZ1413" t="s">
        <v>624</v>
      </c>
      <c r="CA1413">
        <v>17279</v>
      </c>
      <c r="CB1413">
        <v>12018</v>
      </c>
      <c r="CC1413" s="1">
        <v>43328</v>
      </c>
      <c r="CD1413">
        <v>16557</v>
      </c>
      <c r="CE1413">
        <v>11718</v>
      </c>
      <c r="CF1413">
        <v>16875</v>
      </c>
      <c r="CG1413">
        <v>11935</v>
      </c>
    </row>
    <row r="1414" spans="1:85" hidden="1" x14ac:dyDescent="0.45">
      <c r="A1414" s="179">
        <v>101002844745</v>
      </c>
      <c r="B1414" s="180">
        <v>43313</v>
      </c>
      <c r="C1414" s="181" t="s">
        <v>101</v>
      </c>
      <c r="D1414" s="181">
        <v>2018</v>
      </c>
      <c r="E1414" s="179">
        <v>14830101244506</v>
      </c>
      <c r="F1414" s="182" t="s">
        <v>786</v>
      </c>
      <c r="G1414" s="141" t="str">
        <f>VLOOKUP(E1414,'Tableau Sites'!$A$7:$C$107,3,FALSE)</f>
        <v>82 RUE DE KERVARIC</v>
      </c>
      <c r="H1414" s="179">
        <v>56100</v>
      </c>
      <c r="I1414" s="183">
        <v>9</v>
      </c>
      <c r="J1414" s="180">
        <v>43312</v>
      </c>
      <c r="K1414" s="180">
        <v>43312</v>
      </c>
      <c r="L1414" s="183">
        <v>955</v>
      </c>
      <c r="M1414" s="183">
        <v>955</v>
      </c>
      <c r="N1414" s="184">
        <v>144.47999999999999</v>
      </c>
      <c r="O1414">
        <v>102976584</v>
      </c>
      <c r="P1414" t="s">
        <v>611</v>
      </c>
      <c r="Q1414">
        <v>102977700</v>
      </c>
      <c r="R1414" t="s">
        <v>130</v>
      </c>
      <c r="S1414">
        <v>11003620275</v>
      </c>
      <c r="T1414" t="s">
        <v>612</v>
      </c>
      <c r="U1414" s="104">
        <v>21560121200016</v>
      </c>
      <c r="W1414">
        <v>288119</v>
      </c>
      <c r="X1414" s="104">
        <v>101002844745</v>
      </c>
      <c r="Y1414" s="1">
        <v>43313</v>
      </c>
      <c r="Z1414" s="1">
        <v>43353</v>
      </c>
      <c r="AA1414">
        <v>93</v>
      </c>
      <c r="AB1414" t="s">
        <v>613</v>
      </c>
      <c r="AD1414">
        <v>6005830338</v>
      </c>
      <c r="AE1414" t="s">
        <v>786</v>
      </c>
      <c r="AH1414" s="185">
        <v>14830101244506</v>
      </c>
      <c r="AI1414" t="s">
        <v>888</v>
      </c>
      <c r="AJ1414">
        <v>56100</v>
      </c>
      <c r="AK1414" t="s">
        <v>264</v>
      </c>
      <c r="AL1414" t="s">
        <v>616</v>
      </c>
      <c r="AM1414">
        <v>3156310410460</v>
      </c>
      <c r="AN1414" t="s">
        <v>101</v>
      </c>
      <c r="AO1414" t="s">
        <v>617</v>
      </c>
      <c r="AP1414" t="s">
        <v>631</v>
      </c>
      <c r="AQ1414" t="s">
        <v>619</v>
      </c>
      <c r="AR1414">
        <v>9</v>
      </c>
      <c r="AU1414">
        <v>0</v>
      </c>
      <c r="AV1414" s="1">
        <v>43282</v>
      </c>
      <c r="AW1414" s="1">
        <v>43312</v>
      </c>
      <c r="AX1414">
        <v>48.04</v>
      </c>
      <c r="AY1414">
        <v>0</v>
      </c>
      <c r="AZ1414">
        <v>0</v>
      </c>
      <c r="BA1414">
        <v>0</v>
      </c>
      <c r="BB1414">
        <v>0</v>
      </c>
      <c r="BC1414">
        <v>1.84</v>
      </c>
      <c r="BD1414">
        <v>0</v>
      </c>
      <c r="BE1414">
        <v>0</v>
      </c>
      <c r="BF1414" s="1">
        <v>43313</v>
      </c>
      <c r="BG1414" s="1">
        <v>43343</v>
      </c>
      <c r="BH1414">
        <v>8.19</v>
      </c>
      <c r="BI1414">
        <v>32.770000000000003</v>
      </c>
      <c r="BJ1414">
        <v>89</v>
      </c>
      <c r="BK1414">
        <v>21.49</v>
      </c>
      <c r="BL1414">
        <v>2.21</v>
      </c>
      <c r="BM1414">
        <v>6.09</v>
      </c>
      <c r="BN1414">
        <v>2.87</v>
      </c>
      <c r="BO1414">
        <v>8.9600000000000009</v>
      </c>
      <c r="BP1414">
        <v>121.66</v>
      </c>
      <c r="BQ1414">
        <v>10.4</v>
      </c>
      <c r="BR1414">
        <v>0.56999999999999995</v>
      </c>
      <c r="BS1414">
        <v>111.26</v>
      </c>
      <c r="BT1414">
        <v>22.25</v>
      </c>
      <c r="BU1414">
        <v>144.47999999999999</v>
      </c>
      <c r="BV1414">
        <v>955</v>
      </c>
      <c r="BW1414">
        <v>665</v>
      </c>
      <c r="BX1414">
        <v>290</v>
      </c>
      <c r="BY1414" s="1">
        <v>43297</v>
      </c>
      <c r="BZ1414" t="s">
        <v>624</v>
      </c>
      <c r="CA1414">
        <v>17279</v>
      </c>
      <c r="CB1414">
        <v>12018</v>
      </c>
      <c r="CC1414" s="1">
        <v>43328</v>
      </c>
      <c r="CD1414">
        <v>16875</v>
      </c>
      <c r="CE1414">
        <v>11935</v>
      </c>
      <c r="CF1414">
        <v>17540</v>
      </c>
      <c r="CG1414">
        <v>12225</v>
      </c>
    </row>
    <row r="1415" spans="1:85" hidden="1" x14ac:dyDescent="0.45">
      <c r="A1415" s="179">
        <v>101002844745</v>
      </c>
      <c r="B1415" s="180">
        <v>43313</v>
      </c>
      <c r="C1415" s="181" t="s">
        <v>101</v>
      </c>
      <c r="D1415" s="181">
        <v>2018</v>
      </c>
      <c r="E1415" s="179">
        <v>14881910155540</v>
      </c>
      <c r="F1415" s="182" t="s">
        <v>788</v>
      </c>
      <c r="G1415" s="141" t="s">
        <v>889</v>
      </c>
      <c r="H1415" s="179">
        <v>56100</v>
      </c>
      <c r="I1415" s="183">
        <v>9</v>
      </c>
      <c r="J1415" s="180">
        <v>43281</v>
      </c>
      <c r="K1415" s="180">
        <v>43281</v>
      </c>
      <c r="L1415" s="183">
        <v>33</v>
      </c>
      <c r="M1415" s="183">
        <v>33</v>
      </c>
      <c r="N1415" s="184">
        <v>20.8</v>
      </c>
      <c r="O1415">
        <v>102976584</v>
      </c>
      <c r="P1415" t="s">
        <v>611</v>
      </c>
      <c r="Q1415">
        <v>102977700</v>
      </c>
      <c r="R1415" t="s">
        <v>130</v>
      </c>
      <c r="S1415">
        <v>11003620275</v>
      </c>
      <c r="T1415" t="s">
        <v>612</v>
      </c>
      <c r="U1415" s="104">
        <v>21560121200016</v>
      </c>
      <c r="W1415">
        <v>288119</v>
      </c>
      <c r="X1415" s="104">
        <v>101002844745</v>
      </c>
      <c r="Y1415" s="1">
        <v>43313</v>
      </c>
      <c r="Z1415" s="1">
        <v>43353</v>
      </c>
      <c r="AA1415">
        <v>94</v>
      </c>
      <c r="AB1415" t="s">
        <v>613</v>
      </c>
      <c r="AD1415">
        <v>6005830376</v>
      </c>
      <c r="AE1415" t="s">
        <v>788</v>
      </c>
      <c r="AH1415" s="185">
        <v>14881910155540</v>
      </c>
      <c r="AI1415" t="s">
        <v>889</v>
      </c>
      <c r="AJ1415">
        <v>56100</v>
      </c>
      <c r="AK1415" t="s">
        <v>264</v>
      </c>
      <c r="AL1415" t="s">
        <v>616</v>
      </c>
      <c r="AM1415">
        <v>2177611358520</v>
      </c>
      <c r="AN1415" t="s">
        <v>101</v>
      </c>
      <c r="AO1415" t="s">
        <v>617</v>
      </c>
      <c r="AP1415" t="s">
        <v>790</v>
      </c>
      <c r="AQ1415" t="s">
        <v>619</v>
      </c>
      <c r="AR1415">
        <v>9</v>
      </c>
      <c r="AU1415">
        <v>0</v>
      </c>
      <c r="AV1415" s="1">
        <v>43221</v>
      </c>
      <c r="AW1415" s="1">
        <v>43281</v>
      </c>
      <c r="AX1415">
        <v>1.65</v>
      </c>
      <c r="AY1415">
        <v>0</v>
      </c>
      <c r="AZ1415">
        <v>0</v>
      </c>
      <c r="BA1415">
        <v>0</v>
      </c>
      <c r="BB1415">
        <v>0</v>
      </c>
      <c r="BC1415">
        <v>0.06</v>
      </c>
      <c r="BD1415">
        <v>0</v>
      </c>
      <c r="BE1415">
        <v>0</v>
      </c>
      <c r="BF1415" s="1">
        <v>43282</v>
      </c>
      <c r="BG1415" s="1">
        <v>43343</v>
      </c>
      <c r="BH1415">
        <v>11.98</v>
      </c>
      <c r="BI1415">
        <v>1.25</v>
      </c>
      <c r="BJ1415">
        <v>14.88</v>
      </c>
      <c r="BK1415">
        <v>0.74</v>
      </c>
      <c r="BL1415">
        <v>3.24</v>
      </c>
      <c r="BM1415">
        <v>0.21</v>
      </c>
      <c r="BN1415">
        <v>0.1</v>
      </c>
      <c r="BO1415">
        <v>0.31</v>
      </c>
      <c r="BP1415">
        <v>19.170000000000002</v>
      </c>
      <c r="BQ1415">
        <v>15.22</v>
      </c>
      <c r="BR1415">
        <v>0.84</v>
      </c>
      <c r="BS1415">
        <v>3.95</v>
      </c>
      <c r="BT1415">
        <v>0.79</v>
      </c>
      <c r="BU1415">
        <v>20.8</v>
      </c>
      <c r="BV1415">
        <v>33</v>
      </c>
      <c r="BW1415">
        <v>23</v>
      </c>
      <c r="BX1415">
        <v>10</v>
      </c>
      <c r="BY1415" s="1">
        <v>43288</v>
      </c>
      <c r="BZ1415" t="s">
        <v>624</v>
      </c>
      <c r="CA1415">
        <v>128</v>
      </c>
      <c r="CB1415">
        <v>64</v>
      </c>
      <c r="CC1415" s="1">
        <v>43319</v>
      </c>
      <c r="CD1415">
        <v>101</v>
      </c>
      <c r="CE1415">
        <v>51</v>
      </c>
      <c r="CF1415">
        <v>124</v>
      </c>
      <c r="CG1415">
        <v>61</v>
      </c>
    </row>
    <row r="1416" spans="1:85" hidden="1" x14ac:dyDescent="0.45">
      <c r="A1416" s="179">
        <v>101002844745</v>
      </c>
      <c r="B1416" s="180">
        <v>43313</v>
      </c>
      <c r="C1416" s="181" t="s">
        <v>101</v>
      </c>
      <c r="D1416" s="181">
        <v>2018</v>
      </c>
      <c r="E1416" s="179">
        <v>14885962254436</v>
      </c>
      <c r="F1416" s="182" t="s">
        <v>791</v>
      </c>
      <c r="G1416" s="141" t="s">
        <v>890</v>
      </c>
      <c r="H1416" s="179">
        <v>56100</v>
      </c>
      <c r="I1416" s="183">
        <v>9</v>
      </c>
      <c r="J1416" s="180">
        <v>43281</v>
      </c>
      <c r="K1416" s="180">
        <v>43281</v>
      </c>
      <c r="L1416" s="183">
        <v>-101</v>
      </c>
      <c r="M1416" s="183">
        <v>-101</v>
      </c>
      <c r="N1416" s="184">
        <v>1.66</v>
      </c>
      <c r="O1416">
        <v>102976584</v>
      </c>
      <c r="P1416" t="s">
        <v>611</v>
      </c>
      <c r="Q1416">
        <v>102977700</v>
      </c>
      <c r="R1416" t="s">
        <v>130</v>
      </c>
      <c r="S1416">
        <v>11003620275</v>
      </c>
      <c r="T1416" t="s">
        <v>612</v>
      </c>
      <c r="U1416" s="104">
        <v>21560121200016</v>
      </c>
      <c r="W1416">
        <v>288119</v>
      </c>
      <c r="X1416" s="104">
        <v>101002844745</v>
      </c>
      <c r="Y1416" s="1">
        <v>43313</v>
      </c>
      <c r="Z1416" s="1">
        <v>43353</v>
      </c>
      <c r="AA1416">
        <v>95</v>
      </c>
      <c r="AB1416" t="s">
        <v>613</v>
      </c>
      <c r="AD1416">
        <v>6005933672</v>
      </c>
      <c r="AE1416" t="s">
        <v>791</v>
      </c>
      <c r="AH1416" s="185">
        <v>14885962254436</v>
      </c>
      <c r="AI1416" t="s">
        <v>890</v>
      </c>
      <c r="AJ1416">
        <v>56100</v>
      </c>
      <c r="AK1416" t="s">
        <v>264</v>
      </c>
      <c r="AL1416" t="s">
        <v>616</v>
      </c>
      <c r="AM1416">
        <v>671</v>
      </c>
      <c r="AN1416" t="s">
        <v>101</v>
      </c>
      <c r="AO1416" t="s">
        <v>617</v>
      </c>
      <c r="AP1416" t="s">
        <v>618</v>
      </c>
      <c r="AQ1416" t="s">
        <v>619</v>
      </c>
      <c r="AR1416">
        <v>9</v>
      </c>
      <c r="AU1416">
        <v>0</v>
      </c>
      <c r="AV1416" s="1">
        <v>43221</v>
      </c>
      <c r="AW1416" s="1">
        <v>43281</v>
      </c>
      <c r="AX1416">
        <v>-5.08</v>
      </c>
      <c r="AY1416">
        <v>0</v>
      </c>
      <c r="AZ1416">
        <v>0</v>
      </c>
      <c r="BA1416">
        <v>0</v>
      </c>
      <c r="BB1416">
        <v>0</v>
      </c>
      <c r="BC1416">
        <v>-0.19</v>
      </c>
      <c r="BD1416">
        <v>0</v>
      </c>
      <c r="BE1416">
        <v>0</v>
      </c>
      <c r="BF1416" s="1">
        <v>43282</v>
      </c>
      <c r="BG1416" s="1">
        <v>43343</v>
      </c>
      <c r="BH1416">
        <v>11.98</v>
      </c>
      <c r="BI1416">
        <v>-3.71</v>
      </c>
      <c r="BJ1416">
        <v>3.19</v>
      </c>
      <c r="BK1416">
        <v>-2.27</v>
      </c>
      <c r="BL1416">
        <v>3.24</v>
      </c>
      <c r="BM1416">
        <v>-0.64</v>
      </c>
      <c r="BN1416">
        <v>-0.3</v>
      </c>
      <c r="BO1416">
        <v>-0.94</v>
      </c>
      <c r="BP1416">
        <v>3.22</v>
      </c>
      <c r="BQ1416">
        <v>15.22</v>
      </c>
      <c r="BR1416">
        <v>0.84</v>
      </c>
      <c r="BS1416">
        <v>-12</v>
      </c>
      <c r="BT1416">
        <v>-2.4</v>
      </c>
      <c r="BU1416">
        <v>1.66</v>
      </c>
      <c r="BV1416">
        <v>-101</v>
      </c>
      <c r="BW1416">
        <v>-101</v>
      </c>
      <c r="BX1416">
        <v>0</v>
      </c>
      <c r="BY1416" s="1">
        <v>43289</v>
      </c>
      <c r="BZ1416" t="s">
        <v>624</v>
      </c>
      <c r="CA1416">
        <v>191</v>
      </c>
      <c r="CB1416">
        <v>0</v>
      </c>
      <c r="CC1416" s="1">
        <v>43321</v>
      </c>
      <c r="CD1416">
        <v>282</v>
      </c>
      <c r="CE1416">
        <v>0</v>
      </c>
      <c r="CF1416">
        <v>181</v>
      </c>
      <c r="CG1416">
        <v>0</v>
      </c>
    </row>
    <row r="1417" spans="1:85" hidden="1" x14ac:dyDescent="0.45">
      <c r="A1417" s="179">
        <v>101002844745</v>
      </c>
      <c r="B1417" s="180">
        <v>43313</v>
      </c>
      <c r="C1417" s="181" t="s">
        <v>101</v>
      </c>
      <c r="D1417" s="181">
        <v>2018</v>
      </c>
      <c r="E1417" s="179">
        <v>14846888509393</v>
      </c>
      <c r="F1417" s="182" t="s">
        <v>5</v>
      </c>
      <c r="G1417" s="141" t="str">
        <f>VLOOKUP(E1417,'Tableau Sites'!$A$7:$C$107,3,FALSE)</f>
        <v>22A RUE DOCTEUR BENOIT VILLERS</v>
      </c>
      <c r="H1417" s="179">
        <v>56100</v>
      </c>
      <c r="I1417" s="183">
        <v>24</v>
      </c>
      <c r="J1417" s="180">
        <v>43281</v>
      </c>
      <c r="K1417" s="180">
        <v>43281</v>
      </c>
      <c r="L1417" s="183">
        <v>7082</v>
      </c>
      <c r="M1417" s="183">
        <v>7082</v>
      </c>
      <c r="N1417" s="184">
        <v>1058.67</v>
      </c>
      <c r="O1417">
        <v>102976584</v>
      </c>
      <c r="P1417" t="s">
        <v>611</v>
      </c>
      <c r="Q1417">
        <v>102977700</v>
      </c>
      <c r="R1417" t="s">
        <v>130</v>
      </c>
      <c r="S1417">
        <v>11003620275</v>
      </c>
      <c r="T1417" t="s">
        <v>612</v>
      </c>
      <c r="U1417" s="104">
        <v>21560121200016</v>
      </c>
      <c r="W1417">
        <v>288119</v>
      </c>
      <c r="X1417" s="104">
        <v>101002844745</v>
      </c>
      <c r="Y1417" s="1">
        <v>43313</v>
      </c>
      <c r="Z1417" s="1">
        <v>43353</v>
      </c>
      <c r="AA1417">
        <v>96</v>
      </c>
      <c r="AB1417" t="s">
        <v>613</v>
      </c>
      <c r="AD1417">
        <v>6005830343</v>
      </c>
      <c r="AE1417" t="s">
        <v>5</v>
      </c>
      <c r="AH1417" s="185">
        <v>14846888509393</v>
      </c>
      <c r="AI1417" t="s">
        <v>891</v>
      </c>
      <c r="AJ1417">
        <v>56100</v>
      </c>
      <c r="AK1417" t="s">
        <v>264</v>
      </c>
      <c r="AL1417" t="s">
        <v>616</v>
      </c>
      <c r="AM1417">
        <v>2177611964557</v>
      </c>
      <c r="AN1417" t="s">
        <v>101</v>
      </c>
      <c r="AO1417" t="s">
        <v>617</v>
      </c>
      <c r="AP1417" t="s">
        <v>631</v>
      </c>
      <c r="AQ1417" t="s">
        <v>619</v>
      </c>
      <c r="AR1417">
        <v>24</v>
      </c>
      <c r="AU1417">
        <v>0</v>
      </c>
      <c r="AV1417" s="1">
        <v>43221</v>
      </c>
      <c r="AW1417" s="1">
        <v>43281</v>
      </c>
      <c r="AX1417">
        <v>356.16</v>
      </c>
      <c r="AY1417">
        <v>0</v>
      </c>
      <c r="AZ1417">
        <v>0</v>
      </c>
      <c r="BA1417">
        <v>0</v>
      </c>
      <c r="BB1417">
        <v>0</v>
      </c>
      <c r="BC1417">
        <v>13.6</v>
      </c>
      <c r="BD1417">
        <v>0</v>
      </c>
      <c r="BE1417">
        <v>0</v>
      </c>
      <c r="BF1417" s="1">
        <v>43282</v>
      </c>
      <c r="BG1417" s="1">
        <v>43343</v>
      </c>
      <c r="BH1417">
        <v>33.26</v>
      </c>
      <c r="BI1417">
        <v>263.14</v>
      </c>
      <c r="BJ1417">
        <v>652.55999999999995</v>
      </c>
      <c r="BK1417">
        <v>159.35</v>
      </c>
      <c r="BL1417">
        <v>8.99</v>
      </c>
      <c r="BM1417">
        <v>45.18</v>
      </c>
      <c r="BN1417">
        <v>21.25</v>
      </c>
      <c r="BO1417">
        <v>66.430000000000007</v>
      </c>
      <c r="BP1417">
        <v>887.33</v>
      </c>
      <c r="BQ1417">
        <v>42.25</v>
      </c>
      <c r="BR1417">
        <v>2.3199999999999998</v>
      </c>
      <c r="BS1417">
        <v>845.08</v>
      </c>
      <c r="BT1417">
        <v>169.02</v>
      </c>
      <c r="BU1417">
        <v>1058.67</v>
      </c>
      <c r="BV1417">
        <v>7082</v>
      </c>
      <c r="BW1417">
        <v>6264</v>
      </c>
      <c r="BX1417">
        <v>818</v>
      </c>
      <c r="BY1417" s="1">
        <v>43297</v>
      </c>
      <c r="BZ1417" t="s">
        <v>624</v>
      </c>
      <c r="CA1417">
        <v>35686</v>
      </c>
      <c r="CB1417">
        <v>5012</v>
      </c>
      <c r="CC1417" s="1">
        <v>43328</v>
      </c>
      <c r="CD1417">
        <v>29426</v>
      </c>
      <c r="CE1417">
        <v>4183</v>
      </c>
      <c r="CF1417">
        <v>35690</v>
      </c>
      <c r="CG1417">
        <v>5001</v>
      </c>
    </row>
    <row r="1418" spans="1:85" hidden="1" x14ac:dyDescent="0.45">
      <c r="A1418" s="179">
        <v>101002844745</v>
      </c>
      <c r="B1418" s="180">
        <v>43313</v>
      </c>
      <c r="C1418" s="181" t="s">
        <v>101</v>
      </c>
      <c r="D1418" s="181">
        <v>2018</v>
      </c>
      <c r="E1418" s="179">
        <v>14807814659972</v>
      </c>
      <c r="F1418" s="182" t="s">
        <v>794</v>
      </c>
      <c r="G1418" s="141" t="str">
        <f>VLOOKUP(E1418,'Tableau Sites'!$A$7:$C$107,3,FALSE)</f>
        <v>PLACE DE LA LIBERTE</v>
      </c>
      <c r="H1418" s="179">
        <v>56100</v>
      </c>
      <c r="I1418" s="183">
        <v>6</v>
      </c>
      <c r="J1418" s="180">
        <v>43281</v>
      </c>
      <c r="K1418" s="180">
        <v>43281</v>
      </c>
      <c r="L1418" s="183">
        <v>118</v>
      </c>
      <c r="M1418" s="183">
        <v>118</v>
      </c>
      <c r="N1418" s="184">
        <v>29.94</v>
      </c>
      <c r="O1418">
        <v>102976584</v>
      </c>
      <c r="P1418" t="s">
        <v>611</v>
      </c>
      <c r="Q1418">
        <v>102977700</v>
      </c>
      <c r="R1418" t="s">
        <v>130</v>
      </c>
      <c r="S1418">
        <v>11003620275</v>
      </c>
      <c r="T1418" t="s">
        <v>612</v>
      </c>
      <c r="U1418" s="104">
        <v>21560121200016</v>
      </c>
      <c r="W1418">
        <v>288119</v>
      </c>
      <c r="X1418" s="104">
        <v>101002844745</v>
      </c>
      <c r="Y1418" s="1">
        <v>43313</v>
      </c>
      <c r="Z1418" s="1">
        <v>43353</v>
      </c>
      <c r="AA1418">
        <v>97</v>
      </c>
      <c r="AB1418" t="s">
        <v>613</v>
      </c>
      <c r="AD1418">
        <v>6005877895</v>
      </c>
      <c r="AE1418" t="s">
        <v>794</v>
      </c>
      <c r="AH1418" s="185">
        <v>14807814659972</v>
      </c>
      <c r="AI1418" t="s">
        <v>892</v>
      </c>
      <c r="AJ1418">
        <v>56100</v>
      </c>
      <c r="AK1418" t="s">
        <v>264</v>
      </c>
      <c r="AL1418" t="s">
        <v>396</v>
      </c>
      <c r="AM1418">
        <v>630</v>
      </c>
      <c r="AN1418" t="s">
        <v>101</v>
      </c>
      <c r="AO1418" t="s">
        <v>617</v>
      </c>
      <c r="AP1418" t="s">
        <v>618</v>
      </c>
      <c r="AQ1418" t="s">
        <v>619</v>
      </c>
      <c r="AR1418">
        <v>6</v>
      </c>
      <c r="AU1418">
        <v>0</v>
      </c>
      <c r="AV1418" s="1">
        <v>43221</v>
      </c>
      <c r="AW1418" s="1">
        <v>43281</v>
      </c>
      <c r="AX1418">
        <v>5.94</v>
      </c>
      <c r="AY1418">
        <v>0</v>
      </c>
      <c r="AZ1418">
        <v>0</v>
      </c>
      <c r="BA1418">
        <v>0</v>
      </c>
      <c r="BB1418">
        <v>0</v>
      </c>
      <c r="BC1418">
        <v>0.23</v>
      </c>
      <c r="BD1418">
        <v>0</v>
      </c>
      <c r="BE1418">
        <v>0</v>
      </c>
      <c r="BF1418" s="1">
        <v>43282</v>
      </c>
      <c r="BG1418" s="1">
        <v>43343</v>
      </c>
      <c r="BH1418">
        <v>9.7799999999999994</v>
      </c>
      <c r="BI1418">
        <v>4.33</v>
      </c>
      <c r="BJ1418">
        <v>20.05</v>
      </c>
      <c r="BK1418">
        <v>2.66</v>
      </c>
      <c r="BL1418">
        <v>2.64</v>
      </c>
      <c r="BM1418">
        <v>0.75</v>
      </c>
      <c r="BN1418">
        <v>0.35</v>
      </c>
      <c r="BO1418">
        <v>1.1000000000000001</v>
      </c>
      <c r="BP1418">
        <v>26.45</v>
      </c>
      <c r="BQ1418">
        <v>12.42</v>
      </c>
      <c r="BR1418">
        <v>0.68</v>
      </c>
      <c r="BS1418">
        <v>14.03</v>
      </c>
      <c r="BT1418">
        <v>2.81</v>
      </c>
      <c r="BU1418">
        <v>29.94</v>
      </c>
      <c r="BV1418">
        <v>118</v>
      </c>
      <c r="BW1418">
        <v>118</v>
      </c>
      <c r="BX1418">
        <v>0</v>
      </c>
      <c r="BY1418" s="1">
        <v>43073</v>
      </c>
      <c r="BZ1418" t="s">
        <v>624</v>
      </c>
      <c r="CA1418">
        <v>1303</v>
      </c>
      <c r="CB1418">
        <v>0</v>
      </c>
      <c r="CC1418" s="1">
        <v>43431</v>
      </c>
      <c r="CD1418">
        <v>1654</v>
      </c>
      <c r="CE1418">
        <v>0</v>
      </c>
      <c r="CF1418">
        <v>1772</v>
      </c>
      <c r="CG1418">
        <v>0</v>
      </c>
    </row>
    <row r="1419" spans="1:85" x14ac:dyDescent="0.45">
      <c r="A1419" s="179">
        <v>101002844745</v>
      </c>
      <c r="B1419" s="180">
        <v>43313</v>
      </c>
      <c r="C1419" s="181" t="s">
        <v>101</v>
      </c>
      <c r="D1419" s="181">
        <v>2018</v>
      </c>
      <c r="E1419" s="179">
        <v>14881331282858</v>
      </c>
      <c r="F1419" s="182" t="s">
        <v>796</v>
      </c>
      <c r="G1419" s="141" t="str">
        <f>VLOOKUP(E1419,'Tableau Sites'!$A$7:$C$127,3,FALSE)</f>
        <v>BOULEVARD EMILE GUILLEROT</v>
      </c>
      <c r="H1419" s="179">
        <v>56100</v>
      </c>
      <c r="I1419" s="183">
        <v>6</v>
      </c>
      <c r="J1419" s="180">
        <v>43281</v>
      </c>
      <c r="K1419" s="180">
        <v>43281</v>
      </c>
      <c r="L1419" s="183">
        <v>495</v>
      </c>
      <c r="M1419" s="183">
        <v>495</v>
      </c>
      <c r="N1419" s="184">
        <v>83.72</v>
      </c>
      <c r="O1419">
        <v>102976584</v>
      </c>
      <c r="P1419" t="s">
        <v>611</v>
      </c>
      <c r="Q1419">
        <v>102977700</v>
      </c>
      <c r="R1419" t="s">
        <v>130</v>
      </c>
      <c r="S1419">
        <v>11003620275</v>
      </c>
      <c r="T1419" t="s">
        <v>612</v>
      </c>
      <c r="U1419" s="104">
        <v>21560121200016</v>
      </c>
      <c r="W1419">
        <v>288119</v>
      </c>
      <c r="X1419" s="104">
        <v>101002844745</v>
      </c>
      <c r="Y1419" s="1">
        <v>43313</v>
      </c>
      <c r="Z1419" s="1">
        <v>43353</v>
      </c>
      <c r="AA1419">
        <v>98</v>
      </c>
      <c r="AB1419" t="s">
        <v>613</v>
      </c>
      <c r="AD1419">
        <v>6005937300</v>
      </c>
      <c r="AE1419" t="s">
        <v>796</v>
      </c>
      <c r="AH1419" s="185">
        <v>14881331282858</v>
      </c>
      <c r="AI1419" t="s">
        <v>188</v>
      </c>
      <c r="AJ1419">
        <v>56100</v>
      </c>
      <c r="AK1419" t="s">
        <v>264</v>
      </c>
      <c r="AL1419" t="s">
        <v>396</v>
      </c>
      <c r="AM1419">
        <v>234</v>
      </c>
      <c r="AN1419" t="s">
        <v>101</v>
      </c>
      <c r="AO1419" t="s">
        <v>617</v>
      </c>
      <c r="AP1419" t="s">
        <v>618</v>
      </c>
      <c r="AQ1419" t="s">
        <v>619</v>
      </c>
      <c r="AR1419">
        <v>6</v>
      </c>
      <c r="AU1419">
        <v>0</v>
      </c>
      <c r="AV1419" s="1">
        <v>43221</v>
      </c>
      <c r="AW1419" s="1">
        <v>43281</v>
      </c>
      <c r="AX1419">
        <v>24.89</v>
      </c>
      <c r="AY1419">
        <v>0</v>
      </c>
      <c r="AZ1419">
        <v>0</v>
      </c>
      <c r="BA1419">
        <v>0</v>
      </c>
      <c r="BB1419">
        <v>0</v>
      </c>
      <c r="BC1419">
        <v>0.95</v>
      </c>
      <c r="BD1419">
        <v>0</v>
      </c>
      <c r="BE1419">
        <v>0</v>
      </c>
      <c r="BF1419" s="1">
        <v>43282</v>
      </c>
      <c r="BG1419" s="1">
        <v>43343</v>
      </c>
      <c r="BH1419">
        <v>9.7799999999999994</v>
      </c>
      <c r="BI1419">
        <v>18.170000000000002</v>
      </c>
      <c r="BJ1419">
        <v>52.84</v>
      </c>
      <c r="BK1419">
        <v>11.14</v>
      </c>
      <c r="BL1419">
        <v>2.64</v>
      </c>
      <c r="BM1419">
        <v>3.16</v>
      </c>
      <c r="BN1419">
        <v>1.49</v>
      </c>
      <c r="BO1419">
        <v>4.6500000000000004</v>
      </c>
      <c r="BP1419">
        <v>71.27</v>
      </c>
      <c r="BQ1419">
        <v>12.42</v>
      </c>
      <c r="BR1419">
        <v>0.68</v>
      </c>
      <c r="BS1419">
        <v>58.85</v>
      </c>
      <c r="BT1419">
        <v>11.77</v>
      </c>
      <c r="BU1419">
        <v>83.72</v>
      </c>
      <c r="BV1419">
        <v>495</v>
      </c>
      <c r="BW1419">
        <v>495</v>
      </c>
      <c r="BX1419">
        <v>0</v>
      </c>
      <c r="BY1419" s="1">
        <v>43272</v>
      </c>
      <c r="BZ1419" t="s">
        <v>624</v>
      </c>
      <c r="CA1419">
        <v>3361</v>
      </c>
      <c r="CB1419">
        <v>0</v>
      </c>
      <c r="CC1419" s="1">
        <v>43452</v>
      </c>
      <c r="CD1419">
        <v>2933</v>
      </c>
      <c r="CE1419">
        <v>0</v>
      </c>
      <c r="CF1419">
        <v>3428</v>
      </c>
      <c r="CG1419">
        <v>0</v>
      </c>
    </row>
    <row r="1420" spans="1:85" hidden="1" x14ac:dyDescent="0.45">
      <c r="A1420" s="179">
        <v>101002844745</v>
      </c>
      <c r="B1420" s="180">
        <v>43313</v>
      </c>
      <c r="C1420" s="181" t="s">
        <v>101</v>
      </c>
      <c r="D1420" s="181">
        <v>2018</v>
      </c>
      <c r="E1420" s="179">
        <v>14807959377717</v>
      </c>
      <c r="F1420" s="182" t="s">
        <v>798</v>
      </c>
      <c r="G1420" s="141" t="str">
        <f>VLOOKUP(E1420,'Tableau Sites'!$A$7:$C$107,3,FALSE)</f>
        <v>PLACE ALSACE LORRAINE</v>
      </c>
      <c r="H1420" s="179">
        <v>56100</v>
      </c>
      <c r="I1420" s="183">
        <v>6</v>
      </c>
      <c r="J1420" s="180">
        <v>43281</v>
      </c>
      <c r="K1420" s="180">
        <v>43281</v>
      </c>
      <c r="L1420" s="183">
        <v>89</v>
      </c>
      <c r="M1420" s="183">
        <v>89</v>
      </c>
      <c r="N1420" s="184">
        <v>25.8</v>
      </c>
      <c r="O1420">
        <v>102976584</v>
      </c>
      <c r="P1420" t="s">
        <v>611</v>
      </c>
      <c r="Q1420">
        <v>102977700</v>
      </c>
      <c r="R1420" t="s">
        <v>130</v>
      </c>
      <c r="S1420">
        <v>11003620275</v>
      </c>
      <c r="T1420" t="s">
        <v>612</v>
      </c>
      <c r="U1420" s="104">
        <v>21560121200016</v>
      </c>
      <c r="W1420">
        <v>288119</v>
      </c>
      <c r="X1420" s="104">
        <v>101002844745</v>
      </c>
      <c r="Y1420" s="1">
        <v>43313</v>
      </c>
      <c r="Z1420" s="1">
        <v>43353</v>
      </c>
      <c r="AA1420">
        <v>99</v>
      </c>
      <c r="AB1420" t="s">
        <v>613</v>
      </c>
      <c r="AD1420">
        <v>6005876672</v>
      </c>
      <c r="AE1420" t="s">
        <v>798</v>
      </c>
      <c r="AH1420" s="185">
        <v>14807959377717</v>
      </c>
      <c r="AI1420" t="s">
        <v>34</v>
      </c>
      <c r="AJ1420">
        <v>56100</v>
      </c>
      <c r="AK1420" t="s">
        <v>264</v>
      </c>
      <c r="AL1420" t="s">
        <v>616</v>
      </c>
      <c r="AM1420">
        <v>757</v>
      </c>
      <c r="AN1420" t="s">
        <v>101</v>
      </c>
      <c r="AO1420" t="s">
        <v>617</v>
      </c>
      <c r="AP1420" t="s">
        <v>618</v>
      </c>
      <c r="AQ1420" t="s">
        <v>619</v>
      </c>
      <c r="AR1420">
        <v>6</v>
      </c>
      <c r="AU1420">
        <v>0</v>
      </c>
      <c r="AV1420" s="1">
        <v>43221</v>
      </c>
      <c r="AW1420" s="1">
        <v>43281</v>
      </c>
      <c r="AX1420">
        <v>4.47</v>
      </c>
      <c r="AY1420">
        <v>0</v>
      </c>
      <c r="AZ1420">
        <v>0</v>
      </c>
      <c r="BA1420">
        <v>0</v>
      </c>
      <c r="BB1420">
        <v>0</v>
      </c>
      <c r="BC1420">
        <v>0.17</v>
      </c>
      <c r="BD1420">
        <v>0</v>
      </c>
      <c r="BE1420">
        <v>0</v>
      </c>
      <c r="BF1420" s="1">
        <v>43282</v>
      </c>
      <c r="BG1420" s="1">
        <v>43343</v>
      </c>
      <c r="BH1420">
        <v>9.7799999999999994</v>
      </c>
      <c r="BI1420">
        <v>3.27</v>
      </c>
      <c r="BJ1420">
        <v>17.52</v>
      </c>
      <c r="BK1420">
        <v>2</v>
      </c>
      <c r="BL1420">
        <v>2.64</v>
      </c>
      <c r="BM1420">
        <v>0.56999999999999995</v>
      </c>
      <c r="BN1420">
        <v>0.27</v>
      </c>
      <c r="BO1420">
        <v>0.84</v>
      </c>
      <c r="BP1420">
        <v>23</v>
      </c>
      <c r="BQ1420">
        <v>12.42</v>
      </c>
      <c r="BR1420">
        <v>0.68</v>
      </c>
      <c r="BS1420">
        <v>10.58</v>
      </c>
      <c r="BT1420">
        <v>2.12</v>
      </c>
      <c r="BU1420">
        <v>25.8</v>
      </c>
      <c r="BV1420">
        <v>89</v>
      </c>
      <c r="BW1420">
        <v>89</v>
      </c>
      <c r="BX1420">
        <v>0</v>
      </c>
      <c r="BY1420" s="1">
        <v>43293</v>
      </c>
      <c r="BZ1420" t="s">
        <v>624</v>
      </c>
      <c r="CA1420">
        <v>2049</v>
      </c>
      <c r="CB1420">
        <v>0</v>
      </c>
      <c r="CC1420" s="1">
        <v>43324</v>
      </c>
      <c r="CD1420">
        <v>2151</v>
      </c>
      <c r="CE1420">
        <v>0</v>
      </c>
      <c r="CF1420">
        <v>2240</v>
      </c>
      <c r="CG1420">
        <v>0</v>
      </c>
    </row>
    <row r="1421" spans="1:85" hidden="1" x14ac:dyDescent="0.45">
      <c r="A1421" s="179">
        <v>101002844745</v>
      </c>
      <c r="B1421" s="180">
        <v>43313</v>
      </c>
      <c r="C1421" s="181" t="s">
        <v>101</v>
      </c>
      <c r="D1421" s="181">
        <v>2018</v>
      </c>
      <c r="E1421" s="179">
        <v>14808104095512</v>
      </c>
      <c r="F1421" s="182" t="s">
        <v>799</v>
      </c>
      <c r="G1421" s="141" t="str">
        <f>VLOOKUP(E1421,'Tableau Sites'!$A$7:$C$107,3,FALSE)</f>
        <v>RUE DE PONTCARRE</v>
      </c>
      <c r="H1421" s="179">
        <v>56100</v>
      </c>
      <c r="I1421" s="183">
        <v>6</v>
      </c>
      <c r="J1421" s="180">
        <v>43281</v>
      </c>
      <c r="K1421" s="180">
        <v>43281</v>
      </c>
      <c r="L1421" s="183">
        <v>-56</v>
      </c>
      <c r="M1421" s="183">
        <v>-56</v>
      </c>
      <c r="N1421" s="184">
        <v>5.0999999999999996</v>
      </c>
      <c r="O1421">
        <v>102976584</v>
      </c>
      <c r="P1421" t="s">
        <v>611</v>
      </c>
      <c r="Q1421">
        <v>102977700</v>
      </c>
      <c r="R1421" t="s">
        <v>130</v>
      </c>
      <c r="S1421">
        <v>11003620275</v>
      </c>
      <c r="T1421" t="s">
        <v>612</v>
      </c>
      <c r="U1421" s="104">
        <v>21560121200016</v>
      </c>
      <c r="W1421">
        <v>288119</v>
      </c>
      <c r="X1421" s="104">
        <v>101002844745</v>
      </c>
      <c r="Y1421" s="1">
        <v>43313</v>
      </c>
      <c r="Z1421" s="1">
        <v>43353</v>
      </c>
      <c r="AA1421">
        <v>100</v>
      </c>
      <c r="AB1421" t="s">
        <v>613</v>
      </c>
      <c r="AD1421">
        <v>6005863657</v>
      </c>
      <c r="AE1421" t="s">
        <v>799</v>
      </c>
      <c r="AH1421" s="185">
        <v>14808104095512</v>
      </c>
      <c r="AI1421" t="s">
        <v>893</v>
      </c>
      <c r="AJ1421">
        <v>56100</v>
      </c>
      <c r="AK1421" t="s">
        <v>264</v>
      </c>
      <c r="AL1421" t="s">
        <v>616</v>
      </c>
      <c r="AM1421">
        <v>942</v>
      </c>
      <c r="AN1421" t="s">
        <v>101</v>
      </c>
      <c r="AO1421" t="s">
        <v>617</v>
      </c>
      <c r="AP1421" t="s">
        <v>618</v>
      </c>
      <c r="AQ1421" t="s">
        <v>619</v>
      </c>
      <c r="AR1421">
        <v>6</v>
      </c>
      <c r="AU1421">
        <v>0</v>
      </c>
      <c r="AV1421" s="1">
        <v>43221</v>
      </c>
      <c r="AW1421" s="1">
        <v>43281</v>
      </c>
      <c r="AX1421">
        <v>-2.82</v>
      </c>
      <c r="AY1421">
        <v>0</v>
      </c>
      <c r="AZ1421">
        <v>0</v>
      </c>
      <c r="BA1421">
        <v>0</v>
      </c>
      <c r="BB1421">
        <v>0</v>
      </c>
      <c r="BC1421">
        <v>-0.11</v>
      </c>
      <c r="BD1421">
        <v>0</v>
      </c>
      <c r="BE1421">
        <v>0</v>
      </c>
      <c r="BF1421" s="1">
        <v>43282</v>
      </c>
      <c r="BG1421" s="1">
        <v>43343</v>
      </c>
      <c r="BH1421">
        <v>9.7799999999999994</v>
      </c>
      <c r="BI1421">
        <v>-2.06</v>
      </c>
      <c r="BJ1421">
        <v>4.9000000000000004</v>
      </c>
      <c r="BK1421">
        <v>-1.26</v>
      </c>
      <c r="BL1421">
        <v>2.64</v>
      </c>
      <c r="BM1421">
        <v>-0.36</v>
      </c>
      <c r="BN1421">
        <v>-0.17</v>
      </c>
      <c r="BO1421">
        <v>-0.53</v>
      </c>
      <c r="BP1421">
        <v>5.75</v>
      </c>
      <c r="BQ1421">
        <v>12.42</v>
      </c>
      <c r="BR1421">
        <v>0.68</v>
      </c>
      <c r="BS1421">
        <v>-6.67</v>
      </c>
      <c r="BT1421">
        <v>-1.33</v>
      </c>
      <c r="BU1421">
        <v>5.0999999999999996</v>
      </c>
      <c r="BV1421">
        <v>-56</v>
      </c>
      <c r="BW1421">
        <v>-56</v>
      </c>
      <c r="BX1421">
        <v>0</v>
      </c>
      <c r="BY1421" s="1">
        <v>43290</v>
      </c>
      <c r="BZ1421" t="s">
        <v>624</v>
      </c>
      <c r="CA1421">
        <v>445</v>
      </c>
      <c r="CB1421">
        <v>0</v>
      </c>
      <c r="CC1421" s="1">
        <v>43321</v>
      </c>
      <c r="CD1421">
        <v>509</v>
      </c>
      <c r="CE1421">
        <v>0</v>
      </c>
      <c r="CF1421">
        <v>453</v>
      </c>
      <c r="CG1421">
        <v>0</v>
      </c>
    </row>
    <row r="1422" spans="1:85" x14ac:dyDescent="0.45">
      <c r="A1422" s="179">
        <v>101002844745</v>
      </c>
      <c r="B1422" s="180">
        <v>43313</v>
      </c>
      <c r="C1422" s="181" t="s">
        <v>101</v>
      </c>
      <c r="D1422" s="181">
        <v>2018</v>
      </c>
      <c r="E1422" s="179">
        <v>14897250260446</v>
      </c>
      <c r="F1422" s="182" t="s">
        <v>801</v>
      </c>
      <c r="G1422" s="141" t="str">
        <f>VLOOKUP(E1422,'Tableau Sites'!$A$7:$C$127,3,FALSE)</f>
        <v>QUAI DE ROHAN</v>
      </c>
      <c r="H1422" s="179">
        <v>56100</v>
      </c>
      <c r="I1422" s="183">
        <v>6</v>
      </c>
      <c r="J1422" s="180">
        <v>43281</v>
      </c>
      <c r="K1422" s="180">
        <v>43281</v>
      </c>
      <c r="L1422" s="183">
        <v>75</v>
      </c>
      <c r="M1422" s="183">
        <v>75</v>
      </c>
      <c r="N1422" s="184">
        <v>23.8</v>
      </c>
      <c r="O1422">
        <v>102976584</v>
      </c>
      <c r="P1422" t="s">
        <v>611</v>
      </c>
      <c r="Q1422">
        <v>102977700</v>
      </c>
      <c r="R1422" t="s">
        <v>130</v>
      </c>
      <c r="S1422">
        <v>11003620275</v>
      </c>
      <c r="T1422" t="s">
        <v>612</v>
      </c>
      <c r="U1422" s="104">
        <v>21560121200016</v>
      </c>
      <c r="W1422">
        <v>288119</v>
      </c>
      <c r="X1422" s="104">
        <v>101002844745</v>
      </c>
      <c r="Y1422" s="1">
        <v>43313</v>
      </c>
      <c r="Z1422" s="1">
        <v>43353</v>
      </c>
      <c r="AA1422">
        <v>101</v>
      </c>
      <c r="AB1422" t="s">
        <v>613</v>
      </c>
      <c r="AD1422">
        <v>6005863485</v>
      </c>
      <c r="AE1422" t="s">
        <v>801</v>
      </c>
      <c r="AH1422" s="185">
        <v>14897250260446</v>
      </c>
      <c r="AI1422" t="s">
        <v>894</v>
      </c>
      <c r="AJ1422">
        <v>56100</v>
      </c>
      <c r="AK1422" t="s">
        <v>264</v>
      </c>
      <c r="AL1422" t="s">
        <v>616</v>
      </c>
      <c r="AM1422">
        <v>698</v>
      </c>
      <c r="AN1422" t="s">
        <v>101</v>
      </c>
      <c r="AO1422" t="s">
        <v>617</v>
      </c>
      <c r="AP1422" t="s">
        <v>618</v>
      </c>
      <c r="AQ1422" t="s">
        <v>619</v>
      </c>
      <c r="AR1422">
        <v>6</v>
      </c>
      <c r="AU1422">
        <v>0</v>
      </c>
      <c r="AV1422" s="1">
        <v>43221</v>
      </c>
      <c r="AW1422" s="1">
        <v>43281</v>
      </c>
      <c r="AX1422">
        <v>3.77</v>
      </c>
      <c r="AY1422">
        <v>0</v>
      </c>
      <c r="AZ1422">
        <v>0</v>
      </c>
      <c r="BA1422">
        <v>0</v>
      </c>
      <c r="BB1422">
        <v>0</v>
      </c>
      <c r="BC1422">
        <v>0.14000000000000001</v>
      </c>
      <c r="BD1422">
        <v>0</v>
      </c>
      <c r="BE1422">
        <v>0</v>
      </c>
      <c r="BF1422" s="1">
        <v>43282</v>
      </c>
      <c r="BG1422" s="1">
        <v>43343</v>
      </c>
      <c r="BH1422">
        <v>9.7799999999999994</v>
      </c>
      <c r="BI1422">
        <v>2.75</v>
      </c>
      <c r="BJ1422">
        <v>16.3</v>
      </c>
      <c r="BK1422">
        <v>1.69</v>
      </c>
      <c r="BL1422">
        <v>2.64</v>
      </c>
      <c r="BM1422">
        <v>0.48</v>
      </c>
      <c r="BN1422">
        <v>0.23</v>
      </c>
      <c r="BO1422">
        <v>0.71</v>
      </c>
      <c r="BP1422">
        <v>21.34</v>
      </c>
      <c r="BQ1422">
        <v>12.42</v>
      </c>
      <c r="BR1422">
        <v>0.68</v>
      </c>
      <c r="BS1422">
        <v>8.92</v>
      </c>
      <c r="BT1422">
        <v>1.78</v>
      </c>
      <c r="BU1422">
        <v>23.8</v>
      </c>
      <c r="BV1422">
        <v>75</v>
      </c>
      <c r="BW1422">
        <v>75</v>
      </c>
      <c r="BX1422">
        <v>0</v>
      </c>
      <c r="BY1422" s="1">
        <v>43298</v>
      </c>
      <c r="BZ1422" t="s">
        <v>624</v>
      </c>
      <c r="CA1422">
        <v>815</v>
      </c>
      <c r="CB1422">
        <v>0</v>
      </c>
      <c r="CC1422" s="1">
        <v>43329</v>
      </c>
      <c r="CD1422">
        <v>719</v>
      </c>
      <c r="CE1422">
        <v>0</v>
      </c>
      <c r="CF1422">
        <v>794</v>
      </c>
      <c r="CG1422">
        <v>0</v>
      </c>
    </row>
    <row r="1423" spans="1:85" hidden="1" x14ac:dyDescent="0.45">
      <c r="A1423" s="179">
        <v>101002844745</v>
      </c>
      <c r="B1423" s="180">
        <v>43313</v>
      </c>
      <c r="C1423" s="181" t="s">
        <v>101</v>
      </c>
      <c r="D1423" s="181">
        <v>2018</v>
      </c>
      <c r="E1423" s="179">
        <v>14860926084261</v>
      </c>
      <c r="F1423" s="182" t="s">
        <v>803</v>
      </c>
      <c r="G1423" s="141" t="str">
        <f>VLOOKUP(E1423,'Tableau Sites'!$A$7:$C$107,3,FALSE)</f>
        <v>81 RUE DE LA BELLE FONTAINE</v>
      </c>
      <c r="H1423" s="179">
        <v>56100</v>
      </c>
      <c r="I1423" s="183">
        <v>6</v>
      </c>
      <c r="J1423" s="180">
        <v>43281</v>
      </c>
      <c r="K1423" s="180">
        <v>43281</v>
      </c>
      <c r="L1423" s="183">
        <v>134</v>
      </c>
      <c r="M1423" s="183">
        <v>134</v>
      </c>
      <c r="N1423" s="184">
        <v>32.22</v>
      </c>
      <c r="O1423">
        <v>102976584</v>
      </c>
      <c r="P1423" t="s">
        <v>611</v>
      </c>
      <c r="Q1423">
        <v>102977700</v>
      </c>
      <c r="R1423" t="s">
        <v>130</v>
      </c>
      <c r="S1423">
        <v>11003620275</v>
      </c>
      <c r="T1423" t="s">
        <v>612</v>
      </c>
      <c r="U1423" s="104">
        <v>21560121200016</v>
      </c>
      <c r="W1423">
        <v>288119</v>
      </c>
      <c r="X1423" s="104">
        <v>101002844745</v>
      </c>
      <c r="Y1423" s="1">
        <v>43313</v>
      </c>
      <c r="Z1423" s="1">
        <v>43353</v>
      </c>
      <c r="AA1423">
        <v>102</v>
      </c>
      <c r="AB1423" t="s">
        <v>613</v>
      </c>
      <c r="AD1423">
        <v>6005887533</v>
      </c>
      <c r="AE1423" t="s">
        <v>803</v>
      </c>
      <c r="AH1423" s="185">
        <v>14860926084261</v>
      </c>
      <c r="AI1423" t="s">
        <v>895</v>
      </c>
      <c r="AJ1423">
        <v>56100</v>
      </c>
      <c r="AK1423" t="s">
        <v>264</v>
      </c>
      <c r="AL1423" t="s">
        <v>616</v>
      </c>
      <c r="AM1423">
        <v>6176428271990</v>
      </c>
      <c r="AN1423" t="s">
        <v>101</v>
      </c>
      <c r="AO1423" t="s">
        <v>617</v>
      </c>
      <c r="AP1423" t="s">
        <v>618</v>
      </c>
      <c r="AQ1423" t="s">
        <v>619</v>
      </c>
      <c r="AR1423">
        <v>6</v>
      </c>
      <c r="AU1423">
        <v>0</v>
      </c>
      <c r="AV1423" s="1">
        <v>43221</v>
      </c>
      <c r="AW1423" s="1">
        <v>43281</v>
      </c>
      <c r="AX1423">
        <v>6.74</v>
      </c>
      <c r="AY1423">
        <v>0</v>
      </c>
      <c r="AZ1423">
        <v>0</v>
      </c>
      <c r="BA1423">
        <v>0</v>
      </c>
      <c r="BB1423">
        <v>0</v>
      </c>
      <c r="BC1423">
        <v>0.26</v>
      </c>
      <c r="BD1423">
        <v>0</v>
      </c>
      <c r="BE1423">
        <v>0</v>
      </c>
      <c r="BF1423" s="1">
        <v>43282</v>
      </c>
      <c r="BG1423" s="1">
        <v>43343</v>
      </c>
      <c r="BH1423">
        <v>9.7799999999999994</v>
      </c>
      <c r="BI1423">
        <v>4.92</v>
      </c>
      <c r="BJ1423">
        <v>21.44</v>
      </c>
      <c r="BK1423">
        <v>3.02</v>
      </c>
      <c r="BL1423">
        <v>2.64</v>
      </c>
      <c r="BM1423">
        <v>0.85</v>
      </c>
      <c r="BN1423">
        <v>0.4</v>
      </c>
      <c r="BO1423">
        <v>1.25</v>
      </c>
      <c r="BP1423">
        <v>28.35</v>
      </c>
      <c r="BQ1423">
        <v>12.42</v>
      </c>
      <c r="BR1423">
        <v>0.68</v>
      </c>
      <c r="BS1423">
        <v>15.93</v>
      </c>
      <c r="BT1423">
        <v>3.19</v>
      </c>
      <c r="BU1423">
        <v>32.22</v>
      </c>
      <c r="BV1423">
        <v>134</v>
      </c>
      <c r="BW1423">
        <v>134</v>
      </c>
      <c r="BX1423">
        <v>0</v>
      </c>
      <c r="BY1423" s="1">
        <v>43298</v>
      </c>
      <c r="BZ1423" t="s">
        <v>624</v>
      </c>
      <c r="CA1423">
        <v>2348</v>
      </c>
      <c r="CB1423">
        <v>0</v>
      </c>
      <c r="CC1423" s="1">
        <v>43329</v>
      </c>
      <c r="CD1423">
        <v>2261</v>
      </c>
      <c r="CE1423">
        <v>0</v>
      </c>
      <c r="CF1423">
        <v>2395</v>
      </c>
      <c r="CG1423">
        <v>0</v>
      </c>
    </row>
    <row r="1424" spans="1:85" x14ac:dyDescent="0.45">
      <c r="A1424" s="179">
        <v>101002844745</v>
      </c>
      <c r="B1424" s="180">
        <v>43313</v>
      </c>
      <c r="C1424" s="181" t="s">
        <v>101</v>
      </c>
      <c r="D1424" s="181">
        <v>2018</v>
      </c>
      <c r="E1424" s="179">
        <v>14896960824806</v>
      </c>
      <c r="F1424" s="182" t="s">
        <v>805</v>
      </c>
      <c r="G1424" s="141" t="str">
        <f>VLOOKUP(E1424,'Tableau Sites'!$A$7:$C$127,3,FALSE)</f>
        <v>PLACE DE L YSER</v>
      </c>
      <c r="H1424" s="179">
        <v>56100</v>
      </c>
      <c r="I1424" s="183">
        <v>6</v>
      </c>
      <c r="J1424" s="180">
        <v>43281</v>
      </c>
      <c r="K1424" s="180">
        <v>43281</v>
      </c>
      <c r="L1424" s="183">
        <v>455</v>
      </c>
      <c r="M1424" s="183">
        <v>455</v>
      </c>
      <c r="N1424" s="184">
        <v>78.010000000000005</v>
      </c>
      <c r="O1424">
        <v>102976584</v>
      </c>
      <c r="P1424" t="s">
        <v>611</v>
      </c>
      <c r="Q1424">
        <v>102977700</v>
      </c>
      <c r="R1424" t="s">
        <v>130</v>
      </c>
      <c r="S1424">
        <v>11003620275</v>
      </c>
      <c r="T1424" t="s">
        <v>612</v>
      </c>
      <c r="U1424" s="104">
        <v>21560121200016</v>
      </c>
      <c r="W1424">
        <v>288119</v>
      </c>
      <c r="X1424" s="104">
        <v>101002844745</v>
      </c>
      <c r="Y1424" s="1">
        <v>43313</v>
      </c>
      <c r="Z1424" s="1">
        <v>43353</v>
      </c>
      <c r="AA1424">
        <v>103</v>
      </c>
      <c r="AB1424" t="s">
        <v>613</v>
      </c>
      <c r="AD1424">
        <v>6005920498</v>
      </c>
      <c r="AE1424" t="s">
        <v>805</v>
      </c>
      <c r="AH1424" s="185">
        <v>14896960824806</v>
      </c>
      <c r="AI1424" t="s">
        <v>896</v>
      </c>
      <c r="AJ1424">
        <v>56100</v>
      </c>
      <c r="AK1424" t="s">
        <v>264</v>
      </c>
      <c r="AL1424" t="s">
        <v>396</v>
      </c>
      <c r="AM1424">
        <v>445</v>
      </c>
      <c r="AN1424" t="s">
        <v>101</v>
      </c>
      <c r="AO1424" t="s">
        <v>617</v>
      </c>
      <c r="AP1424" t="s">
        <v>618</v>
      </c>
      <c r="AQ1424" t="s">
        <v>619</v>
      </c>
      <c r="AR1424">
        <v>6</v>
      </c>
      <c r="AU1424">
        <v>0</v>
      </c>
      <c r="AV1424" s="1">
        <v>43221</v>
      </c>
      <c r="AW1424" s="1">
        <v>43281</v>
      </c>
      <c r="AX1424">
        <v>22.88</v>
      </c>
      <c r="AY1424">
        <v>0</v>
      </c>
      <c r="AZ1424">
        <v>0</v>
      </c>
      <c r="BA1424">
        <v>0</v>
      </c>
      <c r="BB1424">
        <v>0</v>
      </c>
      <c r="BC1424">
        <v>0.87</v>
      </c>
      <c r="BD1424">
        <v>0</v>
      </c>
      <c r="BE1424">
        <v>0</v>
      </c>
      <c r="BF1424" s="1">
        <v>43282</v>
      </c>
      <c r="BG1424" s="1">
        <v>43343</v>
      </c>
      <c r="BH1424">
        <v>9.7799999999999994</v>
      </c>
      <c r="BI1424">
        <v>16.7</v>
      </c>
      <c r="BJ1424">
        <v>49.36</v>
      </c>
      <c r="BK1424">
        <v>10.24</v>
      </c>
      <c r="BL1424">
        <v>2.64</v>
      </c>
      <c r="BM1424">
        <v>2.9</v>
      </c>
      <c r="BN1424">
        <v>1.37</v>
      </c>
      <c r="BO1424">
        <v>4.2699999999999996</v>
      </c>
      <c r="BP1424">
        <v>66.510000000000005</v>
      </c>
      <c r="BQ1424">
        <v>12.42</v>
      </c>
      <c r="BR1424">
        <v>0.68</v>
      </c>
      <c r="BS1424">
        <v>54.09</v>
      </c>
      <c r="BT1424">
        <v>10.82</v>
      </c>
      <c r="BU1424">
        <v>78.010000000000005</v>
      </c>
      <c r="BV1424">
        <v>455</v>
      </c>
      <c r="BW1424">
        <v>455</v>
      </c>
      <c r="BX1424">
        <v>0</v>
      </c>
      <c r="BY1424" s="1">
        <v>43152</v>
      </c>
      <c r="BZ1424" t="s">
        <v>624</v>
      </c>
      <c r="CA1424">
        <v>234</v>
      </c>
      <c r="CB1424">
        <v>0</v>
      </c>
      <c r="CC1424" s="1">
        <v>43327</v>
      </c>
      <c r="CD1424">
        <v>825</v>
      </c>
      <c r="CE1424">
        <v>0</v>
      </c>
      <c r="CF1424">
        <v>1280</v>
      </c>
      <c r="CG1424">
        <v>0</v>
      </c>
    </row>
    <row r="1425" spans="1:85" hidden="1" x14ac:dyDescent="0.45">
      <c r="A1425" s="179">
        <v>101002844745</v>
      </c>
      <c r="B1425" s="180">
        <v>43313</v>
      </c>
      <c r="C1425" s="181" t="s">
        <v>101</v>
      </c>
      <c r="D1425" s="181">
        <v>2018</v>
      </c>
      <c r="E1425" s="179">
        <v>14839073781078</v>
      </c>
      <c r="F1425" s="182" t="s">
        <v>807</v>
      </c>
      <c r="G1425" s="141" t="s">
        <v>897</v>
      </c>
      <c r="H1425" s="179">
        <v>56100</v>
      </c>
      <c r="I1425" s="183">
        <v>6</v>
      </c>
      <c r="J1425" s="180">
        <v>43281</v>
      </c>
      <c r="K1425" s="180">
        <v>43281</v>
      </c>
      <c r="L1425" s="183">
        <v>-1715</v>
      </c>
      <c r="M1425" s="183">
        <v>-1715</v>
      </c>
      <c r="N1425" s="184">
        <v>-231.53</v>
      </c>
      <c r="O1425">
        <v>102976584</v>
      </c>
      <c r="P1425" t="s">
        <v>611</v>
      </c>
      <c r="Q1425">
        <v>102977700</v>
      </c>
      <c r="R1425" t="s">
        <v>130</v>
      </c>
      <c r="S1425">
        <v>11003620275</v>
      </c>
      <c r="T1425" t="s">
        <v>612</v>
      </c>
      <c r="U1425" s="104">
        <v>21560121200016</v>
      </c>
      <c r="W1425">
        <v>288119</v>
      </c>
      <c r="X1425" s="104">
        <v>101002844745</v>
      </c>
      <c r="Y1425" s="1">
        <v>43313</v>
      </c>
      <c r="Z1425" s="1">
        <v>43353</v>
      </c>
      <c r="AA1425">
        <v>104</v>
      </c>
      <c r="AB1425" t="s">
        <v>635</v>
      </c>
      <c r="AD1425">
        <v>6005863598</v>
      </c>
      <c r="AE1425" t="s">
        <v>807</v>
      </c>
      <c r="AH1425" s="185">
        <v>14839073781078</v>
      </c>
      <c r="AI1425" t="s">
        <v>897</v>
      </c>
      <c r="AJ1425">
        <v>56100</v>
      </c>
      <c r="AK1425" t="s">
        <v>264</v>
      </c>
      <c r="AL1425" t="s">
        <v>634</v>
      </c>
      <c r="AM1425">
        <v>115</v>
      </c>
      <c r="AN1425" t="s">
        <v>101</v>
      </c>
      <c r="AO1425" t="s">
        <v>617</v>
      </c>
      <c r="AP1425" t="s">
        <v>618</v>
      </c>
      <c r="AQ1425" t="s">
        <v>619</v>
      </c>
      <c r="AR1425">
        <v>6</v>
      </c>
      <c r="AU1425">
        <v>0</v>
      </c>
      <c r="AV1425" s="1">
        <v>43221</v>
      </c>
      <c r="AW1425" s="1">
        <v>43281</v>
      </c>
      <c r="AX1425">
        <v>-86.24</v>
      </c>
      <c r="AY1425">
        <v>0</v>
      </c>
      <c r="AZ1425">
        <v>0</v>
      </c>
      <c r="BA1425">
        <v>0</v>
      </c>
      <c r="BB1425">
        <v>0</v>
      </c>
      <c r="BC1425">
        <v>-3.29</v>
      </c>
      <c r="BD1425">
        <v>0</v>
      </c>
      <c r="BE1425">
        <v>0</v>
      </c>
      <c r="BF1425" s="1">
        <v>43282</v>
      </c>
      <c r="BG1425" s="1">
        <v>43343</v>
      </c>
      <c r="BH1425">
        <v>9.7799999999999994</v>
      </c>
      <c r="BI1425">
        <v>-62.94</v>
      </c>
      <c r="BJ1425">
        <v>-139.4</v>
      </c>
      <c r="BK1425">
        <v>-38.590000000000003</v>
      </c>
      <c r="BL1425">
        <v>2.64</v>
      </c>
      <c r="BM1425">
        <v>-10.94</v>
      </c>
      <c r="BN1425">
        <v>-5.15</v>
      </c>
      <c r="BO1425">
        <v>-16.09</v>
      </c>
      <c r="BP1425">
        <v>-191.44</v>
      </c>
      <c r="BQ1425">
        <v>12.42</v>
      </c>
      <c r="BR1425">
        <v>0.68</v>
      </c>
      <c r="BS1425">
        <v>-203.86</v>
      </c>
      <c r="BT1425">
        <v>-40.770000000000003</v>
      </c>
      <c r="BU1425">
        <v>-231.53</v>
      </c>
      <c r="BV1425">
        <v>-1715</v>
      </c>
      <c r="BW1425">
        <v>-1715</v>
      </c>
      <c r="BX1425">
        <v>0</v>
      </c>
      <c r="BY1425" s="1">
        <v>43280</v>
      </c>
      <c r="BZ1425" t="s">
        <v>624</v>
      </c>
      <c r="CA1425">
        <v>61350</v>
      </c>
      <c r="CB1425">
        <v>0</v>
      </c>
      <c r="CC1425" s="1">
        <v>43461</v>
      </c>
      <c r="CD1425">
        <v>63068</v>
      </c>
      <c r="CE1425">
        <v>0</v>
      </c>
      <c r="CF1425">
        <v>61353</v>
      </c>
      <c r="CG1425">
        <v>0</v>
      </c>
    </row>
    <row r="1426" spans="1:85" hidden="1" x14ac:dyDescent="0.45">
      <c r="A1426" s="179">
        <v>101002844745</v>
      </c>
      <c r="B1426" s="180">
        <v>43313</v>
      </c>
      <c r="C1426" s="181" t="s">
        <v>101</v>
      </c>
      <c r="D1426" s="181">
        <v>2018</v>
      </c>
      <c r="E1426" s="179">
        <v>14830680111778</v>
      </c>
      <c r="F1426" s="182" t="s">
        <v>125</v>
      </c>
      <c r="G1426" s="141" t="str">
        <f>VLOOKUP(E1426,'Tableau Sites'!$A$7:$C$107,3,FALSE)</f>
        <v>PLACE BATAILLE DE QUIBERON</v>
      </c>
      <c r="H1426" s="179">
        <v>56100</v>
      </c>
      <c r="I1426" s="183">
        <v>6</v>
      </c>
      <c r="J1426" s="180">
        <v>43281</v>
      </c>
      <c r="K1426" s="180">
        <v>43281</v>
      </c>
      <c r="L1426" s="183">
        <v>359</v>
      </c>
      <c r="M1426" s="183">
        <v>359</v>
      </c>
      <c r="N1426" s="184">
        <v>64.319999999999993</v>
      </c>
      <c r="O1426">
        <v>102976584</v>
      </c>
      <c r="P1426" t="s">
        <v>611</v>
      </c>
      <c r="Q1426">
        <v>102977700</v>
      </c>
      <c r="R1426" t="s">
        <v>130</v>
      </c>
      <c r="S1426">
        <v>11003620275</v>
      </c>
      <c r="T1426" t="s">
        <v>612</v>
      </c>
      <c r="U1426" s="104">
        <v>21560121200016</v>
      </c>
      <c r="W1426">
        <v>288119</v>
      </c>
      <c r="X1426" s="104">
        <v>101002844745</v>
      </c>
      <c r="Y1426" s="1">
        <v>43313</v>
      </c>
      <c r="Z1426" s="1">
        <v>43353</v>
      </c>
      <c r="AA1426">
        <v>105</v>
      </c>
      <c r="AB1426" t="s">
        <v>613</v>
      </c>
      <c r="AD1426">
        <v>6005863614</v>
      </c>
      <c r="AE1426" t="s">
        <v>125</v>
      </c>
      <c r="AH1426" s="185">
        <v>14830680111778</v>
      </c>
      <c r="AI1426" t="s">
        <v>898</v>
      </c>
      <c r="AJ1426">
        <v>56100</v>
      </c>
      <c r="AK1426" t="s">
        <v>264</v>
      </c>
      <c r="AL1426" t="s">
        <v>396</v>
      </c>
      <c r="AM1426">
        <v>123</v>
      </c>
      <c r="AN1426" t="s">
        <v>101</v>
      </c>
      <c r="AO1426" t="s">
        <v>617</v>
      </c>
      <c r="AP1426" t="s">
        <v>618</v>
      </c>
      <c r="AQ1426" t="s">
        <v>619</v>
      </c>
      <c r="AR1426">
        <v>6</v>
      </c>
      <c r="AU1426">
        <v>0</v>
      </c>
      <c r="AV1426" s="1">
        <v>43221</v>
      </c>
      <c r="AW1426" s="1">
        <v>43281</v>
      </c>
      <c r="AX1426">
        <v>18.05</v>
      </c>
      <c r="AY1426">
        <v>0</v>
      </c>
      <c r="AZ1426">
        <v>0</v>
      </c>
      <c r="BA1426">
        <v>0</v>
      </c>
      <c r="BB1426">
        <v>0</v>
      </c>
      <c r="BC1426">
        <v>0.69</v>
      </c>
      <c r="BD1426">
        <v>0</v>
      </c>
      <c r="BE1426">
        <v>0</v>
      </c>
      <c r="BF1426" s="1">
        <v>43282</v>
      </c>
      <c r="BG1426" s="1">
        <v>43343</v>
      </c>
      <c r="BH1426">
        <v>9.7799999999999994</v>
      </c>
      <c r="BI1426">
        <v>13.18</v>
      </c>
      <c r="BJ1426">
        <v>41.01</v>
      </c>
      <c r="BK1426">
        <v>8.08</v>
      </c>
      <c r="BL1426">
        <v>2.64</v>
      </c>
      <c r="BM1426">
        <v>2.29</v>
      </c>
      <c r="BN1426">
        <v>1.08</v>
      </c>
      <c r="BO1426">
        <v>3.37</v>
      </c>
      <c r="BP1426">
        <v>55.1</v>
      </c>
      <c r="BQ1426">
        <v>12.42</v>
      </c>
      <c r="BR1426">
        <v>0.68</v>
      </c>
      <c r="BS1426">
        <v>42.68</v>
      </c>
      <c r="BT1426">
        <v>8.5399999999999991</v>
      </c>
      <c r="BU1426">
        <v>64.319999999999993</v>
      </c>
      <c r="BV1426">
        <v>359</v>
      </c>
      <c r="BW1426">
        <v>359</v>
      </c>
      <c r="BX1426">
        <v>0</v>
      </c>
      <c r="BY1426" s="1">
        <v>43196</v>
      </c>
      <c r="BZ1426" t="s">
        <v>624</v>
      </c>
      <c r="CA1426">
        <v>39425</v>
      </c>
      <c r="CB1426">
        <v>0</v>
      </c>
      <c r="CC1426" s="1">
        <v>43376</v>
      </c>
      <c r="CD1426">
        <v>39580</v>
      </c>
      <c r="CE1426">
        <v>0</v>
      </c>
      <c r="CF1426">
        <v>39939</v>
      </c>
      <c r="CG1426">
        <v>0</v>
      </c>
    </row>
    <row r="1427" spans="1:85" hidden="1" x14ac:dyDescent="0.45">
      <c r="A1427" s="179">
        <v>101002844745</v>
      </c>
      <c r="B1427" s="180">
        <v>43313</v>
      </c>
      <c r="C1427" s="181" t="s">
        <v>101</v>
      </c>
      <c r="D1427" s="181">
        <v>2018</v>
      </c>
      <c r="E1427" s="179">
        <v>14803907328999</v>
      </c>
      <c r="F1427" s="141" t="s">
        <v>1053</v>
      </c>
      <c r="G1427" s="141" t="str">
        <f>VLOOKUP(E1427,'Tableau Sites'!$A$7:$C$107,3,FALSE)</f>
        <v xml:space="preserve"> 82 RUE DE KERVARIC</v>
      </c>
      <c r="H1427" s="179">
        <v>56100</v>
      </c>
      <c r="I1427" s="183">
        <v>6</v>
      </c>
      <c r="J1427" s="180">
        <v>43281</v>
      </c>
      <c r="K1427" s="180">
        <v>43281</v>
      </c>
      <c r="L1427" s="183">
        <v>-186</v>
      </c>
      <c r="M1427" s="183">
        <v>-186</v>
      </c>
      <c r="N1427" s="184">
        <v>-13.43</v>
      </c>
      <c r="O1427">
        <v>102976584</v>
      </c>
      <c r="P1427" t="s">
        <v>611</v>
      </c>
      <c r="Q1427">
        <v>102977700</v>
      </c>
      <c r="R1427" t="s">
        <v>130</v>
      </c>
      <c r="S1427">
        <v>11003620275</v>
      </c>
      <c r="T1427" t="s">
        <v>612</v>
      </c>
      <c r="U1427" s="104">
        <v>21560121200016</v>
      </c>
      <c r="W1427">
        <v>288119</v>
      </c>
      <c r="X1427" s="104">
        <v>101002844745</v>
      </c>
      <c r="Y1427" s="1">
        <v>43313</v>
      </c>
      <c r="Z1427" s="1">
        <v>43353</v>
      </c>
      <c r="AA1427">
        <v>106</v>
      </c>
      <c r="AB1427" t="s">
        <v>635</v>
      </c>
      <c r="AD1427">
        <v>6005863716</v>
      </c>
      <c r="AE1427" t="s">
        <v>810</v>
      </c>
      <c r="AH1427" s="185">
        <v>14803907328999</v>
      </c>
      <c r="AI1427" t="s">
        <v>899</v>
      </c>
      <c r="AJ1427">
        <v>56100</v>
      </c>
      <c r="AK1427" t="s">
        <v>264</v>
      </c>
      <c r="AL1427" t="s">
        <v>616</v>
      </c>
      <c r="AM1427">
        <v>287</v>
      </c>
      <c r="AN1427" t="s">
        <v>101</v>
      </c>
      <c r="AO1427" t="s">
        <v>617</v>
      </c>
      <c r="AP1427" t="s">
        <v>790</v>
      </c>
      <c r="AQ1427" t="s">
        <v>619</v>
      </c>
      <c r="AR1427">
        <v>6</v>
      </c>
      <c r="AU1427">
        <v>0</v>
      </c>
      <c r="AV1427" s="1">
        <v>43221</v>
      </c>
      <c r="AW1427" s="1">
        <v>43281</v>
      </c>
      <c r="AX1427">
        <v>-9.35</v>
      </c>
      <c r="AY1427">
        <v>0</v>
      </c>
      <c r="AZ1427">
        <v>0</v>
      </c>
      <c r="BA1427">
        <v>0</v>
      </c>
      <c r="BB1427">
        <v>0</v>
      </c>
      <c r="BC1427">
        <v>-0.35</v>
      </c>
      <c r="BD1427">
        <v>0</v>
      </c>
      <c r="BE1427">
        <v>0</v>
      </c>
      <c r="BF1427" s="1">
        <v>43282</v>
      </c>
      <c r="BG1427" s="1">
        <v>43343</v>
      </c>
      <c r="BH1427">
        <v>9.7799999999999994</v>
      </c>
      <c r="BI1427">
        <v>-6.82</v>
      </c>
      <c r="BJ1427">
        <v>-6.39</v>
      </c>
      <c r="BK1427">
        <v>-4.1900000000000004</v>
      </c>
      <c r="BL1427">
        <v>2.64</v>
      </c>
      <c r="BM1427">
        <v>-1.19</v>
      </c>
      <c r="BN1427">
        <v>-0.56000000000000005</v>
      </c>
      <c r="BO1427">
        <v>-1.75</v>
      </c>
      <c r="BP1427">
        <v>-9.69</v>
      </c>
      <c r="BQ1427">
        <v>12.42</v>
      </c>
      <c r="BR1427">
        <v>0.68</v>
      </c>
      <c r="BS1427">
        <v>-22.11</v>
      </c>
      <c r="BT1427">
        <v>-4.42</v>
      </c>
      <c r="BU1427">
        <v>-13.43</v>
      </c>
      <c r="BV1427">
        <v>-186</v>
      </c>
      <c r="BW1427">
        <v>-2</v>
      </c>
      <c r="BX1427">
        <v>-184</v>
      </c>
      <c r="BY1427" s="1">
        <v>43298</v>
      </c>
      <c r="BZ1427" t="s">
        <v>687</v>
      </c>
      <c r="CA1427">
        <v>4368</v>
      </c>
      <c r="CB1427">
        <v>6056</v>
      </c>
      <c r="CC1427" s="1">
        <v>43422</v>
      </c>
      <c r="CD1427">
        <v>4334</v>
      </c>
      <c r="CE1427">
        <v>6218</v>
      </c>
      <c r="CF1427">
        <v>4332</v>
      </c>
      <c r="CG1427">
        <v>6034</v>
      </c>
    </row>
    <row r="1428" spans="1:85" hidden="1" x14ac:dyDescent="0.45">
      <c r="A1428" s="179">
        <v>101002844745</v>
      </c>
      <c r="B1428" s="180">
        <v>43313</v>
      </c>
      <c r="C1428" s="181" t="s">
        <v>101</v>
      </c>
      <c r="D1428" s="181">
        <v>2018</v>
      </c>
      <c r="E1428" s="179">
        <v>14858465933343</v>
      </c>
      <c r="F1428" s="182" t="s">
        <v>48</v>
      </c>
      <c r="G1428" s="141" t="str">
        <f>VLOOKUP(E1428,'Tableau Sites'!$A$7:$C$107,3,FALSE)</f>
        <v>5 RUE DE L INDUSTRIE</v>
      </c>
      <c r="H1428" s="179">
        <v>56100</v>
      </c>
      <c r="I1428" s="183">
        <v>36</v>
      </c>
      <c r="J1428" s="180">
        <v>43281</v>
      </c>
      <c r="K1428" s="180">
        <v>43281</v>
      </c>
      <c r="L1428" s="183">
        <v>4549</v>
      </c>
      <c r="M1428" s="183">
        <v>4549</v>
      </c>
      <c r="N1428" s="184">
        <v>691.51</v>
      </c>
      <c r="O1428">
        <v>102976584</v>
      </c>
      <c r="P1428" t="s">
        <v>611</v>
      </c>
      <c r="Q1428">
        <v>102977700</v>
      </c>
      <c r="R1428" t="s">
        <v>130</v>
      </c>
      <c r="S1428">
        <v>11003620275</v>
      </c>
      <c r="T1428" t="s">
        <v>612</v>
      </c>
      <c r="U1428" s="104">
        <v>21560121200016</v>
      </c>
      <c r="W1428">
        <v>288119</v>
      </c>
      <c r="X1428" s="104">
        <v>101002844745</v>
      </c>
      <c r="Y1428" s="1">
        <v>43313</v>
      </c>
      <c r="Z1428" s="1">
        <v>43353</v>
      </c>
      <c r="AA1428">
        <v>107</v>
      </c>
      <c r="AB1428" t="s">
        <v>613</v>
      </c>
      <c r="AD1428">
        <v>6005830349</v>
      </c>
      <c r="AE1428" t="s">
        <v>48</v>
      </c>
      <c r="AH1428" s="185">
        <v>14858465933343</v>
      </c>
      <c r="AI1428" t="s">
        <v>49</v>
      </c>
      <c r="AJ1428">
        <v>56100</v>
      </c>
      <c r="AK1428" t="s">
        <v>264</v>
      </c>
      <c r="AL1428" t="s">
        <v>616</v>
      </c>
      <c r="AM1428">
        <v>2177656566298</v>
      </c>
      <c r="AN1428" t="s">
        <v>101</v>
      </c>
      <c r="AO1428" t="s">
        <v>617</v>
      </c>
      <c r="AP1428" t="s">
        <v>618</v>
      </c>
      <c r="AQ1428" t="s">
        <v>619</v>
      </c>
      <c r="AR1428">
        <v>36</v>
      </c>
      <c r="AU1428">
        <v>0</v>
      </c>
      <c r="AV1428" s="1">
        <v>43221</v>
      </c>
      <c r="AW1428" s="1">
        <v>43281</v>
      </c>
      <c r="AX1428">
        <v>228.77</v>
      </c>
      <c r="AY1428">
        <v>0</v>
      </c>
      <c r="AZ1428">
        <v>0</v>
      </c>
      <c r="BA1428">
        <v>0</v>
      </c>
      <c r="BB1428">
        <v>0</v>
      </c>
      <c r="BC1428">
        <v>8.73</v>
      </c>
      <c r="BD1428">
        <v>0</v>
      </c>
      <c r="BE1428">
        <v>0</v>
      </c>
      <c r="BF1428" s="1">
        <v>43282</v>
      </c>
      <c r="BG1428" s="1">
        <v>43343</v>
      </c>
      <c r="BH1428">
        <v>31.8</v>
      </c>
      <c r="BI1428">
        <v>166.95</v>
      </c>
      <c r="BJ1428">
        <v>427.52</v>
      </c>
      <c r="BK1428">
        <v>102.35</v>
      </c>
      <c r="BL1428">
        <v>8.6</v>
      </c>
      <c r="BM1428">
        <v>29.02</v>
      </c>
      <c r="BN1428">
        <v>13.65</v>
      </c>
      <c r="BO1428">
        <v>42.67</v>
      </c>
      <c r="BP1428">
        <v>581.14</v>
      </c>
      <c r="BQ1428">
        <v>40.4</v>
      </c>
      <c r="BR1428">
        <v>2.2200000000000002</v>
      </c>
      <c r="BS1428">
        <v>540.74</v>
      </c>
      <c r="BT1428">
        <v>108.15</v>
      </c>
      <c r="BU1428">
        <v>691.51</v>
      </c>
      <c r="BV1428">
        <v>4549</v>
      </c>
      <c r="BW1428">
        <v>4549</v>
      </c>
      <c r="BX1428">
        <v>0</v>
      </c>
      <c r="BY1428" s="1">
        <v>43297</v>
      </c>
      <c r="BZ1428" t="s">
        <v>624</v>
      </c>
      <c r="CA1428">
        <v>11358</v>
      </c>
      <c r="CB1428">
        <v>0</v>
      </c>
      <c r="CC1428" s="1">
        <v>43328</v>
      </c>
      <c r="CD1428">
        <v>5289</v>
      </c>
      <c r="CE1428">
        <v>0</v>
      </c>
      <c r="CF1428">
        <v>9838</v>
      </c>
      <c r="CG1428">
        <v>0</v>
      </c>
    </row>
    <row r="1429" spans="1:85" hidden="1" x14ac:dyDescent="0.45">
      <c r="A1429" s="179">
        <v>101002844745</v>
      </c>
      <c r="B1429" s="180">
        <v>43313</v>
      </c>
      <c r="C1429" s="181" t="s">
        <v>101</v>
      </c>
      <c r="D1429" s="181">
        <v>2018</v>
      </c>
      <c r="E1429" s="179">
        <v>14851519478970</v>
      </c>
      <c r="F1429" s="182" t="s">
        <v>813</v>
      </c>
      <c r="G1429" s="141" t="str">
        <f>VLOOKUP(E1429,'Tableau Sites'!$A$7:$C$107,3,FALSE)</f>
        <v>16X RUE DE PONT CARRE</v>
      </c>
      <c r="H1429" s="179">
        <v>56100</v>
      </c>
      <c r="I1429" s="183">
        <v>3</v>
      </c>
      <c r="J1429" s="180">
        <v>43281</v>
      </c>
      <c r="K1429" s="180">
        <v>43281</v>
      </c>
      <c r="L1429" s="183">
        <v>-1</v>
      </c>
      <c r="M1429" s="183">
        <v>-1</v>
      </c>
      <c r="N1429" s="184">
        <v>10.02</v>
      </c>
      <c r="O1429">
        <v>102976584</v>
      </c>
      <c r="P1429" t="s">
        <v>611</v>
      </c>
      <c r="Q1429">
        <v>102977700</v>
      </c>
      <c r="R1429" t="s">
        <v>130</v>
      </c>
      <c r="S1429">
        <v>11003620275</v>
      </c>
      <c r="T1429" t="s">
        <v>612</v>
      </c>
      <c r="U1429" s="104">
        <v>21560121200016</v>
      </c>
      <c r="W1429">
        <v>288119</v>
      </c>
      <c r="X1429" s="104">
        <v>101002844745</v>
      </c>
      <c r="Y1429" s="1">
        <v>43313</v>
      </c>
      <c r="Z1429" s="1">
        <v>43353</v>
      </c>
      <c r="AA1429">
        <v>108</v>
      </c>
      <c r="AB1429" t="s">
        <v>613</v>
      </c>
      <c r="AD1429">
        <v>6005877483</v>
      </c>
      <c r="AE1429" t="s">
        <v>813</v>
      </c>
      <c r="AH1429" s="185">
        <v>14851519478970</v>
      </c>
      <c r="AI1429" t="s">
        <v>900</v>
      </c>
      <c r="AJ1429">
        <v>56100</v>
      </c>
      <c r="AK1429" t="s">
        <v>264</v>
      </c>
      <c r="AL1429" t="s">
        <v>616</v>
      </c>
      <c r="AM1429">
        <v>283</v>
      </c>
      <c r="AN1429" t="s">
        <v>101</v>
      </c>
      <c r="AO1429" t="s">
        <v>617</v>
      </c>
      <c r="AP1429" t="s">
        <v>618</v>
      </c>
      <c r="AQ1429" t="s">
        <v>619</v>
      </c>
      <c r="AR1429">
        <v>3</v>
      </c>
      <c r="AU1429">
        <v>0</v>
      </c>
      <c r="AV1429" s="1">
        <v>43221</v>
      </c>
      <c r="AW1429" s="1">
        <v>43281</v>
      </c>
      <c r="AX1429">
        <v>-0.05</v>
      </c>
      <c r="AY1429">
        <v>0</v>
      </c>
      <c r="AZ1429">
        <v>0</v>
      </c>
      <c r="BA1429">
        <v>0</v>
      </c>
      <c r="BB1429">
        <v>0</v>
      </c>
      <c r="BC1429">
        <v>0</v>
      </c>
      <c r="BD1429">
        <v>0</v>
      </c>
      <c r="BE1429">
        <v>0</v>
      </c>
      <c r="BF1429" s="1">
        <v>43282</v>
      </c>
      <c r="BG1429" s="1">
        <v>43343</v>
      </c>
      <c r="BH1429">
        <v>7.58</v>
      </c>
      <c r="BI1429">
        <v>-0.04</v>
      </c>
      <c r="BJ1429">
        <v>7.49</v>
      </c>
      <c r="BK1429">
        <v>-0.02</v>
      </c>
      <c r="BL1429">
        <v>2.0499999999999998</v>
      </c>
      <c r="BM1429">
        <v>-0.01</v>
      </c>
      <c r="BN1429">
        <v>0</v>
      </c>
      <c r="BO1429">
        <v>-0.01</v>
      </c>
      <c r="BP1429">
        <v>9.51</v>
      </c>
      <c r="BQ1429">
        <v>9.6300000000000008</v>
      </c>
      <c r="BR1429">
        <v>0.53</v>
      </c>
      <c r="BS1429">
        <v>-0.12</v>
      </c>
      <c r="BT1429">
        <v>-0.02</v>
      </c>
      <c r="BU1429">
        <v>10.02</v>
      </c>
      <c r="BV1429">
        <v>-1</v>
      </c>
      <c r="BW1429">
        <v>-1</v>
      </c>
      <c r="BX1429">
        <v>0</v>
      </c>
      <c r="BY1429" s="1">
        <v>43267</v>
      </c>
      <c r="BZ1429" t="s">
        <v>624</v>
      </c>
      <c r="CA1429">
        <v>0</v>
      </c>
      <c r="CB1429">
        <v>0</v>
      </c>
      <c r="CC1429" s="1">
        <v>43452</v>
      </c>
      <c r="CD1429">
        <v>4</v>
      </c>
      <c r="CE1429">
        <v>0</v>
      </c>
      <c r="CF1429">
        <v>3</v>
      </c>
      <c r="CG1429">
        <v>0</v>
      </c>
    </row>
    <row r="1430" spans="1:85" hidden="1" x14ac:dyDescent="0.45">
      <c r="A1430" s="179">
        <v>104002384470</v>
      </c>
      <c r="B1430" s="180">
        <v>43261</v>
      </c>
      <c r="C1430" s="181" t="s">
        <v>101</v>
      </c>
      <c r="D1430" s="181">
        <v>2018</v>
      </c>
      <c r="E1430" s="179">
        <v>14850361736551</v>
      </c>
      <c r="F1430" s="182" t="s">
        <v>13</v>
      </c>
      <c r="G1430" s="141" t="e">
        <f>VLOOKUP(E1430,'Tableau Sites'!$A$7:$C$107,3,FALSE)</f>
        <v>#N/A</v>
      </c>
      <c r="H1430" s="179">
        <v>56100</v>
      </c>
      <c r="I1430" s="183">
        <v>6</v>
      </c>
      <c r="J1430" s="180">
        <v>43101</v>
      </c>
      <c r="K1430" s="180">
        <v>43101</v>
      </c>
      <c r="L1430" s="183">
        <v>-73861</v>
      </c>
      <c r="M1430" s="183">
        <v>-73861</v>
      </c>
      <c r="N1430" s="184">
        <v>-10382.5</v>
      </c>
      <c r="O1430">
        <v>102976584</v>
      </c>
      <c r="P1430" t="s">
        <v>611</v>
      </c>
      <c r="Q1430">
        <v>102977700</v>
      </c>
      <c r="R1430" t="s">
        <v>130</v>
      </c>
      <c r="S1430">
        <v>11003620275</v>
      </c>
      <c r="T1430" t="s">
        <v>612</v>
      </c>
      <c r="U1430" s="104">
        <v>21560121200016</v>
      </c>
      <c r="W1430">
        <v>17089</v>
      </c>
      <c r="X1430" s="104">
        <v>104002384470</v>
      </c>
      <c r="Y1430" s="1">
        <v>43261</v>
      </c>
      <c r="Z1430" s="1">
        <v>43301</v>
      </c>
      <c r="AA1430">
        <v>1</v>
      </c>
      <c r="AB1430" t="s">
        <v>635</v>
      </c>
      <c r="AD1430">
        <v>6005920451</v>
      </c>
      <c r="AE1430" t="s">
        <v>13</v>
      </c>
      <c r="AH1430" s="185">
        <v>14850361736551</v>
      </c>
      <c r="AI1430" t="s">
        <v>830</v>
      </c>
      <c r="AJ1430">
        <v>56100</v>
      </c>
      <c r="AK1430" t="s">
        <v>264</v>
      </c>
      <c r="AL1430" t="s">
        <v>634</v>
      </c>
      <c r="AM1430">
        <v>166</v>
      </c>
      <c r="AN1430" t="s">
        <v>101</v>
      </c>
      <c r="AO1430" t="s">
        <v>617</v>
      </c>
      <c r="AP1430" t="s">
        <v>618</v>
      </c>
      <c r="AQ1430" t="s">
        <v>619</v>
      </c>
      <c r="AR1430">
        <v>6</v>
      </c>
      <c r="AU1430">
        <v>0</v>
      </c>
      <c r="AV1430" s="1">
        <v>43101</v>
      </c>
      <c r="AW1430" s="1">
        <v>43101</v>
      </c>
      <c r="AX1430">
        <v>-3572.66</v>
      </c>
      <c r="AY1430">
        <v>0</v>
      </c>
      <c r="AZ1430">
        <v>0</v>
      </c>
      <c r="BA1430">
        <v>0</v>
      </c>
      <c r="BB1430">
        <v>0</v>
      </c>
      <c r="BC1430">
        <v>0</v>
      </c>
      <c r="BD1430">
        <v>0</v>
      </c>
      <c r="BE1430">
        <v>0</v>
      </c>
      <c r="BF1430" s="1"/>
      <c r="BG1430" s="1"/>
      <c r="BH1430">
        <v>0</v>
      </c>
      <c r="BI1430">
        <v>-2710.7</v>
      </c>
      <c r="BJ1430">
        <v>-6283.36</v>
      </c>
      <c r="BK1430">
        <v>-1661.87</v>
      </c>
      <c r="BL1430">
        <v>0</v>
      </c>
      <c r="BM1430">
        <v>-471.23</v>
      </c>
      <c r="BN1430">
        <v>-235.62</v>
      </c>
      <c r="BO1430">
        <v>-706.85</v>
      </c>
      <c r="BP1430">
        <v>-8652.08</v>
      </c>
      <c r="BQ1430">
        <v>0</v>
      </c>
      <c r="BR1430">
        <v>0</v>
      </c>
      <c r="BS1430">
        <v>-8652.08</v>
      </c>
      <c r="BT1430">
        <v>-1730.42</v>
      </c>
      <c r="BU1430">
        <v>-10382.5</v>
      </c>
      <c r="BV1430">
        <v>-73861</v>
      </c>
      <c r="BW1430">
        <v>-73861</v>
      </c>
      <c r="BX1430">
        <v>0</v>
      </c>
      <c r="BY1430" s="1">
        <v>43242</v>
      </c>
      <c r="BZ1430" t="s">
        <v>906</v>
      </c>
      <c r="CA1430">
        <v>83305</v>
      </c>
      <c r="CB1430">
        <v>0</v>
      </c>
      <c r="CC1430" s="1">
        <v>43269</v>
      </c>
      <c r="CD1430">
        <v>9144</v>
      </c>
      <c r="CE1430">
        <v>0</v>
      </c>
      <c r="CF1430">
        <v>9144</v>
      </c>
      <c r="CG1430">
        <v>0</v>
      </c>
    </row>
    <row r="1431" spans="1:85" x14ac:dyDescent="0.45">
      <c r="A1431" s="179">
        <v>100003683364</v>
      </c>
      <c r="B1431" s="180">
        <v>43313</v>
      </c>
      <c r="C1431" s="181" t="s">
        <v>101</v>
      </c>
      <c r="D1431" s="181">
        <v>2018</v>
      </c>
      <c r="E1431" s="179">
        <v>14890014442703</v>
      </c>
      <c r="F1431" s="182" t="s">
        <v>718</v>
      </c>
      <c r="G1431" s="141" t="str">
        <f>VLOOKUP(E1431,'Tableau Sites'!$A$7:$C$127,3,FALSE)</f>
        <v>1 RUE LESAGE</v>
      </c>
      <c r="H1431" s="179">
        <v>56100</v>
      </c>
      <c r="I1431" s="183">
        <v>6</v>
      </c>
      <c r="J1431" s="180">
        <v>43131</v>
      </c>
      <c r="K1431" s="180">
        <v>43131</v>
      </c>
      <c r="L1431" s="183">
        <v>3598</v>
      </c>
      <c r="M1431" s="183">
        <v>3598</v>
      </c>
      <c r="N1431" s="184">
        <v>513.22</v>
      </c>
      <c r="O1431">
        <v>102976584</v>
      </c>
      <c r="P1431" t="s">
        <v>611</v>
      </c>
      <c r="Q1431">
        <v>102977700</v>
      </c>
      <c r="R1431" t="s">
        <v>130</v>
      </c>
      <c r="S1431">
        <v>11003620275</v>
      </c>
      <c r="T1431" t="s">
        <v>612</v>
      </c>
      <c r="U1431" s="104">
        <v>21560121200016</v>
      </c>
      <c r="W1431">
        <v>288119</v>
      </c>
      <c r="X1431" s="104">
        <v>100003683364</v>
      </c>
      <c r="Y1431" s="1">
        <v>43313</v>
      </c>
      <c r="Z1431" s="1">
        <v>43353</v>
      </c>
      <c r="AA1431">
        <v>1</v>
      </c>
      <c r="AB1431" t="s">
        <v>908</v>
      </c>
      <c r="AD1431">
        <v>6005863527</v>
      </c>
      <c r="AE1431" t="s">
        <v>718</v>
      </c>
      <c r="AH1431" s="185">
        <v>14890014442703</v>
      </c>
      <c r="AI1431" t="s">
        <v>909</v>
      </c>
      <c r="AJ1431">
        <v>56100</v>
      </c>
      <c r="AK1431" t="s">
        <v>264</v>
      </c>
      <c r="AL1431" t="s">
        <v>616</v>
      </c>
      <c r="AM1431">
        <v>72</v>
      </c>
      <c r="AN1431" t="s">
        <v>101</v>
      </c>
      <c r="AO1431" t="s">
        <v>617</v>
      </c>
      <c r="AP1431" t="s">
        <v>618</v>
      </c>
      <c r="AQ1431" t="s">
        <v>619</v>
      </c>
      <c r="AR1431">
        <v>6</v>
      </c>
      <c r="AU1431">
        <v>0</v>
      </c>
      <c r="AV1431" s="1">
        <v>43101</v>
      </c>
      <c r="AW1431" s="1">
        <v>43131</v>
      </c>
      <c r="AX1431">
        <v>180.94</v>
      </c>
      <c r="AY1431">
        <v>0</v>
      </c>
      <c r="AZ1431">
        <v>0</v>
      </c>
      <c r="BA1431">
        <v>0</v>
      </c>
      <c r="BB1431">
        <v>0</v>
      </c>
      <c r="BC1431">
        <v>6.9</v>
      </c>
      <c r="BD1431">
        <v>0</v>
      </c>
      <c r="BE1431">
        <v>0</v>
      </c>
      <c r="BH1431">
        <v>0</v>
      </c>
      <c r="BI1431">
        <v>132.05000000000001</v>
      </c>
      <c r="BJ1431">
        <v>312.99</v>
      </c>
      <c r="BK1431">
        <v>80.95</v>
      </c>
      <c r="BL1431">
        <v>0</v>
      </c>
      <c r="BM1431">
        <v>22.95</v>
      </c>
      <c r="BN1431">
        <v>10.79</v>
      </c>
      <c r="BO1431">
        <v>33.74</v>
      </c>
      <c r="BP1431">
        <v>427.68</v>
      </c>
      <c r="BQ1431">
        <v>0</v>
      </c>
      <c r="BR1431">
        <v>0</v>
      </c>
      <c r="BS1431">
        <v>427.68</v>
      </c>
      <c r="BT1431">
        <v>85.54</v>
      </c>
      <c r="BU1431">
        <v>513.22</v>
      </c>
      <c r="BV1431">
        <v>3598</v>
      </c>
      <c r="BW1431">
        <v>3598</v>
      </c>
      <c r="BX1431">
        <v>0</v>
      </c>
      <c r="BY1431" s="1">
        <v>43306</v>
      </c>
      <c r="BZ1431" t="s">
        <v>624</v>
      </c>
      <c r="CA1431">
        <v>7753</v>
      </c>
      <c r="CB1431">
        <v>0</v>
      </c>
      <c r="CC1431" s="1">
        <v>43337</v>
      </c>
      <c r="CD1431">
        <v>59450</v>
      </c>
      <c r="CE1431">
        <v>0</v>
      </c>
      <c r="CF1431">
        <v>263</v>
      </c>
      <c r="CG1431">
        <v>0</v>
      </c>
    </row>
    <row r="1432" spans="1:85" x14ac:dyDescent="0.45">
      <c r="A1432" s="179">
        <v>100003683364</v>
      </c>
      <c r="B1432" s="180">
        <v>43313</v>
      </c>
      <c r="C1432" s="181" t="s">
        <v>101</v>
      </c>
      <c r="D1432" s="181">
        <v>2018</v>
      </c>
      <c r="E1432" s="179">
        <v>14890014442703</v>
      </c>
      <c r="F1432" s="182" t="s">
        <v>718</v>
      </c>
      <c r="G1432" s="141" t="str">
        <f>VLOOKUP(E1432,'Tableau Sites'!$A$7:$C$127,3,FALSE)</f>
        <v>1 RUE LESAGE</v>
      </c>
      <c r="H1432" s="179">
        <v>56100</v>
      </c>
      <c r="I1432" s="183">
        <v>6</v>
      </c>
      <c r="J1432" s="180">
        <v>43159</v>
      </c>
      <c r="K1432" s="180">
        <v>43159</v>
      </c>
      <c r="L1432" s="183">
        <v>-3607</v>
      </c>
      <c r="M1432" s="183">
        <v>-3607</v>
      </c>
      <c r="N1432" s="184">
        <v>-514.54</v>
      </c>
      <c r="O1432">
        <v>102976584</v>
      </c>
      <c r="P1432" t="s">
        <v>611</v>
      </c>
      <c r="Q1432">
        <v>102977700</v>
      </c>
      <c r="R1432" t="s">
        <v>130</v>
      </c>
      <c r="S1432">
        <v>11003620275</v>
      </c>
      <c r="T1432" t="s">
        <v>612</v>
      </c>
      <c r="U1432" s="104">
        <v>21560121200016</v>
      </c>
      <c r="W1432">
        <v>288119</v>
      </c>
      <c r="X1432" s="104">
        <v>100003683364</v>
      </c>
      <c r="Y1432" s="1">
        <v>43313</v>
      </c>
      <c r="Z1432" s="1">
        <v>43353</v>
      </c>
      <c r="AA1432">
        <v>2</v>
      </c>
      <c r="AB1432" t="s">
        <v>908</v>
      </c>
      <c r="AD1432">
        <v>6005863527</v>
      </c>
      <c r="AE1432" t="s">
        <v>718</v>
      </c>
      <c r="AH1432" s="185">
        <v>14890014442703</v>
      </c>
      <c r="AI1432" t="s">
        <v>909</v>
      </c>
      <c r="AJ1432">
        <v>56100</v>
      </c>
      <c r="AK1432" t="s">
        <v>264</v>
      </c>
      <c r="AL1432" t="s">
        <v>616</v>
      </c>
      <c r="AM1432">
        <v>659</v>
      </c>
      <c r="AN1432" t="s">
        <v>101</v>
      </c>
      <c r="AO1432" t="s">
        <v>617</v>
      </c>
      <c r="AP1432" t="s">
        <v>618</v>
      </c>
      <c r="AQ1432" t="s">
        <v>619</v>
      </c>
      <c r="AR1432">
        <v>6</v>
      </c>
      <c r="AU1432">
        <v>0</v>
      </c>
      <c r="AV1432" s="1">
        <v>43132</v>
      </c>
      <c r="AW1432" s="1">
        <v>43159</v>
      </c>
      <c r="AX1432">
        <v>-181.41</v>
      </c>
      <c r="AY1432">
        <v>0</v>
      </c>
      <c r="AZ1432">
        <v>0</v>
      </c>
      <c r="BA1432">
        <v>0</v>
      </c>
      <c r="BB1432">
        <v>0</v>
      </c>
      <c r="BC1432">
        <v>-6.93</v>
      </c>
      <c r="BD1432">
        <v>0</v>
      </c>
      <c r="BE1432">
        <v>0</v>
      </c>
      <c r="BH1432">
        <v>0</v>
      </c>
      <c r="BI1432">
        <v>-132.38</v>
      </c>
      <c r="BJ1432">
        <v>-313.79000000000002</v>
      </c>
      <c r="BK1432">
        <v>-81.16</v>
      </c>
      <c r="BL1432">
        <v>0</v>
      </c>
      <c r="BM1432">
        <v>-23.01</v>
      </c>
      <c r="BN1432">
        <v>-10.82</v>
      </c>
      <c r="BO1432">
        <v>-33.83</v>
      </c>
      <c r="BP1432">
        <v>-428.78</v>
      </c>
      <c r="BQ1432">
        <v>0</v>
      </c>
      <c r="BR1432">
        <v>0</v>
      </c>
      <c r="BS1432">
        <v>-428.78</v>
      </c>
      <c r="BT1432">
        <v>-85.76</v>
      </c>
      <c r="BU1432">
        <v>-514.54</v>
      </c>
      <c r="BV1432">
        <v>-3607</v>
      </c>
      <c r="BW1432">
        <v>-3607</v>
      </c>
      <c r="BX1432">
        <v>0</v>
      </c>
      <c r="BY1432" s="1">
        <v>43306</v>
      </c>
      <c r="BZ1432" t="s">
        <v>624</v>
      </c>
      <c r="CA1432">
        <v>7753</v>
      </c>
      <c r="CB1432">
        <v>0</v>
      </c>
      <c r="CC1432" s="1">
        <v>43337</v>
      </c>
      <c r="CD1432">
        <v>263</v>
      </c>
      <c r="CE1432">
        <v>0</v>
      </c>
      <c r="CF1432">
        <v>524</v>
      </c>
      <c r="CG1432">
        <v>0</v>
      </c>
    </row>
    <row r="1433" spans="1:85" x14ac:dyDescent="0.45">
      <c r="A1433" s="179">
        <v>100003683364</v>
      </c>
      <c r="B1433" s="180">
        <v>43313</v>
      </c>
      <c r="C1433" s="181" t="s">
        <v>101</v>
      </c>
      <c r="D1433" s="181">
        <v>2018</v>
      </c>
      <c r="E1433" s="179">
        <v>14890014442703</v>
      </c>
      <c r="F1433" s="182" t="s">
        <v>718</v>
      </c>
      <c r="G1433" s="141" t="str">
        <f>VLOOKUP(E1433,'Tableau Sites'!$A$7:$C$127,3,FALSE)</f>
        <v>1 RUE LESAGE</v>
      </c>
      <c r="H1433" s="179">
        <v>56100</v>
      </c>
      <c r="I1433" s="183">
        <v>6</v>
      </c>
      <c r="J1433" s="180">
        <v>43220</v>
      </c>
      <c r="K1433" s="180">
        <v>43220</v>
      </c>
      <c r="L1433" s="183">
        <v>6637</v>
      </c>
      <c r="M1433" s="183">
        <v>6637</v>
      </c>
      <c r="N1433" s="184">
        <v>959.62</v>
      </c>
      <c r="O1433">
        <v>102976584</v>
      </c>
      <c r="P1433" t="s">
        <v>611</v>
      </c>
      <c r="Q1433">
        <v>102977700</v>
      </c>
      <c r="R1433" t="s">
        <v>130</v>
      </c>
      <c r="S1433">
        <v>11003620275</v>
      </c>
      <c r="T1433" t="s">
        <v>612</v>
      </c>
      <c r="U1433" s="104">
        <v>21560121200016</v>
      </c>
      <c r="W1433">
        <v>288119</v>
      </c>
      <c r="X1433" s="104">
        <v>100003683364</v>
      </c>
      <c r="Y1433" s="1">
        <v>43313</v>
      </c>
      <c r="Z1433" s="1">
        <v>43353</v>
      </c>
      <c r="AA1433">
        <v>3</v>
      </c>
      <c r="AB1433" t="s">
        <v>613</v>
      </c>
      <c r="AD1433">
        <v>6005863527</v>
      </c>
      <c r="AE1433" t="s">
        <v>718</v>
      </c>
      <c r="AH1433" s="185">
        <v>14890014442703</v>
      </c>
      <c r="AI1433" t="s">
        <v>909</v>
      </c>
      <c r="AJ1433">
        <v>56100</v>
      </c>
      <c r="AK1433" t="s">
        <v>264</v>
      </c>
      <c r="AL1433" t="s">
        <v>616</v>
      </c>
      <c r="AM1433">
        <v>659</v>
      </c>
      <c r="AN1433" t="s">
        <v>101</v>
      </c>
      <c r="AO1433" t="s">
        <v>617</v>
      </c>
      <c r="AP1433" t="s">
        <v>618</v>
      </c>
      <c r="AQ1433" t="s">
        <v>619</v>
      </c>
      <c r="AR1433">
        <v>6</v>
      </c>
      <c r="AU1433">
        <v>0</v>
      </c>
      <c r="AV1433" s="1">
        <v>43191</v>
      </c>
      <c r="AW1433" s="1">
        <v>43220</v>
      </c>
      <c r="AX1433">
        <v>333.77</v>
      </c>
      <c r="AY1433">
        <v>0</v>
      </c>
      <c r="AZ1433">
        <v>0</v>
      </c>
      <c r="BA1433">
        <v>0</v>
      </c>
      <c r="BB1433">
        <v>0</v>
      </c>
      <c r="BC1433">
        <v>12.74</v>
      </c>
      <c r="BD1433">
        <v>0</v>
      </c>
      <c r="BE1433">
        <v>0</v>
      </c>
      <c r="BF1433" s="1">
        <v>43221</v>
      </c>
      <c r="BG1433" s="1">
        <v>43281</v>
      </c>
      <c r="BH1433">
        <v>9.6300000000000008</v>
      </c>
      <c r="BI1433">
        <v>243.58</v>
      </c>
      <c r="BJ1433">
        <v>586.98</v>
      </c>
      <c r="BK1433">
        <v>149.33000000000001</v>
      </c>
      <c r="BL1433">
        <v>2.6</v>
      </c>
      <c r="BM1433">
        <v>42.34</v>
      </c>
      <c r="BN1433">
        <v>19.91</v>
      </c>
      <c r="BO1433">
        <v>62.25</v>
      </c>
      <c r="BP1433">
        <v>801.16</v>
      </c>
      <c r="BQ1433">
        <v>12.23</v>
      </c>
      <c r="BR1433">
        <v>0.67</v>
      </c>
      <c r="BS1433">
        <v>788.93</v>
      </c>
      <c r="BT1433">
        <v>157.79</v>
      </c>
      <c r="BU1433">
        <v>959.62</v>
      </c>
      <c r="BV1433">
        <v>6637</v>
      </c>
      <c r="BW1433">
        <v>6637</v>
      </c>
      <c r="BX1433">
        <v>0</v>
      </c>
      <c r="BY1433" s="1">
        <v>43306</v>
      </c>
      <c r="BZ1433" t="s">
        <v>624</v>
      </c>
      <c r="CA1433">
        <v>7753</v>
      </c>
      <c r="CB1433">
        <v>0</v>
      </c>
      <c r="CC1433" s="1">
        <v>43337</v>
      </c>
      <c r="CD1433">
        <v>791</v>
      </c>
      <c r="CE1433">
        <v>0</v>
      </c>
      <c r="CF1433">
        <v>7428</v>
      </c>
      <c r="CG1433">
        <v>0</v>
      </c>
    </row>
    <row r="1434" spans="1:85" x14ac:dyDescent="0.45">
      <c r="A1434" s="179">
        <v>100003683364</v>
      </c>
      <c r="B1434" s="180">
        <v>43313</v>
      </c>
      <c r="C1434" s="181" t="s">
        <v>101</v>
      </c>
      <c r="D1434" s="181">
        <v>2018</v>
      </c>
      <c r="E1434" s="179">
        <v>14890014442703</v>
      </c>
      <c r="F1434" s="182" t="s">
        <v>718</v>
      </c>
      <c r="G1434" s="141" t="str">
        <f>VLOOKUP(E1434,'Tableau Sites'!$A$7:$C$127,3,FALSE)</f>
        <v>1 RUE LESAGE</v>
      </c>
      <c r="H1434" s="179">
        <v>56100</v>
      </c>
      <c r="I1434" s="183">
        <v>6</v>
      </c>
      <c r="J1434" s="180">
        <v>43281</v>
      </c>
      <c r="K1434" s="180">
        <v>43281</v>
      </c>
      <c r="L1434" s="183">
        <v>428</v>
      </c>
      <c r="M1434" s="183">
        <v>428</v>
      </c>
      <c r="N1434" s="184">
        <v>74.48</v>
      </c>
      <c r="O1434">
        <v>102976584</v>
      </c>
      <c r="P1434" t="s">
        <v>611</v>
      </c>
      <c r="Q1434">
        <v>102977700</v>
      </c>
      <c r="R1434" t="s">
        <v>130</v>
      </c>
      <c r="S1434">
        <v>11003620275</v>
      </c>
      <c r="T1434" t="s">
        <v>612</v>
      </c>
      <c r="U1434" s="104">
        <v>21560121200016</v>
      </c>
      <c r="W1434">
        <v>288119</v>
      </c>
      <c r="X1434" s="104">
        <v>100003683364</v>
      </c>
      <c r="Y1434" s="1">
        <v>43313</v>
      </c>
      <c r="Z1434" s="1">
        <v>43353</v>
      </c>
      <c r="AA1434">
        <v>4</v>
      </c>
      <c r="AB1434" t="s">
        <v>613</v>
      </c>
      <c r="AD1434">
        <v>6005863527</v>
      </c>
      <c r="AE1434" t="s">
        <v>718</v>
      </c>
      <c r="AH1434" s="185">
        <v>14890014442703</v>
      </c>
      <c r="AI1434" t="s">
        <v>909</v>
      </c>
      <c r="AJ1434">
        <v>56100</v>
      </c>
      <c r="AK1434" t="s">
        <v>264</v>
      </c>
      <c r="AL1434" t="s">
        <v>616</v>
      </c>
      <c r="AM1434">
        <v>659</v>
      </c>
      <c r="AN1434" t="s">
        <v>101</v>
      </c>
      <c r="AO1434" t="s">
        <v>617</v>
      </c>
      <c r="AP1434" t="s">
        <v>618</v>
      </c>
      <c r="AQ1434" t="s">
        <v>619</v>
      </c>
      <c r="AR1434">
        <v>6</v>
      </c>
      <c r="AU1434">
        <v>0</v>
      </c>
      <c r="AV1434" s="1">
        <v>43221</v>
      </c>
      <c r="AW1434" s="1">
        <v>43281</v>
      </c>
      <c r="AX1434">
        <v>21.52</v>
      </c>
      <c r="AY1434">
        <v>0</v>
      </c>
      <c r="AZ1434">
        <v>0</v>
      </c>
      <c r="BA1434">
        <v>0</v>
      </c>
      <c r="BB1434">
        <v>0</v>
      </c>
      <c r="BC1434">
        <v>0.82</v>
      </c>
      <c r="BD1434">
        <v>0</v>
      </c>
      <c r="BE1434">
        <v>0</v>
      </c>
      <c r="BF1434" s="1">
        <v>43282</v>
      </c>
      <c r="BG1434" s="1">
        <v>43343</v>
      </c>
      <c r="BH1434">
        <v>10.029999999999999</v>
      </c>
      <c r="BI1434">
        <v>15.71</v>
      </c>
      <c r="BJ1434">
        <v>47.26</v>
      </c>
      <c r="BK1434">
        <v>9.6300000000000008</v>
      </c>
      <c r="BL1434">
        <v>2.71</v>
      </c>
      <c r="BM1434">
        <v>2.73</v>
      </c>
      <c r="BN1434">
        <v>1.28</v>
      </c>
      <c r="BO1434">
        <v>4.01</v>
      </c>
      <c r="BP1434">
        <v>63.61</v>
      </c>
      <c r="BQ1434">
        <v>12.74</v>
      </c>
      <c r="BR1434">
        <v>0.7</v>
      </c>
      <c r="BS1434">
        <v>50.87</v>
      </c>
      <c r="BT1434">
        <v>10.17</v>
      </c>
      <c r="BU1434">
        <v>74.48</v>
      </c>
      <c r="BV1434">
        <v>428</v>
      </c>
      <c r="BW1434">
        <v>428</v>
      </c>
      <c r="BX1434">
        <v>0</v>
      </c>
      <c r="BY1434" s="1">
        <v>43306</v>
      </c>
      <c r="BZ1434" t="s">
        <v>624</v>
      </c>
      <c r="CA1434">
        <v>7753</v>
      </c>
      <c r="CB1434">
        <v>0</v>
      </c>
      <c r="CC1434" s="1">
        <v>43337</v>
      </c>
      <c r="CD1434">
        <v>7428</v>
      </c>
      <c r="CE1434">
        <v>0</v>
      </c>
      <c r="CF1434">
        <v>7856</v>
      </c>
      <c r="CG1434">
        <v>0</v>
      </c>
    </row>
    <row r="1435" spans="1:85" hidden="1" x14ac:dyDescent="0.45">
      <c r="A1435" s="179">
        <v>105002446248</v>
      </c>
      <c r="B1435" s="180">
        <v>43344</v>
      </c>
      <c r="C1435" s="181" t="s">
        <v>101</v>
      </c>
      <c r="D1435" s="181">
        <v>2018</v>
      </c>
      <c r="E1435" s="179">
        <v>14836613479207</v>
      </c>
      <c r="F1435" s="182" t="s">
        <v>1052</v>
      </c>
      <c r="G1435" s="1" t="s">
        <v>901</v>
      </c>
      <c r="H1435" s="179">
        <v>56100</v>
      </c>
      <c r="I1435" s="183">
        <v>3</v>
      </c>
      <c r="J1435" s="180">
        <v>43343</v>
      </c>
      <c r="K1435" s="180">
        <v>43343</v>
      </c>
      <c r="L1435" s="183">
        <v>217</v>
      </c>
      <c r="M1435" s="183">
        <v>217</v>
      </c>
      <c r="N1435" s="184">
        <v>41.41</v>
      </c>
      <c r="O1435">
        <v>102976584</v>
      </c>
      <c r="P1435" t="s">
        <v>611</v>
      </c>
      <c r="Q1435">
        <v>102977700</v>
      </c>
      <c r="R1435" t="s">
        <v>130</v>
      </c>
      <c r="S1435">
        <v>11003620275</v>
      </c>
      <c r="T1435" t="s">
        <v>910</v>
      </c>
      <c r="U1435" s="104">
        <v>21560121200016</v>
      </c>
      <c r="W1435">
        <v>288119</v>
      </c>
      <c r="X1435" s="104">
        <v>105002446248</v>
      </c>
      <c r="Y1435" s="1">
        <v>43344</v>
      </c>
      <c r="Z1435" s="1">
        <v>43384</v>
      </c>
      <c r="AA1435">
        <v>1</v>
      </c>
      <c r="AB1435" t="s">
        <v>613</v>
      </c>
      <c r="AD1435">
        <v>6006436883</v>
      </c>
      <c r="AE1435" t="s">
        <v>901</v>
      </c>
      <c r="AF1435" t="s">
        <v>902</v>
      </c>
      <c r="AG1435" t="s">
        <v>903</v>
      </c>
      <c r="AH1435" s="104">
        <v>14836613479207</v>
      </c>
      <c r="AI1435" t="s">
        <v>904</v>
      </c>
      <c r="AJ1435">
        <v>56100</v>
      </c>
      <c r="AK1435" t="s">
        <v>264</v>
      </c>
      <c r="AL1435" t="s">
        <v>616</v>
      </c>
      <c r="AM1435">
        <v>365</v>
      </c>
      <c r="AN1435" t="s">
        <v>101</v>
      </c>
      <c r="AO1435" t="s">
        <v>617</v>
      </c>
      <c r="AP1435" t="s">
        <v>618</v>
      </c>
      <c r="AQ1435" t="s">
        <v>619</v>
      </c>
      <c r="AR1435">
        <v>3</v>
      </c>
      <c r="AU1435">
        <v>0</v>
      </c>
      <c r="AV1435" s="1">
        <v>43282</v>
      </c>
      <c r="AW1435" s="1">
        <v>43343</v>
      </c>
      <c r="AX1435">
        <v>10.91</v>
      </c>
      <c r="AY1435">
        <v>0</v>
      </c>
      <c r="AZ1435">
        <v>0</v>
      </c>
      <c r="BA1435">
        <v>0</v>
      </c>
      <c r="BB1435">
        <v>0</v>
      </c>
      <c r="BC1435">
        <v>0.42</v>
      </c>
      <c r="BD1435">
        <v>0</v>
      </c>
      <c r="BE1435">
        <v>0</v>
      </c>
      <c r="BF1435" s="1">
        <v>43344</v>
      </c>
      <c r="BG1435" s="1">
        <v>43404</v>
      </c>
      <c r="BH1435">
        <v>7.83</v>
      </c>
      <c r="BI1435">
        <v>7.95</v>
      </c>
      <c r="BJ1435">
        <v>26.69</v>
      </c>
      <c r="BK1435">
        <v>4.88</v>
      </c>
      <c r="BL1435">
        <v>2.11</v>
      </c>
      <c r="BM1435">
        <v>1.38</v>
      </c>
      <c r="BN1435">
        <v>0.65</v>
      </c>
      <c r="BO1435">
        <v>2.0299999999999998</v>
      </c>
      <c r="BP1435">
        <v>35.71</v>
      </c>
      <c r="BQ1435">
        <v>9.94</v>
      </c>
      <c r="BR1435">
        <v>0.55000000000000004</v>
      </c>
      <c r="BS1435">
        <v>25.77</v>
      </c>
      <c r="BT1435">
        <v>5.15</v>
      </c>
      <c r="BU1435">
        <v>41.41</v>
      </c>
      <c r="BV1435">
        <v>217</v>
      </c>
      <c r="BW1435">
        <v>217</v>
      </c>
      <c r="BX1435">
        <v>0</v>
      </c>
      <c r="BY1435" s="1">
        <v>43264</v>
      </c>
      <c r="BZ1435" t="s">
        <v>905</v>
      </c>
      <c r="CA1435">
        <v>0</v>
      </c>
      <c r="CB1435">
        <v>0</v>
      </c>
      <c r="CD1435">
        <v>62</v>
      </c>
      <c r="CE1435">
        <v>0</v>
      </c>
      <c r="CF1435">
        <v>279</v>
      </c>
      <c r="CG1435">
        <v>0</v>
      </c>
    </row>
    <row r="1436" spans="1:85" hidden="1" x14ac:dyDescent="0.45">
      <c r="A1436" s="179">
        <v>105002446248</v>
      </c>
      <c r="B1436" s="180">
        <v>43344</v>
      </c>
      <c r="C1436" s="181" t="s">
        <v>101</v>
      </c>
      <c r="D1436" s="181">
        <v>2018</v>
      </c>
      <c r="E1436" s="179">
        <v>14836758266785</v>
      </c>
      <c r="F1436" s="182" t="s">
        <v>911</v>
      </c>
      <c r="G1436" s="141" t="s">
        <v>914</v>
      </c>
      <c r="H1436" s="179">
        <v>56100</v>
      </c>
      <c r="I1436" s="183">
        <v>3</v>
      </c>
      <c r="J1436" s="180">
        <v>43343</v>
      </c>
      <c r="K1436" s="180">
        <v>43343</v>
      </c>
      <c r="L1436" s="183">
        <v>151</v>
      </c>
      <c r="M1436" s="183">
        <v>151</v>
      </c>
      <c r="N1436" s="184">
        <v>63.31</v>
      </c>
      <c r="O1436">
        <v>102976584</v>
      </c>
      <c r="P1436" t="s">
        <v>611</v>
      </c>
      <c r="Q1436">
        <v>102977700</v>
      </c>
      <c r="R1436" t="s">
        <v>130</v>
      </c>
      <c r="S1436">
        <v>11003620275</v>
      </c>
      <c r="T1436" t="s">
        <v>910</v>
      </c>
      <c r="U1436" s="104">
        <v>21560121200016</v>
      </c>
      <c r="W1436">
        <v>288119</v>
      </c>
      <c r="X1436" s="104">
        <v>105002446248</v>
      </c>
      <c r="Y1436" s="1">
        <v>43344</v>
      </c>
      <c r="Z1436" s="1">
        <v>43384</v>
      </c>
      <c r="AA1436">
        <v>2</v>
      </c>
      <c r="AB1436" t="s">
        <v>613</v>
      </c>
      <c r="AD1436">
        <v>6006554309</v>
      </c>
      <c r="AE1436" t="s">
        <v>911</v>
      </c>
      <c r="AF1436" t="s">
        <v>912</v>
      </c>
      <c r="AG1436" t="s">
        <v>913</v>
      </c>
      <c r="AH1436" s="104">
        <v>14836758266785</v>
      </c>
      <c r="AI1436" t="s">
        <v>914</v>
      </c>
      <c r="AJ1436">
        <v>56100</v>
      </c>
      <c r="AK1436" t="s">
        <v>264</v>
      </c>
      <c r="AL1436" t="s">
        <v>634</v>
      </c>
      <c r="AM1436">
        <v>908</v>
      </c>
      <c r="AN1436" t="s">
        <v>101</v>
      </c>
      <c r="AO1436" t="s">
        <v>617</v>
      </c>
      <c r="AP1436" t="s">
        <v>618</v>
      </c>
      <c r="AQ1436" t="s">
        <v>619</v>
      </c>
      <c r="AR1436">
        <v>3</v>
      </c>
      <c r="AU1436">
        <v>0</v>
      </c>
      <c r="AV1436" s="1">
        <v>43300</v>
      </c>
      <c r="AW1436" s="1">
        <v>43343</v>
      </c>
      <c r="AX1436">
        <v>7.6</v>
      </c>
      <c r="AY1436">
        <v>0</v>
      </c>
      <c r="AZ1436">
        <v>0</v>
      </c>
      <c r="BA1436">
        <v>0</v>
      </c>
      <c r="BB1436">
        <v>0</v>
      </c>
      <c r="BC1436">
        <v>0.28999999999999998</v>
      </c>
      <c r="BD1436">
        <v>20.07</v>
      </c>
      <c r="BE1436">
        <v>0</v>
      </c>
      <c r="BF1436" s="1">
        <v>43300</v>
      </c>
      <c r="BG1436" s="1">
        <v>43404</v>
      </c>
      <c r="BH1436">
        <v>13.21</v>
      </c>
      <c r="BI1436">
        <v>5.53</v>
      </c>
      <c r="BJ1436">
        <v>46.41</v>
      </c>
      <c r="BK1436">
        <v>3.4</v>
      </c>
      <c r="BL1436">
        <v>3.57</v>
      </c>
      <c r="BM1436">
        <v>0.96</v>
      </c>
      <c r="BN1436">
        <v>0.45</v>
      </c>
      <c r="BO1436">
        <v>1.41</v>
      </c>
      <c r="BP1436">
        <v>54.79</v>
      </c>
      <c r="BQ1436">
        <v>16.78</v>
      </c>
      <c r="BR1436">
        <v>0.92</v>
      </c>
      <c r="BS1436">
        <v>38.01</v>
      </c>
      <c r="BT1436">
        <v>7.6</v>
      </c>
      <c r="BU1436">
        <v>63.31</v>
      </c>
      <c r="BV1436">
        <v>151</v>
      </c>
      <c r="BW1436">
        <v>151</v>
      </c>
      <c r="BX1436">
        <v>0</v>
      </c>
      <c r="BY1436" s="1">
        <v>43369</v>
      </c>
      <c r="BZ1436" t="s">
        <v>638</v>
      </c>
      <c r="CA1436">
        <v>0</v>
      </c>
      <c r="CB1436">
        <v>0</v>
      </c>
      <c r="CC1436" s="1">
        <v>43437</v>
      </c>
      <c r="CD1436">
        <v>28409</v>
      </c>
      <c r="CE1436">
        <v>0</v>
      </c>
      <c r="CF1436">
        <v>28560</v>
      </c>
      <c r="CG1436">
        <v>0</v>
      </c>
    </row>
    <row r="1437" spans="1:85" hidden="1" x14ac:dyDescent="0.45">
      <c r="A1437" s="179">
        <v>105002446248</v>
      </c>
      <c r="B1437" s="180">
        <v>43344</v>
      </c>
      <c r="C1437" s="181" t="s">
        <v>101</v>
      </c>
      <c r="D1437" s="181">
        <v>2018</v>
      </c>
      <c r="E1437" s="179">
        <v>14864978218038</v>
      </c>
      <c r="F1437" s="141" t="s">
        <v>614</v>
      </c>
      <c r="G1437" s="141" t="str">
        <f>VLOOKUP(E1437,'Tableau Sites'!$A$7:$C$107,3,FALSE)</f>
        <v>16B RUE JULES VALLES</v>
      </c>
      <c r="H1437" s="179">
        <v>56100</v>
      </c>
      <c r="I1437" s="183">
        <v>6</v>
      </c>
      <c r="J1437" s="180">
        <v>43343</v>
      </c>
      <c r="K1437" s="180">
        <v>43343</v>
      </c>
      <c r="L1437" s="183">
        <v>264</v>
      </c>
      <c r="M1437" s="183">
        <v>264</v>
      </c>
      <c r="N1437" s="184">
        <v>44.3</v>
      </c>
      <c r="O1437">
        <v>102976584</v>
      </c>
      <c r="P1437" t="s">
        <v>611</v>
      </c>
      <c r="Q1437">
        <v>102977700</v>
      </c>
      <c r="R1437" t="s">
        <v>130</v>
      </c>
      <c r="S1437">
        <v>11003620275</v>
      </c>
      <c r="T1437" t="s">
        <v>910</v>
      </c>
      <c r="U1437" s="104">
        <v>21560121200016</v>
      </c>
      <c r="W1437">
        <v>288119</v>
      </c>
      <c r="X1437" s="104">
        <v>105002446248</v>
      </c>
      <c r="Y1437" s="1">
        <v>43344</v>
      </c>
      <c r="Z1437" s="1">
        <v>43384</v>
      </c>
      <c r="AA1437">
        <v>3</v>
      </c>
      <c r="AB1437" t="s">
        <v>613</v>
      </c>
      <c r="AD1437">
        <v>6006173683</v>
      </c>
      <c r="AH1437" s="104">
        <v>14864978218038</v>
      </c>
      <c r="AI1437" t="s">
        <v>166</v>
      </c>
      <c r="AJ1437">
        <v>56100</v>
      </c>
      <c r="AK1437" t="s">
        <v>264</v>
      </c>
      <c r="AL1437" t="s">
        <v>616</v>
      </c>
      <c r="AM1437">
        <v>224</v>
      </c>
      <c r="AN1437" t="s">
        <v>101</v>
      </c>
      <c r="AO1437" t="s">
        <v>617</v>
      </c>
      <c r="AP1437" t="s">
        <v>618</v>
      </c>
      <c r="AQ1437" t="s">
        <v>619</v>
      </c>
      <c r="AR1437">
        <v>6</v>
      </c>
      <c r="AU1437">
        <v>0</v>
      </c>
      <c r="AV1437" s="1">
        <v>43313</v>
      </c>
      <c r="AW1437" s="1">
        <v>43343</v>
      </c>
      <c r="AX1437">
        <v>13.28</v>
      </c>
      <c r="AY1437">
        <v>0</v>
      </c>
      <c r="AZ1437">
        <v>0</v>
      </c>
      <c r="BA1437">
        <v>0</v>
      </c>
      <c r="BB1437">
        <v>0</v>
      </c>
      <c r="BC1437">
        <v>0.51</v>
      </c>
      <c r="BD1437">
        <v>0</v>
      </c>
      <c r="BE1437">
        <v>0</v>
      </c>
      <c r="BF1437" s="1">
        <v>43344</v>
      </c>
      <c r="BG1437" s="1">
        <v>43373</v>
      </c>
      <c r="BH1437">
        <v>4.9800000000000004</v>
      </c>
      <c r="BI1437">
        <v>9.66</v>
      </c>
      <c r="BJ1437">
        <v>27.92</v>
      </c>
      <c r="BK1437">
        <v>5.94</v>
      </c>
      <c r="BL1437">
        <v>1.35</v>
      </c>
      <c r="BM1437">
        <v>1.68</v>
      </c>
      <c r="BN1437">
        <v>0.79</v>
      </c>
      <c r="BO1437">
        <v>2.4700000000000002</v>
      </c>
      <c r="BP1437">
        <v>37.68</v>
      </c>
      <c r="BQ1437">
        <v>6.33</v>
      </c>
      <c r="BR1437">
        <v>0.35</v>
      </c>
      <c r="BS1437">
        <v>31.35</v>
      </c>
      <c r="BT1437">
        <v>6.27</v>
      </c>
      <c r="BU1437">
        <v>44.3</v>
      </c>
      <c r="BV1437">
        <v>264</v>
      </c>
      <c r="BW1437">
        <v>264</v>
      </c>
      <c r="BX1437">
        <v>0</v>
      </c>
      <c r="CC1437" s="1">
        <v>43455</v>
      </c>
      <c r="CD1437">
        <v>9096</v>
      </c>
      <c r="CE1437">
        <v>0</v>
      </c>
      <c r="CF1437">
        <v>9360</v>
      </c>
      <c r="CG1437">
        <v>0</v>
      </c>
    </row>
    <row r="1438" spans="1:85" x14ac:dyDescent="0.45">
      <c r="A1438" s="179">
        <v>105002446248</v>
      </c>
      <c r="B1438" s="180">
        <v>43344</v>
      </c>
      <c r="C1438" s="181" t="s">
        <v>101</v>
      </c>
      <c r="D1438" s="181">
        <v>2018</v>
      </c>
      <c r="E1438" s="179">
        <v>14874384875813</v>
      </c>
      <c r="F1438" s="204" t="s">
        <v>815</v>
      </c>
      <c r="G1438" s="141" t="str">
        <f>VLOOKUP(E1438,'Tableau Sites'!$A$7:$C$127,3,FALSE)</f>
        <v>16 RUE JULES VALLES</v>
      </c>
      <c r="H1438" s="179">
        <v>56100</v>
      </c>
      <c r="I1438" s="183">
        <v>6</v>
      </c>
      <c r="J1438" s="180">
        <v>43343</v>
      </c>
      <c r="K1438" s="180">
        <v>43343</v>
      </c>
      <c r="L1438" s="183">
        <v>31</v>
      </c>
      <c r="M1438" s="183">
        <v>31</v>
      </c>
      <c r="N1438" s="184">
        <v>11.1</v>
      </c>
      <c r="O1438">
        <v>102976584</v>
      </c>
      <c r="P1438" t="s">
        <v>611</v>
      </c>
      <c r="Q1438">
        <v>102977700</v>
      </c>
      <c r="R1438" t="s">
        <v>130</v>
      </c>
      <c r="S1438">
        <v>11003620275</v>
      </c>
      <c r="T1438" t="s">
        <v>910</v>
      </c>
      <c r="U1438" s="104">
        <v>21560121200016</v>
      </c>
      <c r="W1438">
        <v>288119</v>
      </c>
      <c r="X1438" s="104">
        <v>105002446248</v>
      </c>
      <c r="Y1438" s="1">
        <v>43344</v>
      </c>
      <c r="Z1438" s="1">
        <v>43384</v>
      </c>
      <c r="AA1438">
        <v>4</v>
      </c>
      <c r="AB1438" t="s">
        <v>613</v>
      </c>
      <c r="AD1438">
        <v>6006173680</v>
      </c>
      <c r="AH1438" s="104">
        <v>14874384875813</v>
      </c>
      <c r="AI1438" t="s">
        <v>815</v>
      </c>
      <c r="AJ1438">
        <v>56100</v>
      </c>
      <c r="AK1438" t="s">
        <v>264</v>
      </c>
      <c r="AL1438" t="s">
        <v>616</v>
      </c>
      <c r="AM1438">
        <v>614</v>
      </c>
      <c r="AN1438" t="s">
        <v>101</v>
      </c>
      <c r="AO1438" t="s">
        <v>617</v>
      </c>
      <c r="AP1438" t="s">
        <v>618</v>
      </c>
      <c r="AQ1438" t="s">
        <v>619</v>
      </c>
      <c r="AR1438">
        <v>6</v>
      </c>
      <c r="AU1438">
        <v>0</v>
      </c>
      <c r="AV1438" s="1">
        <v>43313</v>
      </c>
      <c r="AW1438" s="1">
        <v>43343</v>
      </c>
      <c r="AX1438">
        <v>1.56</v>
      </c>
      <c r="AY1438">
        <v>0</v>
      </c>
      <c r="AZ1438">
        <v>0</v>
      </c>
      <c r="BA1438">
        <v>0</v>
      </c>
      <c r="BB1438">
        <v>0</v>
      </c>
      <c r="BC1438">
        <v>0.06</v>
      </c>
      <c r="BD1438">
        <v>0</v>
      </c>
      <c r="BE1438">
        <v>0</v>
      </c>
      <c r="BF1438" s="1">
        <v>43344</v>
      </c>
      <c r="BG1438" s="1">
        <v>43373</v>
      </c>
      <c r="BH1438">
        <v>4.9800000000000004</v>
      </c>
      <c r="BI1438">
        <v>1.1299999999999999</v>
      </c>
      <c r="BJ1438">
        <v>7.67</v>
      </c>
      <c r="BK1438">
        <v>0.7</v>
      </c>
      <c r="BL1438">
        <v>1.35</v>
      </c>
      <c r="BM1438">
        <v>0.2</v>
      </c>
      <c r="BN1438">
        <v>0.09</v>
      </c>
      <c r="BO1438">
        <v>0.28999999999999998</v>
      </c>
      <c r="BP1438">
        <v>10.01</v>
      </c>
      <c r="BQ1438">
        <v>6.33</v>
      </c>
      <c r="BR1438">
        <v>0.35</v>
      </c>
      <c r="BS1438">
        <v>3.68</v>
      </c>
      <c r="BT1438">
        <v>0.74</v>
      </c>
      <c r="BU1438">
        <v>11.1</v>
      </c>
      <c r="BV1438">
        <v>31</v>
      </c>
      <c r="BW1438">
        <v>31</v>
      </c>
      <c r="BX1438">
        <v>0</v>
      </c>
      <c r="CC1438" s="1">
        <v>43455</v>
      </c>
      <c r="CD1438">
        <v>6329</v>
      </c>
      <c r="CE1438">
        <v>0</v>
      </c>
      <c r="CF1438">
        <v>6360</v>
      </c>
      <c r="CG1438">
        <v>0</v>
      </c>
    </row>
    <row r="1439" spans="1:85" x14ac:dyDescent="0.45">
      <c r="A1439" s="179">
        <v>105002446248</v>
      </c>
      <c r="B1439" s="180">
        <v>43344</v>
      </c>
      <c r="C1439" s="181" t="s">
        <v>101</v>
      </c>
      <c r="D1439" s="181">
        <v>2018</v>
      </c>
      <c r="E1439" s="179">
        <v>14897394978254</v>
      </c>
      <c r="F1439" s="141" t="s">
        <v>106</v>
      </c>
      <c r="G1439" s="141" t="str">
        <f>VLOOKUP(E1439,'Tableau Sites'!$A$7:$C$127,3,FALSE)</f>
        <v>BOULEVARD MARECHAL JOFFRE</v>
      </c>
      <c r="H1439" s="179">
        <v>56100</v>
      </c>
      <c r="I1439" s="183">
        <v>6</v>
      </c>
      <c r="J1439" s="180">
        <v>43220</v>
      </c>
      <c r="K1439" s="180">
        <v>43220</v>
      </c>
      <c r="L1439" s="183">
        <v>-16</v>
      </c>
      <c r="M1439" s="183">
        <v>-16</v>
      </c>
      <c r="N1439" s="184">
        <v>-2.27</v>
      </c>
      <c r="O1439">
        <v>102976584</v>
      </c>
      <c r="P1439" t="s">
        <v>611</v>
      </c>
      <c r="Q1439">
        <v>102977700</v>
      </c>
      <c r="R1439" t="s">
        <v>130</v>
      </c>
      <c r="S1439">
        <v>11003620275</v>
      </c>
      <c r="T1439" t="s">
        <v>910</v>
      </c>
      <c r="U1439" s="104">
        <v>21560121200016</v>
      </c>
      <c r="W1439">
        <v>288119</v>
      </c>
      <c r="X1439" s="104">
        <v>105002446248</v>
      </c>
      <c r="Y1439" s="1">
        <v>43344</v>
      </c>
      <c r="Z1439" s="1">
        <v>43384</v>
      </c>
      <c r="AA1439">
        <v>5</v>
      </c>
      <c r="AB1439" t="s">
        <v>908</v>
      </c>
      <c r="AD1439">
        <v>6006173617</v>
      </c>
      <c r="AH1439" s="104">
        <v>14897394978254</v>
      </c>
      <c r="AI1439" t="s">
        <v>816</v>
      </c>
      <c r="AJ1439">
        <v>56100</v>
      </c>
      <c r="AK1439" t="s">
        <v>264</v>
      </c>
      <c r="AL1439" t="s">
        <v>616</v>
      </c>
      <c r="AM1439">
        <v>827</v>
      </c>
      <c r="AN1439" t="s">
        <v>101</v>
      </c>
      <c r="AO1439" t="s">
        <v>617</v>
      </c>
      <c r="AP1439" t="s">
        <v>618</v>
      </c>
      <c r="AQ1439" t="s">
        <v>619</v>
      </c>
      <c r="AR1439">
        <v>6</v>
      </c>
      <c r="AU1439">
        <v>0</v>
      </c>
      <c r="AV1439" s="1">
        <v>43191</v>
      </c>
      <c r="AW1439" s="1">
        <v>43220</v>
      </c>
      <c r="AX1439">
        <v>-0.8</v>
      </c>
      <c r="AY1439">
        <v>0</v>
      </c>
      <c r="AZ1439">
        <v>0</v>
      </c>
      <c r="BA1439">
        <v>0</v>
      </c>
      <c r="BB1439">
        <v>0</v>
      </c>
      <c r="BC1439">
        <v>-0.03</v>
      </c>
      <c r="BD1439">
        <v>0</v>
      </c>
      <c r="BE1439">
        <v>0</v>
      </c>
      <c r="BH1439">
        <v>0</v>
      </c>
      <c r="BI1439">
        <v>-0.59</v>
      </c>
      <c r="BJ1439">
        <v>-1.39</v>
      </c>
      <c r="BK1439">
        <v>-0.36</v>
      </c>
      <c r="BL1439">
        <v>0</v>
      </c>
      <c r="BM1439">
        <v>-0.1</v>
      </c>
      <c r="BN1439">
        <v>-0.04</v>
      </c>
      <c r="BO1439">
        <v>-0.14000000000000001</v>
      </c>
      <c r="BP1439">
        <v>-1.89</v>
      </c>
      <c r="BQ1439">
        <v>0</v>
      </c>
      <c r="BR1439">
        <v>0</v>
      </c>
      <c r="BS1439">
        <v>-1.89</v>
      </c>
      <c r="BT1439">
        <v>-0.38</v>
      </c>
      <c r="BU1439">
        <v>-2.27</v>
      </c>
      <c r="BV1439">
        <v>-16</v>
      </c>
      <c r="BW1439">
        <v>-16</v>
      </c>
      <c r="BX1439">
        <v>0</v>
      </c>
      <c r="BY1439" s="1">
        <v>43408</v>
      </c>
      <c r="BZ1439" t="s">
        <v>624</v>
      </c>
      <c r="CA1439">
        <v>197</v>
      </c>
      <c r="CB1439">
        <v>0</v>
      </c>
      <c r="CC1439" s="1">
        <v>43438</v>
      </c>
      <c r="CD1439">
        <v>8649</v>
      </c>
      <c r="CE1439">
        <v>0</v>
      </c>
      <c r="CF1439">
        <v>15</v>
      </c>
      <c r="CG1439">
        <v>0</v>
      </c>
    </row>
    <row r="1440" spans="1:85" x14ac:dyDescent="0.45">
      <c r="A1440" s="179">
        <v>105002446248</v>
      </c>
      <c r="B1440" s="180">
        <v>43344</v>
      </c>
      <c r="C1440" s="181" t="s">
        <v>101</v>
      </c>
      <c r="D1440" s="181">
        <v>2018</v>
      </c>
      <c r="E1440" s="179">
        <v>14897394978254</v>
      </c>
      <c r="F1440" s="141" t="s">
        <v>106</v>
      </c>
      <c r="G1440" s="141" t="str">
        <f>VLOOKUP(E1440,'Tableau Sites'!$A$7:$C$127,3,FALSE)</f>
        <v>BOULEVARD MARECHAL JOFFRE</v>
      </c>
      <c r="H1440" s="179">
        <v>56100</v>
      </c>
      <c r="I1440" s="183">
        <v>6</v>
      </c>
      <c r="J1440" s="180">
        <v>43251</v>
      </c>
      <c r="K1440" s="180">
        <v>43251</v>
      </c>
      <c r="L1440" s="183">
        <v>29</v>
      </c>
      <c r="M1440" s="183">
        <v>29</v>
      </c>
      <c r="N1440" s="184">
        <v>10.49</v>
      </c>
      <c r="O1440">
        <v>102976584</v>
      </c>
      <c r="P1440" t="s">
        <v>611</v>
      </c>
      <c r="Q1440">
        <v>102977700</v>
      </c>
      <c r="R1440" t="s">
        <v>130</v>
      </c>
      <c r="S1440">
        <v>11003620275</v>
      </c>
      <c r="T1440" t="s">
        <v>910</v>
      </c>
      <c r="U1440" s="104">
        <v>21560121200016</v>
      </c>
      <c r="W1440">
        <v>288119</v>
      </c>
      <c r="X1440" s="104">
        <v>105002446248</v>
      </c>
      <c r="Y1440" s="1">
        <v>43344</v>
      </c>
      <c r="Z1440" s="1">
        <v>43384</v>
      </c>
      <c r="AA1440">
        <v>6</v>
      </c>
      <c r="AB1440" t="s">
        <v>613</v>
      </c>
      <c r="AD1440">
        <v>6006173617</v>
      </c>
      <c r="AH1440" s="104">
        <v>14897394978254</v>
      </c>
      <c r="AI1440" t="s">
        <v>816</v>
      </c>
      <c r="AJ1440">
        <v>56100</v>
      </c>
      <c r="AK1440" t="s">
        <v>264</v>
      </c>
      <c r="AL1440" t="s">
        <v>616</v>
      </c>
      <c r="AM1440">
        <v>907</v>
      </c>
      <c r="AN1440" t="s">
        <v>101</v>
      </c>
      <c r="AO1440" t="s">
        <v>617</v>
      </c>
      <c r="AP1440" t="s">
        <v>618</v>
      </c>
      <c r="AQ1440" t="s">
        <v>619</v>
      </c>
      <c r="AR1440">
        <v>6</v>
      </c>
      <c r="AU1440">
        <v>0</v>
      </c>
      <c r="AV1440" s="1">
        <v>43221</v>
      </c>
      <c r="AW1440" s="1">
        <v>43251</v>
      </c>
      <c r="AX1440">
        <v>1.46</v>
      </c>
      <c r="AY1440">
        <v>0</v>
      </c>
      <c r="AZ1440">
        <v>0</v>
      </c>
      <c r="BA1440">
        <v>0</v>
      </c>
      <c r="BB1440">
        <v>0</v>
      </c>
      <c r="BC1440">
        <v>0.06</v>
      </c>
      <c r="BD1440">
        <v>0</v>
      </c>
      <c r="BE1440">
        <v>0</v>
      </c>
      <c r="BF1440" s="1">
        <v>43252</v>
      </c>
      <c r="BG1440" s="1">
        <v>43281</v>
      </c>
      <c r="BH1440">
        <v>4.74</v>
      </c>
      <c r="BI1440">
        <v>1.06</v>
      </c>
      <c r="BJ1440">
        <v>7.26</v>
      </c>
      <c r="BK1440">
        <v>0.65</v>
      </c>
      <c r="BL1440">
        <v>1.28</v>
      </c>
      <c r="BM1440">
        <v>0.19</v>
      </c>
      <c r="BN1440">
        <v>0.09</v>
      </c>
      <c r="BO1440">
        <v>0.28000000000000003</v>
      </c>
      <c r="BP1440">
        <v>9.4700000000000006</v>
      </c>
      <c r="BQ1440">
        <v>6.02</v>
      </c>
      <c r="BR1440">
        <v>0.33</v>
      </c>
      <c r="BS1440">
        <v>3.45</v>
      </c>
      <c r="BT1440">
        <v>0.69</v>
      </c>
      <c r="BU1440">
        <v>10.49</v>
      </c>
      <c r="BV1440">
        <v>29</v>
      </c>
      <c r="BW1440">
        <v>29</v>
      </c>
      <c r="BX1440">
        <v>0</v>
      </c>
      <c r="BY1440" s="1">
        <v>43408</v>
      </c>
      <c r="BZ1440" t="s">
        <v>624</v>
      </c>
      <c r="CA1440">
        <v>197</v>
      </c>
      <c r="CB1440">
        <v>0</v>
      </c>
      <c r="CC1440" s="1">
        <v>43438</v>
      </c>
      <c r="CD1440">
        <v>15</v>
      </c>
      <c r="CE1440">
        <v>0</v>
      </c>
      <c r="CF1440">
        <v>44</v>
      </c>
      <c r="CG1440">
        <v>0</v>
      </c>
    </row>
    <row r="1441" spans="1:85" x14ac:dyDescent="0.45">
      <c r="A1441" s="179">
        <v>105002446248</v>
      </c>
      <c r="B1441" s="180">
        <v>43344</v>
      </c>
      <c r="C1441" s="181" t="s">
        <v>101</v>
      </c>
      <c r="D1441" s="181">
        <v>2018</v>
      </c>
      <c r="E1441" s="179">
        <v>14897394978254</v>
      </c>
      <c r="F1441" s="141" t="s">
        <v>106</v>
      </c>
      <c r="G1441" s="141" t="str">
        <f>VLOOKUP(E1441,'Tableau Sites'!$A$7:$C$127,3,FALSE)</f>
        <v>BOULEVARD MARECHAL JOFFRE</v>
      </c>
      <c r="H1441" s="179">
        <v>56100</v>
      </c>
      <c r="I1441" s="183">
        <v>6</v>
      </c>
      <c r="J1441" s="180">
        <v>43281</v>
      </c>
      <c r="K1441" s="180">
        <v>43281</v>
      </c>
      <c r="L1441" s="183">
        <v>27</v>
      </c>
      <c r="M1441" s="183">
        <v>27</v>
      </c>
      <c r="N1441" s="184">
        <v>10.4</v>
      </c>
      <c r="O1441">
        <v>102976584</v>
      </c>
      <c r="P1441" t="s">
        <v>611</v>
      </c>
      <c r="Q1441">
        <v>102977700</v>
      </c>
      <c r="R1441" t="s">
        <v>130</v>
      </c>
      <c r="S1441">
        <v>11003620275</v>
      </c>
      <c r="T1441" t="s">
        <v>910</v>
      </c>
      <c r="U1441" s="104">
        <v>21560121200016</v>
      </c>
      <c r="W1441">
        <v>288119</v>
      </c>
      <c r="X1441" s="104">
        <v>105002446248</v>
      </c>
      <c r="Y1441" s="1">
        <v>43344</v>
      </c>
      <c r="Z1441" s="1">
        <v>43384</v>
      </c>
      <c r="AA1441">
        <v>7</v>
      </c>
      <c r="AB1441" t="s">
        <v>613</v>
      </c>
      <c r="AD1441">
        <v>6006173617</v>
      </c>
      <c r="AH1441" s="104">
        <v>14897394978254</v>
      </c>
      <c r="AI1441" t="s">
        <v>816</v>
      </c>
      <c r="AJ1441">
        <v>56100</v>
      </c>
      <c r="AK1441" t="s">
        <v>264</v>
      </c>
      <c r="AL1441" t="s">
        <v>616</v>
      </c>
      <c r="AM1441">
        <v>907</v>
      </c>
      <c r="AN1441" t="s">
        <v>101</v>
      </c>
      <c r="AO1441" t="s">
        <v>617</v>
      </c>
      <c r="AP1441" t="s">
        <v>618</v>
      </c>
      <c r="AQ1441" t="s">
        <v>619</v>
      </c>
      <c r="AR1441">
        <v>6</v>
      </c>
      <c r="AU1441">
        <v>0</v>
      </c>
      <c r="AV1441" s="1">
        <v>43252</v>
      </c>
      <c r="AW1441" s="1">
        <v>43281</v>
      </c>
      <c r="AX1441">
        <v>1.36</v>
      </c>
      <c r="AY1441">
        <v>0</v>
      </c>
      <c r="AZ1441">
        <v>0</v>
      </c>
      <c r="BA1441">
        <v>0</v>
      </c>
      <c r="BB1441">
        <v>0</v>
      </c>
      <c r="BC1441">
        <v>0.05</v>
      </c>
      <c r="BD1441">
        <v>0</v>
      </c>
      <c r="BE1441">
        <v>0</v>
      </c>
      <c r="BF1441" s="1">
        <v>43282</v>
      </c>
      <c r="BG1441" s="1">
        <v>43312</v>
      </c>
      <c r="BH1441">
        <v>4.8899999999999997</v>
      </c>
      <c r="BI1441">
        <v>0.99</v>
      </c>
      <c r="BJ1441">
        <v>7.24</v>
      </c>
      <c r="BK1441">
        <v>0.61</v>
      </c>
      <c r="BL1441">
        <v>1.32</v>
      </c>
      <c r="BM1441">
        <v>0.17</v>
      </c>
      <c r="BN1441">
        <v>0.08</v>
      </c>
      <c r="BO1441">
        <v>0.25</v>
      </c>
      <c r="BP1441">
        <v>9.42</v>
      </c>
      <c r="BQ1441">
        <v>6.21</v>
      </c>
      <c r="BR1441">
        <v>0.34</v>
      </c>
      <c r="BS1441">
        <v>3.21</v>
      </c>
      <c r="BT1441">
        <v>0.64</v>
      </c>
      <c r="BU1441">
        <v>10.4</v>
      </c>
      <c r="BV1441">
        <v>27</v>
      </c>
      <c r="BW1441">
        <v>27</v>
      </c>
      <c r="BX1441">
        <v>0</v>
      </c>
      <c r="BY1441" s="1">
        <v>43408</v>
      </c>
      <c r="BZ1441" t="s">
        <v>624</v>
      </c>
      <c r="CA1441">
        <v>197</v>
      </c>
      <c r="CB1441">
        <v>0</v>
      </c>
      <c r="CC1441" s="1">
        <v>43438</v>
      </c>
      <c r="CD1441">
        <v>44</v>
      </c>
      <c r="CE1441">
        <v>0</v>
      </c>
      <c r="CF1441">
        <v>71</v>
      </c>
      <c r="CG1441">
        <v>0</v>
      </c>
    </row>
    <row r="1442" spans="1:85" x14ac:dyDescent="0.45">
      <c r="A1442" s="179">
        <v>105002446248</v>
      </c>
      <c r="B1442" s="180">
        <v>43344</v>
      </c>
      <c r="C1442" s="181" t="s">
        <v>101</v>
      </c>
      <c r="D1442" s="181">
        <v>2018</v>
      </c>
      <c r="E1442" s="179">
        <v>14897394978254</v>
      </c>
      <c r="F1442" s="141" t="s">
        <v>106</v>
      </c>
      <c r="G1442" s="141" t="str">
        <f>VLOOKUP(E1442,'Tableau Sites'!$A$7:$C$127,3,FALSE)</f>
        <v>BOULEVARD MARECHAL JOFFRE</v>
      </c>
      <c r="H1442" s="179">
        <v>56100</v>
      </c>
      <c r="I1442" s="183">
        <v>6</v>
      </c>
      <c r="J1442" s="180">
        <v>43312</v>
      </c>
      <c r="K1442" s="180">
        <v>43312</v>
      </c>
      <c r="L1442" s="183">
        <v>27</v>
      </c>
      <c r="M1442" s="183">
        <v>27</v>
      </c>
      <c r="N1442" s="184">
        <v>10.74</v>
      </c>
      <c r="O1442">
        <v>102976584</v>
      </c>
      <c r="P1442" t="s">
        <v>611</v>
      </c>
      <c r="Q1442">
        <v>102977700</v>
      </c>
      <c r="R1442" t="s">
        <v>130</v>
      </c>
      <c r="S1442">
        <v>11003620275</v>
      </c>
      <c r="T1442" t="s">
        <v>910</v>
      </c>
      <c r="U1442" s="104">
        <v>21560121200016</v>
      </c>
      <c r="W1442">
        <v>288119</v>
      </c>
      <c r="X1442" s="104">
        <v>105002446248</v>
      </c>
      <c r="Y1442" s="1">
        <v>43344</v>
      </c>
      <c r="Z1442" s="1">
        <v>43384</v>
      </c>
      <c r="AA1442">
        <v>8</v>
      </c>
      <c r="AB1442" t="s">
        <v>613</v>
      </c>
      <c r="AD1442">
        <v>6006173617</v>
      </c>
      <c r="AH1442" s="104">
        <v>14897394978254</v>
      </c>
      <c r="AI1442" t="s">
        <v>816</v>
      </c>
      <c r="AJ1442">
        <v>56100</v>
      </c>
      <c r="AK1442" t="s">
        <v>264</v>
      </c>
      <c r="AL1442" t="s">
        <v>616</v>
      </c>
      <c r="AM1442">
        <v>907</v>
      </c>
      <c r="AN1442" t="s">
        <v>101</v>
      </c>
      <c r="AO1442" t="s">
        <v>617</v>
      </c>
      <c r="AP1442" t="s">
        <v>618</v>
      </c>
      <c r="AQ1442" t="s">
        <v>619</v>
      </c>
      <c r="AR1442">
        <v>6</v>
      </c>
      <c r="AU1442">
        <v>0</v>
      </c>
      <c r="AV1442" s="1">
        <v>43282</v>
      </c>
      <c r="AW1442" s="1">
        <v>43312</v>
      </c>
      <c r="AX1442">
        <v>1.36</v>
      </c>
      <c r="AY1442">
        <v>0</v>
      </c>
      <c r="AZ1442">
        <v>0</v>
      </c>
      <c r="BA1442">
        <v>0</v>
      </c>
      <c r="BB1442">
        <v>0</v>
      </c>
      <c r="BC1442">
        <v>0.05</v>
      </c>
      <c r="BD1442">
        <v>0</v>
      </c>
      <c r="BE1442">
        <v>0</v>
      </c>
      <c r="BF1442" s="1">
        <v>43313</v>
      </c>
      <c r="BG1442" s="1">
        <v>43343</v>
      </c>
      <c r="BH1442">
        <v>5.14</v>
      </c>
      <c r="BI1442">
        <v>0.99</v>
      </c>
      <c r="BJ1442">
        <v>7.49</v>
      </c>
      <c r="BK1442">
        <v>0.61</v>
      </c>
      <c r="BL1442">
        <v>1.39</v>
      </c>
      <c r="BM1442">
        <v>0.17</v>
      </c>
      <c r="BN1442">
        <v>0.08</v>
      </c>
      <c r="BO1442">
        <v>0.25</v>
      </c>
      <c r="BP1442">
        <v>9.74</v>
      </c>
      <c r="BQ1442">
        <v>6.53</v>
      </c>
      <c r="BR1442">
        <v>0.36</v>
      </c>
      <c r="BS1442">
        <v>3.21</v>
      </c>
      <c r="BT1442">
        <v>0.64</v>
      </c>
      <c r="BU1442">
        <v>10.74</v>
      </c>
      <c r="BV1442">
        <v>27</v>
      </c>
      <c r="BW1442">
        <v>27</v>
      </c>
      <c r="BX1442">
        <v>0</v>
      </c>
      <c r="BY1442" s="1">
        <v>43408</v>
      </c>
      <c r="BZ1442" t="s">
        <v>624</v>
      </c>
      <c r="CA1442">
        <v>197</v>
      </c>
      <c r="CB1442">
        <v>0</v>
      </c>
      <c r="CC1442" s="1">
        <v>43438</v>
      </c>
      <c r="CD1442">
        <v>71</v>
      </c>
      <c r="CE1442">
        <v>0</v>
      </c>
      <c r="CF1442">
        <v>98</v>
      </c>
      <c r="CG1442">
        <v>0</v>
      </c>
    </row>
    <row r="1443" spans="1:85" x14ac:dyDescent="0.45">
      <c r="A1443" s="179">
        <v>105002446248</v>
      </c>
      <c r="B1443" s="180">
        <v>43344</v>
      </c>
      <c r="C1443" s="181" t="s">
        <v>101</v>
      </c>
      <c r="D1443" s="181">
        <v>2018</v>
      </c>
      <c r="E1443" s="179">
        <v>14897394978254</v>
      </c>
      <c r="F1443" s="141" t="s">
        <v>106</v>
      </c>
      <c r="G1443" s="141" t="str">
        <f>VLOOKUP(E1443,'Tableau Sites'!$A$7:$C$127,3,FALSE)</f>
        <v>BOULEVARD MARECHAL JOFFRE</v>
      </c>
      <c r="H1443" s="179">
        <v>56100</v>
      </c>
      <c r="I1443" s="183">
        <v>6</v>
      </c>
      <c r="J1443" s="180">
        <v>43343</v>
      </c>
      <c r="K1443" s="180">
        <v>43343</v>
      </c>
      <c r="L1443" s="183">
        <v>30</v>
      </c>
      <c r="M1443" s="183">
        <v>30</v>
      </c>
      <c r="N1443" s="184">
        <v>10.96</v>
      </c>
      <c r="O1443">
        <v>102976584</v>
      </c>
      <c r="P1443" t="s">
        <v>611</v>
      </c>
      <c r="Q1443">
        <v>102977700</v>
      </c>
      <c r="R1443" t="s">
        <v>130</v>
      </c>
      <c r="S1443">
        <v>11003620275</v>
      </c>
      <c r="T1443" t="s">
        <v>910</v>
      </c>
      <c r="U1443" s="104">
        <v>21560121200016</v>
      </c>
      <c r="W1443">
        <v>288119</v>
      </c>
      <c r="X1443" s="104">
        <v>105002446248</v>
      </c>
      <c r="Y1443" s="1">
        <v>43344</v>
      </c>
      <c r="Z1443" s="1">
        <v>43384</v>
      </c>
      <c r="AA1443">
        <v>9</v>
      </c>
      <c r="AB1443" t="s">
        <v>613</v>
      </c>
      <c r="AD1443">
        <v>6006173617</v>
      </c>
      <c r="AH1443" s="104">
        <v>14897394978254</v>
      </c>
      <c r="AI1443" t="s">
        <v>816</v>
      </c>
      <c r="AJ1443">
        <v>56100</v>
      </c>
      <c r="AK1443" t="s">
        <v>264</v>
      </c>
      <c r="AL1443" t="s">
        <v>616</v>
      </c>
      <c r="AM1443">
        <v>907</v>
      </c>
      <c r="AN1443" t="s">
        <v>101</v>
      </c>
      <c r="AO1443" t="s">
        <v>617</v>
      </c>
      <c r="AP1443" t="s">
        <v>618</v>
      </c>
      <c r="AQ1443" t="s">
        <v>619</v>
      </c>
      <c r="AR1443">
        <v>6</v>
      </c>
      <c r="AU1443">
        <v>0</v>
      </c>
      <c r="AV1443" s="1">
        <v>43313</v>
      </c>
      <c r="AW1443" s="1">
        <v>43343</v>
      </c>
      <c r="AX1443">
        <v>1.51</v>
      </c>
      <c r="AY1443">
        <v>0</v>
      </c>
      <c r="AZ1443">
        <v>0</v>
      </c>
      <c r="BA1443">
        <v>0</v>
      </c>
      <c r="BB1443">
        <v>0</v>
      </c>
      <c r="BC1443">
        <v>0.06</v>
      </c>
      <c r="BD1443">
        <v>0</v>
      </c>
      <c r="BE1443">
        <v>0</v>
      </c>
      <c r="BF1443" s="1">
        <v>43344</v>
      </c>
      <c r="BG1443" s="1">
        <v>43373</v>
      </c>
      <c r="BH1443">
        <v>4.9800000000000004</v>
      </c>
      <c r="BI1443">
        <v>1.1000000000000001</v>
      </c>
      <c r="BJ1443">
        <v>7.59</v>
      </c>
      <c r="BK1443">
        <v>0.68</v>
      </c>
      <c r="BL1443">
        <v>1.35</v>
      </c>
      <c r="BM1443">
        <v>0.19</v>
      </c>
      <c r="BN1443">
        <v>0.09</v>
      </c>
      <c r="BO1443">
        <v>0.28000000000000003</v>
      </c>
      <c r="BP1443">
        <v>9.9</v>
      </c>
      <c r="BQ1443">
        <v>6.33</v>
      </c>
      <c r="BR1443">
        <v>0.35</v>
      </c>
      <c r="BS1443">
        <v>3.57</v>
      </c>
      <c r="BT1443">
        <v>0.71</v>
      </c>
      <c r="BU1443">
        <v>10.96</v>
      </c>
      <c r="BV1443">
        <v>30</v>
      </c>
      <c r="BW1443">
        <v>30</v>
      </c>
      <c r="BX1443">
        <v>0</v>
      </c>
      <c r="BY1443" s="1">
        <v>43408</v>
      </c>
      <c r="BZ1443" t="s">
        <v>624</v>
      </c>
      <c r="CA1443">
        <v>197</v>
      </c>
      <c r="CB1443">
        <v>0</v>
      </c>
      <c r="CC1443" s="1">
        <v>43438</v>
      </c>
      <c r="CD1443">
        <v>98</v>
      </c>
      <c r="CE1443">
        <v>0</v>
      </c>
      <c r="CF1443">
        <v>128</v>
      </c>
      <c r="CG1443">
        <v>0</v>
      </c>
    </row>
    <row r="1444" spans="1:85" x14ac:dyDescent="0.45">
      <c r="A1444" s="179">
        <v>105002446248</v>
      </c>
      <c r="B1444" s="180">
        <v>43344</v>
      </c>
      <c r="C1444" s="181" t="s">
        <v>101</v>
      </c>
      <c r="D1444" s="181">
        <v>2018</v>
      </c>
      <c r="E1444" s="179">
        <v>14884081026425</v>
      </c>
      <c r="F1444" s="204" t="s">
        <v>625</v>
      </c>
      <c r="G1444" s="141" t="str">
        <f>VLOOKUP(E1444,'Tableau Sites'!$A$7:$C$127,3,FALSE)</f>
        <v>76 BOULEVARD COSMAO DUMANOIR</v>
      </c>
      <c r="H1444" s="179">
        <v>56100</v>
      </c>
      <c r="I1444" s="183">
        <v>6</v>
      </c>
      <c r="J1444" s="180">
        <v>43343</v>
      </c>
      <c r="K1444" s="180">
        <v>43343</v>
      </c>
      <c r="L1444" s="183">
        <v>114</v>
      </c>
      <c r="M1444" s="183">
        <v>114</v>
      </c>
      <c r="N1444" s="184">
        <v>32.32</v>
      </c>
      <c r="O1444">
        <v>102976584</v>
      </c>
      <c r="P1444" t="s">
        <v>611</v>
      </c>
      <c r="Q1444">
        <v>102977700</v>
      </c>
      <c r="R1444" t="s">
        <v>130</v>
      </c>
      <c r="S1444">
        <v>11003620275</v>
      </c>
      <c r="T1444" t="s">
        <v>910</v>
      </c>
      <c r="U1444" s="104">
        <v>21560121200016</v>
      </c>
      <c r="W1444">
        <v>288119</v>
      </c>
      <c r="X1444" s="104">
        <v>105002446248</v>
      </c>
      <c r="Y1444" s="1">
        <v>43344</v>
      </c>
      <c r="Z1444" s="1">
        <v>43384</v>
      </c>
      <c r="AA1444">
        <v>10</v>
      </c>
      <c r="AB1444" t="s">
        <v>613</v>
      </c>
      <c r="AD1444">
        <v>6005836820</v>
      </c>
      <c r="AE1444" t="s">
        <v>625</v>
      </c>
      <c r="AH1444" s="104">
        <v>14884081026425</v>
      </c>
      <c r="AI1444" t="s">
        <v>817</v>
      </c>
      <c r="AJ1444">
        <v>56100</v>
      </c>
      <c r="AK1444" t="s">
        <v>264</v>
      </c>
      <c r="AL1444" t="s">
        <v>616</v>
      </c>
      <c r="AN1444" t="s">
        <v>101</v>
      </c>
      <c r="AO1444" t="s">
        <v>617</v>
      </c>
      <c r="AP1444" t="s">
        <v>627</v>
      </c>
      <c r="AQ1444" t="s">
        <v>619</v>
      </c>
      <c r="AR1444">
        <v>6</v>
      </c>
      <c r="AU1444">
        <v>0</v>
      </c>
      <c r="AV1444" s="1">
        <v>43282</v>
      </c>
      <c r="AW1444" s="1">
        <v>43343</v>
      </c>
      <c r="AX1444">
        <v>5.74</v>
      </c>
      <c r="AY1444">
        <v>0</v>
      </c>
      <c r="AZ1444">
        <v>0</v>
      </c>
      <c r="BA1444">
        <v>0</v>
      </c>
      <c r="BB1444">
        <v>0</v>
      </c>
      <c r="BC1444">
        <v>0.22</v>
      </c>
      <c r="BD1444">
        <v>0</v>
      </c>
      <c r="BE1444">
        <v>0</v>
      </c>
      <c r="BF1444" s="1">
        <v>43344</v>
      </c>
      <c r="BG1444" s="1">
        <v>43404</v>
      </c>
      <c r="BH1444">
        <v>12.71</v>
      </c>
      <c r="BI1444">
        <v>3.35</v>
      </c>
      <c r="BJ1444">
        <v>21.8</v>
      </c>
      <c r="BK1444">
        <v>2.57</v>
      </c>
      <c r="BL1444">
        <v>3.44</v>
      </c>
      <c r="BM1444">
        <v>0.73</v>
      </c>
      <c r="BN1444">
        <v>0.34</v>
      </c>
      <c r="BO1444">
        <v>1.07</v>
      </c>
      <c r="BP1444">
        <v>28.88</v>
      </c>
      <c r="BQ1444">
        <v>16.149999999999999</v>
      </c>
      <c r="BR1444">
        <v>0.89</v>
      </c>
      <c r="BS1444">
        <v>12.73</v>
      </c>
      <c r="BT1444">
        <v>2.5499999999999998</v>
      </c>
      <c r="BU1444">
        <v>32.32</v>
      </c>
      <c r="BV1444">
        <v>114</v>
      </c>
      <c r="BW1444">
        <v>42</v>
      </c>
      <c r="BX1444">
        <v>72</v>
      </c>
      <c r="BY1444" s="1">
        <v>43395</v>
      </c>
      <c r="BZ1444" t="s">
        <v>624</v>
      </c>
      <c r="CA1444">
        <v>225</v>
      </c>
      <c r="CB1444">
        <v>372</v>
      </c>
      <c r="CC1444" s="1">
        <v>43426</v>
      </c>
      <c r="CD1444">
        <v>193</v>
      </c>
      <c r="CE1444">
        <v>326</v>
      </c>
      <c r="CF1444">
        <v>235</v>
      </c>
      <c r="CG1444">
        <v>398</v>
      </c>
    </row>
    <row r="1445" spans="1:85" hidden="1" x14ac:dyDescent="0.45">
      <c r="A1445" s="179">
        <v>105002446248</v>
      </c>
      <c r="B1445" s="180">
        <v>43344</v>
      </c>
      <c r="C1445" s="181" t="s">
        <v>101</v>
      </c>
      <c r="D1445" s="181">
        <v>2018</v>
      </c>
      <c r="E1445" s="179">
        <v>14853834963765</v>
      </c>
      <c r="F1445" s="204" t="s">
        <v>628</v>
      </c>
      <c r="G1445" s="141" t="str">
        <f>VLOOKUP(E1445,'Tableau Sites'!$A$7:$C$107,3,FALSE)</f>
        <v>PLACE ALSACE LORRAINE</v>
      </c>
      <c r="H1445" s="179">
        <v>56100</v>
      </c>
      <c r="I1445" s="183">
        <v>12</v>
      </c>
      <c r="J1445" s="180">
        <v>43343</v>
      </c>
      <c r="K1445" s="180">
        <v>43343</v>
      </c>
      <c r="L1445" s="183">
        <v>392</v>
      </c>
      <c r="M1445" s="183">
        <v>392</v>
      </c>
      <c r="N1445" s="184">
        <v>76.540000000000006</v>
      </c>
      <c r="O1445">
        <v>102976584</v>
      </c>
      <c r="P1445" t="s">
        <v>611</v>
      </c>
      <c r="Q1445">
        <v>102977700</v>
      </c>
      <c r="R1445" t="s">
        <v>130</v>
      </c>
      <c r="S1445">
        <v>11003620275</v>
      </c>
      <c r="T1445" t="s">
        <v>910</v>
      </c>
      <c r="U1445" s="104">
        <v>21560121200016</v>
      </c>
      <c r="W1445">
        <v>288119</v>
      </c>
      <c r="X1445" s="104">
        <v>105002446248</v>
      </c>
      <c r="Y1445" s="1">
        <v>43344</v>
      </c>
      <c r="Z1445" s="1">
        <v>43384</v>
      </c>
      <c r="AA1445">
        <v>11</v>
      </c>
      <c r="AB1445" t="s">
        <v>613</v>
      </c>
      <c r="AD1445">
        <v>6005836703</v>
      </c>
      <c r="AE1445" t="s">
        <v>628</v>
      </c>
      <c r="AH1445" s="104">
        <v>14853834963765</v>
      </c>
      <c r="AI1445" t="s">
        <v>34</v>
      </c>
      <c r="AJ1445">
        <v>56100</v>
      </c>
      <c r="AK1445" t="s">
        <v>264</v>
      </c>
      <c r="AL1445" t="s">
        <v>616</v>
      </c>
      <c r="AM1445">
        <v>793</v>
      </c>
      <c r="AN1445" t="s">
        <v>101</v>
      </c>
      <c r="AO1445" t="s">
        <v>617</v>
      </c>
      <c r="AP1445" t="s">
        <v>618</v>
      </c>
      <c r="AQ1445" t="s">
        <v>619</v>
      </c>
      <c r="AR1445">
        <v>12</v>
      </c>
      <c r="AU1445">
        <v>0</v>
      </c>
      <c r="AV1445" s="1">
        <v>43282</v>
      </c>
      <c r="AW1445" s="1">
        <v>43343</v>
      </c>
      <c r="AX1445">
        <v>19.71</v>
      </c>
      <c r="AY1445">
        <v>0</v>
      </c>
      <c r="AZ1445">
        <v>0</v>
      </c>
      <c r="BA1445">
        <v>0</v>
      </c>
      <c r="BB1445">
        <v>0</v>
      </c>
      <c r="BC1445">
        <v>0.75</v>
      </c>
      <c r="BD1445">
        <v>0</v>
      </c>
      <c r="BE1445">
        <v>0</v>
      </c>
      <c r="BF1445" s="1">
        <v>43344</v>
      </c>
      <c r="BG1445" s="1">
        <v>43404</v>
      </c>
      <c r="BH1445">
        <v>15.41</v>
      </c>
      <c r="BI1445">
        <v>14.36</v>
      </c>
      <c r="BJ1445">
        <v>49.48</v>
      </c>
      <c r="BK1445">
        <v>8.82</v>
      </c>
      <c r="BL1445">
        <v>4.17</v>
      </c>
      <c r="BM1445">
        <v>2.5</v>
      </c>
      <c r="BN1445">
        <v>1.18</v>
      </c>
      <c r="BO1445">
        <v>3.68</v>
      </c>
      <c r="BP1445">
        <v>66.150000000000006</v>
      </c>
      <c r="BQ1445">
        <v>19.579999999999998</v>
      </c>
      <c r="BR1445">
        <v>1.08</v>
      </c>
      <c r="BS1445">
        <v>46.57</v>
      </c>
      <c r="BT1445">
        <v>9.31</v>
      </c>
      <c r="BU1445">
        <v>76.540000000000006</v>
      </c>
      <c r="BV1445">
        <v>392</v>
      </c>
      <c r="BW1445">
        <v>392</v>
      </c>
      <c r="BX1445">
        <v>0</v>
      </c>
      <c r="BY1445" s="1">
        <v>43391</v>
      </c>
      <c r="BZ1445" t="s">
        <v>624</v>
      </c>
      <c r="CA1445">
        <v>1777</v>
      </c>
      <c r="CB1445">
        <v>0</v>
      </c>
      <c r="CC1445" s="1">
        <v>43422</v>
      </c>
      <c r="CD1445">
        <v>987</v>
      </c>
      <c r="CE1445">
        <v>0</v>
      </c>
      <c r="CF1445">
        <v>1379</v>
      </c>
      <c r="CG1445">
        <v>0</v>
      </c>
    </row>
    <row r="1446" spans="1:85" hidden="1" x14ac:dyDescent="0.45">
      <c r="A1446" s="179">
        <v>105002446248</v>
      </c>
      <c r="B1446" s="180">
        <v>43344</v>
      </c>
      <c r="C1446" s="181" t="s">
        <v>101</v>
      </c>
      <c r="D1446" s="181">
        <v>2018</v>
      </c>
      <c r="E1446" s="179">
        <v>14829522373357</v>
      </c>
      <c r="F1446" s="182" t="s">
        <v>7</v>
      </c>
      <c r="G1446" s="141" t="str">
        <f>VLOOKUP(E1446,'Tableau Sites'!$A$7:$C$107,3,FALSE)</f>
        <v>1 RUE NICOLAS APPERT</v>
      </c>
      <c r="H1446" s="179">
        <v>56100</v>
      </c>
      <c r="I1446" s="183">
        <v>6</v>
      </c>
      <c r="J1446" s="180">
        <v>43343</v>
      </c>
      <c r="K1446" s="180">
        <v>43343</v>
      </c>
      <c r="L1446" s="183">
        <v>60</v>
      </c>
      <c r="M1446" s="183">
        <v>60</v>
      </c>
      <c r="N1446" s="184">
        <v>16.940000000000001</v>
      </c>
      <c r="O1446">
        <v>102976584</v>
      </c>
      <c r="P1446" t="s">
        <v>611</v>
      </c>
      <c r="Q1446">
        <v>102977700</v>
      </c>
      <c r="R1446" t="s">
        <v>130</v>
      </c>
      <c r="S1446">
        <v>11003620275</v>
      </c>
      <c r="T1446" t="s">
        <v>910</v>
      </c>
      <c r="U1446" s="104">
        <v>21560121200016</v>
      </c>
      <c r="W1446">
        <v>288119</v>
      </c>
      <c r="X1446" s="104">
        <v>105002446248</v>
      </c>
      <c r="Y1446" s="1">
        <v>43344</v>
      </c>
      <c r="Z1446" s="1">
        <v>43384</v>
      </c>
      <c r="AA1446">
        <v>12</v>
      </c>
      <c r="AB1446" t="s">
        <v>613</v>
      </c>
      <c r="AD1446">
        <v>6005830336</v>
      </c>
      <c r="AE1446" t="s">
        <v>7</v>
      </c>
      <c r="AH1446" s="104">
        <v>14829522373357</v>
      </c>
      <c r="AI1446" t="s">
        <v>818</v>
      </c>
      <c r="AJ1446">
        <v>56100</v>
      </c>
      <c r="AK1446" t="s">
        <v>264</v>
      </c>
      <c r="AL1446" t="s">
        <v>616</v>
      </c>
      <c r="AM1446">
        <v>4156200124800</v>
      </c>
      <c r="AN1446" t="s">
        <v>101</v>
      </c>
      <c r="AO1446" t="s">
        <v>617</v>
      </c>
      <c r="AP1446" t="s">
        <v>631</v>
      </c>
      <c r="AQ1446" t="s">
        <v>619</v>
      </c>
      <c r="AR1446">
        <v>6</v>
      </c>
      <c r="AU1446">
        <v>0</v>
      </c>
      <c r="AV1446" s="1">
        <v>43313</v>
      </c>
      <c r="AW1446" s="1">
        <v>43343</v>
      </c>
      <c r="AX1446">
        <v>3.02</v>
      </c>
      <c r="AY1446">
        <v>0</v>
      </c>
      <c r="AZ1446">
        <v>0</v>
      </c>
      <c r="BA1446">
        <v>0</v>
      </c>
      <c r="BB1446">
        <v>0</v>
      </c>
      <c r="BC1446">
        <v>0.11</v>
      </c>
      <c r="BD1446">
        <v>0</v>
      </c>
      <c r="BE1446">
        <v>0</v>
      </c>
      <c r="BF1446" s="1">
        <v>43344</v>
      </c>
      <c r="BG1446" s="1">
        <v>43373</v>
      </c>
      <c r="BH1446">
        <v>6.16</v>
      </c>
      <c r="BI1446">
        <v>2.2999999999999998</v>
      </c>
      <c r="BJ1446">
        <v>11.48</v>
      </c>
      <c r="BK1446">
        <v>1.35</v>
      </c>
      <c r="BL1446">
        <v>1.67</v>
      </c>
      <c r="BM1446">
        <v>0.38</v>
      </c>
      <c r="BN1446">
        <v>0.18</v>
      </c>
      <c r="BO1446">
        <v>0.56000000000000005</v>
      </c>
      <c r="BP1446">
        <v>15.06</v>
      </c>
      <c r="BQ1446">
        <v>7.83</v>
      </c>
      <c r="BR1446">
        <v>0.43</v>
      </c>
      <c r="BS1446">
        <v>7.23</v>
      </c>
      <c r="BT1446">
        <v>1.45</v>
      </c>
      <c r="BU1446">
        <v>16.940000000000001</v>
      </c>
      <c r="BV1446">
        <v>60</v>
      </c>
      <c r="BW1446">
        <v>58</v>
      </c>
      <c r="BX1446">
        <v>2</v>
      </c>
      <c r="BY1446" s="1">
        <v>43389</v>
      </c>
      <c r="BZ1446" t="s">
        <v>624</v>
      </c>
      <c r="CA1446">
        <v>14593</v>
      </c>
      <c r="CB1446">
        <v>2541</v>
      </c>
      <c r="CC1446" s="1">
        <v>43420</v>
      </c>
      <c r="CD1446">
        <v>14598</v>
      </c>
      <c r="CE1446">
        <v>2588</v>
      </c>
      <c r="CF1446">
        <v>14656</v>
      </c>
      <c r="CG1446">
        <v>2590</v>
      </c>
    </row>
    <row r="1447" spans="1:85" hidden="1" x14ac:dyDescent="0.45">
      <c r="A1447" s="179">
        <v>105002446248</v>
      </c>
      <c r="B1447" s="180">
        <v>43344</v>
      </c>
      <c r="C1447" s="181" t="s">
        <v>101</v>
      </c>
      <c r="D1447" s="181">
        <v>2018</v>
      </c>
      <c r="E1447" s="179">
        <v>14840955079522</v>
      </c>
      <c r="F1447" s="204" t="s">
        <v>632</v>
      </c>
      <c r="G1447" s="141" t="str">
        <f>VLOOKUP(E1447,'Tableau Sites'!$A$7:$C$107,3,FALSE)</f>
        <v>29 RUE DE KEROMAN</v>
      </c>
      <c r="H1447" s="179">
        <v>56100</v>
      </c>
      <c r="I1447" s="183">
        <v>3</v>
      </c>
      <c r="J1447" s="180">
        <v>43343</v>
      </c>
      <c r="K1447" s="180">
        <v>43343</v>
      </c>
      <c r="L1447" s="183">
        <v>-115</v>
      </c>
      <c r="M1447" s="183">
        <v>-115</v>
      </c>
      <c r="N1447" s="184">
        <v>-5.93</v>
      </c>
      <c r="O1447">
        <v>102976584</v>
      </c>
      <c r="P1447" t="s">
        <v>611</v>
      </c>
      <c r="Q1447">
        <v>102977700</v>
      </c>
      <c r="R1447" t="s">
        <v>130</v>
      </c>
      <c r="S1447">
        <v>11003620275</v>
      </c>
      <c r="T1447" t="s">
        <v>910</v>
      </c>
      <c r="U1447" s="104">
        <v>21560121200016</v>
      </c>
      <c r="W1447">
        <v>288119</v>
      </c>
      <c r="X1447" s="104">
        <v>105002446248</v>
      </c>
      <c r="Y1447" s="1">
        <v>43344</v>
      </c>
      <c r="Z1447" s="1">
        <v>43384</v>
      </c>
      <c r="AA1447">
        <v>13</v>
      </c>
      <c r="AB1447" t="s">
        <v>635</v>
      </c>
      <c r="AD1447">
        <v>6005863599</v>
      </c>
      <c r="AE1447" t="s">
        <v>632</v>
      </c>
      <c r="AH1447" s="104">
        <v>14840955079522</v>
      </c>
      <c r="AI1447" t="s">
        <v>819</v>
      </c>
      <c r="AJ1447">
        <v>56100</v>
      </c>
      <c r="AK1447" t="s">
        <v>264</v>
      </c>
      <c r="AL1447" t="s">
        <v>634</v>
      </c>
      <c r="AM1447">
        <v>597</v>
      </c>
      <c r="AN1447" t="s">
        <v>101</v>
      </c>
      <c r="AO1447" t="s">
        <v>617</v>
      </c>
      <c r="AP1447" t="s">
        <v>618</v>
      </c>
      <c r="AQ1447" t="s">
        <v>619</v>
      </c>
      <c r="AR1447">
        <v>3</v>
      </c>
      <c r="AU1447">
        <v>0</v>
      </c>
      <c r="AV1447" s="1">
        <v>43282</v>
      </c>
      <c r="AW1447" s="1">
        <v>43343</v>
      </c>
      <c r="AX1447">
        <v>-5.79</v>
      </c>
      <c r="AY1447">
        <v>0</v>
      </c>
      <c r="AZ1447">
        <v>0</v>
      </c>
      <c r="BA1447">
        <v>0</v>
      </c>
      <c r="BB1447">
        <v>0</v>
      </c>
      <c r="BC1447">
        <v>-0.22</v>
      </c>
      <c r="BD1447">
        <v>0</v>
      </c>
      <c r="BE1447">
        <v>0</v>
      </c>
      <c r="BF1447" s="1">
        <v>43344</v>
      </c>
      <c r="BG1447" s="1">
        <v>43404</v>
      </c>
      <c r="BH1447">
        <v>7.83</v>
      </c>
      <c r="BI1447">
        <v>-4.22</v>
      </c>
      <c r="BJ1447">
        <v>-2.1800000000000002</v>
      </c>
      <c r="BK1447">
        <v>-2.59</v>
      </c>
      <c r="BL1447">
        <v>2.11</v>
      </c>
      <c r="BM1447">
        <v>-0.73</v>
      </c>
      <c r="BN1447">
        <v>-0.35</v>
      </c>
      <c r="BO1447">
        <v>-1.08</v>
      </c>
      <c r="BP1447">
        <v>-3.74</v>
      </c>
      <c r="BQ1447">
        <v>9.94</v>
      </c>
      <c r="BR1447">
        <v>0.55000000000000004</v>
      </c>
      <c r="BS1447">
        <v>-13.68</v>
      </c>
      <c r="BT1447">
        <v>-2.74</v>
      </c>
      <c r="BU1447">
        <v>-5.93</v>
      </c>
      <c r="BV1447">
        <v>-115</v>
      </c>
      <c r="BW1447">
        <v>-115</v>
      </c>
      <c r="BX1447">
        <v>0</v>
      </c>
      <c r="BY1447" s="1">
        <v>42914</v>
      </c>
      <c r="BZ1447" t="s">
        <v>624</v>
      </c>
      <c r="CA1447">
        <v>16774</v>
      </c>
      <c r="CB1447">
        <v>0</v>
      </c>
      <c r="CC1447" s="1">
        <v>43452</v>
      </c>
      <c r="CD1447">
        <v>18286</v>
      </c>
      <c r="CE1447">
        <v>0</v>
      </c>
      <c r="CF1447">
        <v>18171</v>
      </c>
      <c r="CG1447">
        <v>0</v>
      </c>
    </row>
    <row r="1448" spans="1:85" hidden="1" x14ac:dyDescent="0.45">
      <c r="A1448" s="179">
        <v>105002446248</v>
      </c>
      <c r="B1448" s="180">
        <v>43344</v>
      </c>
      <c r="C1448" s="181" t="s">
        <v>101</v>
      </c>
      <c r="D1448" s="181">
        <v>2018</v>
      </c>
      <c r="E1448" s="179">
        <v>14856005730720</v>
      </c>
      <c r="F1448" s="204" t="s">
        <v>636</v>
      </c>
      <c r="G1448" s="141" t="str">
        <f>VLOOKUP(E1448,'Tableau Sites'!$A$7:$C$107,3,FALSE)</f>
        <v>RUE COMMANDANT PAUL TESTE</v>
      </c>
      <c r="H1448" s="179">
        <v>56100</v>
      </c>
      <c r="I1448" s="183">
        <v>9</v>
      </c>
      <c r="J1448" s="180">
        <v>43343</v>
      </c>
      <c r="K1448" s="180">
        <v>43343</v>
      </c>
      <c r="L1448" s="183">
        <v>1424</v>
      </c>
      <c r="M1448" s="183">
        <v>1424</v>
      </c>
      <c r="N1448" s="184">
        <v>220.32</v>
      </c>
      <c r="O1448">
        <v>102976584</v>
      </c>
      <c r="P1448" t="s">
        <v>611</v>
      </c>
      <c r="Q1448">
        <v>102977700</v>
      </c>
      <c r="R1448" t="s">
        <v>130</v>
      </c>
      <c r="S1448">
        <v>11003620275</v>
      </c>
      <c r="T1448" t="s">
        <v>910</v>
      </c>
      <c r="U1448" s="104">
        <v>21560121200016</v>
      </c>
      <c r="W1448">
        <v>288119</v>
      </c>
      <c r="X1448" s="104">
        <v>105002446248</v>
      </c>
      <c r="Y1448" s="1">
        <v>43344</v>
      </c>
      <c r="Z1448" s="1">
        <v>43384</v>
      </c>
      <c r="AA1448">
        <v>14</v>
      </c>
      <c r="AB1448" t="s">
        <v>613</v>
      </c>
      <c r="AD1448">
        <v>6005863582</v>
      </c>
      <c r="AE1448" t="s">
        <v>636</v>
      </c>
      <c r="AH1448" s="104">
        <v>14856005730720</v>
      </c>
      <c r="AI1448" t="s">
        <v>820</v>
      </c>
      <c r="AJ1448">
        <v>56100</v>
      </c>
      <c r="AK1448" t="s">
        <v>264</v>
      </c>
      <c r="AL1448" t="s">
        <v>616</v>
      </c>
      <c r="AM1448">
        <v>915</v>
      </c>
      <c r="AN1448" t="s">
        <v>101</v>
      </c>
      <c r="AO1448" t="s">
        <v>617</v>
      </c>
      <c r="AP1448" t="s">
        <v>618</v>
      </c>
      <c r="AQ1448" t="s">
        <v>619</v>
      </c>
      <c r="AR1448">
        <v>9</v>
      </c>
      <c r="AU1448">
        <v>0</v>
      </c>
      <c r="AV1448" s="1">
        <v>43282</v>
      </c>
      <c r="AW1448" s="1">
        <v>43343</v>
      </c>
      <c r="AX1448">
        <v>71.61</v>
      </c>
      <c r="AY1448">
        <v>0</v>
      </c>
      <c r="AZ1448">
        <v>0</v>
      </c>
      <c r="BA1448">
        <v>0</v>
      </c>
      <c r="BB1448">
        <v>0</v>
      </c>
      <c r="BC1448">
        <v>2.73</v>
      </c>
      <c r="BD1448">
        <v>0</v>
      </c>
      <c r="BE1448">
        <v>0</v>
      </c>
      <c r="BF1448" s="1">
        <v>43344</v>
      </c>
      <c r="BG1448" s="1">
        <v>43404</v>
      </c>
      <c r="BH1448">
        <v>12.89</v>
      </c>
      <c r="BI1448">
        <v>52.19</v>
      </c>
      <c r="BJ1448">
        <v>136.69</v>
      </c>
      <c r="BK1448">
        <v>32.04</v>
      </c>
      <c r="BL1448">
        <v>3.49</v>
      </c>
      <c r="BM1448">
        <v>9.09</v>
      </c>
      <c r="BN1448">
        <v>4.2699999999999996</v>
      </c>
      <c r="BO1448">
        <v>13.36</v>
      </c>
      <c r="BP1448">
        <v>185.58</v>
      </c>
      <c r="BQ1448">
        <v>16.38</v>
      </c>
      <c r="BR1448">
        <v>0.9</v>
      </c>
      <c r="BS1448">
        <v>169.2</v>
      </c>
      <c r="BT1448">
        <v>33.840000000000003</v>
      </c>
      <c r="BU1448">
        <v>220.32</v>
      </c>
      <c r="BV1448">
        <v>1424</v>
      </c>
      <c r="BW1448">
        <v>1424</v>
      </c>
      <c r="BX1448">
        <v>0</v>
      </c>
      <c r="BY1448" s="1">
        <v>43389</v>
      </c>
      <c r="BZ1448" t="s">
        <v>624</v>
      </c>
      <c r="CA1448">
        <v>4916</v>
      </c>
      <c r="CB1448">
        <v>0</v>
      </c>
      <c r="CC1448" s="1">
        <v>43420</v>
      </c>
      <c r="CD1448">
        <v>2749</v>
      </c>
      <c r="CE1448">
        <v>0</v>
      </c>
      <c r="CF1448">
        <v>4173</v>
      </c>
      <c r="CG1448">
        <v>0</v>
      </c>
    </row>
    <row r="1449" spans="1:85" hidden="1" x14ac:dyDescent="0.45">
      <c r="A1449" s="179">
        <v>105002446248</v>
      </c>
      <c r="B1449" s="180">
        <v>43344</v>
      </c>
      <c r="C1449" s="181" t="s">
        <v>101</v>
      </c>
      <c r="D1449" s="181">
        <v>2018</v>
      </c>
      <c r="E1449" s="179">
        <v>14808827665559</v>
      </c>
      <c r="F1449" s="141" t="s">
        <v>1054</v>
      </c>
      <c r="G1449" s="141" t="str">
        <f>VLOOKUP(E1449,'Tableau Sites'!$A$7:$C$107,3,FALSE)</f>
        <v>1 RUE DES DEUX FRERES LE LAY</v>
      </c>
      <c r="H1449" s="179">
        <v>56100</v>
      </c>
      <c r="I1449" s="183">
        <v>6</v>
      </c>
      <c r="J1449" s="180">
        <v>43343</v>
      </c>
      <c r="K1449" s="180">
        <v>43343</v>
      </c>
      <c r="L1449" s="183">
        <v>43</v>
      </c>
      <c r="M1449" s="183">
        <v>43</v>
      </c>
      <c r="N1449" s="184">
        <v>20.010000000000002</v>
      </c>
      <c r="O1449">
        <v>102976584</v>
      </c>
      <c r="P1449" t="s">
        <v>611</v>
      </c>
      <c r="Q1449">
        <v>102977700</v>
      </c>
      <c r="R1449" t="s">
        <v>130</v>
      </c>
      <c r="S1449">
        <v>11003620275</v>
      </c>
      <c r="T1449" t="s">
        <v>910</v>
      </c>
      <c r="U1449" s="104">
        <v>21560121200016</v>
      </c>
      <c r="W1449">
        <v>288119</v>
      </c>
      <c r="X1449" s="104">
        <v>105002446248</v>
      </c>
      <c r="Y1449" s="1">
        <v>43344</v>
      </c>
      <c r="Z1449" s="1">
        <v>43384</v>
      </c>
      <c r="AA1449">
        <v>15</v>
      </c>
      <c r="AB1449" t="s">
        <v>613</v>
      </c>
      <c r="AD1449">
        <v>6005937537</v>
      </c>
      <c r="AE1449" t="s">
        <v>639</v>
      </c>
      <c r="AH1449" s="104">
        <v>14808827665559</v>
      </c>
      <c r="AI1449" t="s">
        <v>821</v>
      </c>
      <c r="AJ1449">
        <v>56100</v>
      </c>
      <c r="AK1449" t="s">
        <v>264</v>
      </c>
      <c r="AL1449" t="s">
        <v>396</v>
      </c>
      <c r="AM1449">
        <v>308</v>
      </c>
      <c r="AN1449" t="s">
        <v>101</v>
      </c>
      <c r="AO1449" t="s">
        <v>617</v>
      </c>
      <c r="AP1449" t="s">
        <v>618</v>
      </c>
      <c r="AQ1449" t="s">
        <v>619</v>
      </c>
      <c r="AR1449">
        <v>6</v>
      </c>
      <c r="AU1449">
        <v>0</v>
      </c>
      <c r="AV1449" s="1">
        <v>43282</v>
      </c>
      <c r="AW1449" s="1">
        <v>43343</v>
      </c>
      <c r="AX1449">
        <v>2.16</v>
      </c>
      <c r="AY1449">
        <v>0</v>
      </c>
      <c r="AZ1449">
        <v>0</v>
      </c>
      <c r="BA1449">
        <v>0</v>
      </c>
      <c r="BB1449">
        <v>0</v>
      </c>
      <c r="BC1449">
        <v>0.08</v>
      </c>
      <c r="BD1449">
        <v>0</v>
      </c>
      <c r="BE1449">
        <v>0</v>
      </c>
      <c r="BF1449" s="1">
        <v>43344</v>
      </c>
      <c r="BG1449" s="1">
        <v>43404</v>
      </c>
      <c r="BH1449">
        <v>10.36</v>
      </c>
      <c r="BI1449">
        <v>1.58</v>
      </c>
      <c r="BJ1449">
        <v>14.1</v>
      </c>
      <c r="BK1449">
        <v>0.97</v>
      </c>
      <c r="BL1449">
        <v>2.8</v>
      </c>
      <c r="BM1449">
        <v>0.27</v>
      </c>
      <c r="BN1449">
        <v>0.13</v>
      </c>
      <c r="BO1449">
        <v>0.4</v>
      </c>
      <c r="BP1449">
        <v>18.27</v>
      </c>
      <c r="BQ1449">
        <v>13.16</v>
      </c>
      <c r="BR1449">
        <v>0.72</v>
      </c>
      <c r="BS1449">
        <v>5.1100000000000003</v>
      </c>
      <c r="BT1449">
        <v>1.02</v>
      </c>
      <c r="BU1449">
        <v>20.010000000000002</v>
      </c>
      <c r="BV1449">
        <v>43</v>
      </c>
      <c r="BW1449">
        <v>43</v>
      </c>
      <c r="BX1449">
        <v>0</v>
      </c>
      <c r="BY1449" s="1">
        <v>43391</v>
      </c>
      <c r="BZ1449" t="s">
        <v>624</v>
      </c>
      <c r="CA1449">
        <v>174</v>
      </c>
      <c r="CB1449">
        <v>0</v>
      </c>
      <c r="CC1449" s="1">
        <v>43422</v>
      </c>
      <c r="CD1449">
        <v>2523</v>
      </c>
      <c r="CE1449">
        <v>0</v>
      </c>
      <c r="CF1449">
        <v>2566</v>
      </c>
      <c r="CG1449">
        <v>0</v>
      </c>
    </row>
    <row r="1450" spans="1:85" hidden="1" x14ac:dyDescent="0.45">
      <c r="A1450" s="179">
        <v>105002446248</v>
      </c>
      <c r="B1450" s="180">
        <v>43344</v>
      </c>
      <c r="C1450" s="181" t="s">
        <v>101</v>
      </c>
      <c r="D1450" s="181">
        <v>2018</v>
      </c>
      <c r="E1450" s="179">
        <v>14826338581711</v>
      </c>
      <c r="F1450" s="182" t="s">
        <v>81</v>
      </c>
      <c r="G1450" s="141" t="str">
        <f>VLOOKUP(E1450,'Tableau Sites'!$A$7:$C$107,3,FALSE)</f>
        <v>45 BD EMILE GUILLEROT</v>
      </c>
      <c r="H1450" s="179">
        <v>56100</v>
      </c>
      <c r="I1450" s="183">
        <v>18</v>
      </c>
      <c r="J1450" s="180">
        <v>43343</v>
      </c>
      <c r="K1450" s="180">
        <v>43343</v>
      </c>
      <c r="L1450" s="183">
        <v>1659</v>
      </c>
      <c r="M1450" s="183">
        <v>1659</v>
      </c>
      <c r="N1450" s="184">
        <v>268.44</v>
      </c>
      <c r="O1450">
        <v>102976584</v>
      </c>
      <c r="P1450" t="s">
        <v>611</v>
      </c>
      <c r="Q1450">
        <v>102977700</v>
      </c>
      <c r="R1450" t="s">
        <v>130</v>
      </c>
      <c r="S1450">
        <v>11003620275</v>
      </c>
      <c r="T1450" t="s">
        <v>910</v>
      </c>
      <c r="U1450" s="104">
        <v>21560121200016</v>
      </c>
      <c r="W1450">
        <v>288119</v>
      </c>
      <c r="X1450" s="104">
        <v>105002446248</v>
      </c>
      <c r="Y1450" s="1">
        <v>43344</v>
      </c>
      <c r="Z1450" s="1">
        <v>43384</v>
      </c>
      <c r="AA1450">
        <v>16</v>
      </c>
      <c r="AB1450" t="s">
        <v>613</v>
      </c>
      <c r="AD1450">
        <v>6005830333</v>
      </c>
      <c r="AE1450" t="s">
        <v>81</v>
      </c>
      <c r="AH1450" s="104">
        <v>14826338581711</v>
      </c>
      <c r="AI1450" t="s">
        <v>822</v>
      </c>
      <c r="AJ1450">
        <v>56100</v>
      </c>
      <c r="AK1450" t="s">
        <v>264</v>
      </c>
      <c r="AL1450" t="s">
        <v>616</v>
      </c>
      <c r="AM1450">
        <v>3156310411693</v>
      </c>
      <c r="AN1450" t="s">
        <v>101</v>
      </c>
      <c r="AO1450" t="s">
        <v>617</v>
      </c>
      <c r="AP1450" t="s">
        <v>631</v>
      </c>
      <c r="AQ1450" t="s">
        <v>619</v>
      </c>
      <c r="AR1450">
        <v>18</v>
      </c>
      <c r="AU1450">
        <v>0</v>
      </c>
      <c r="AV1450" s="1">
        <v>43282</v>
      </c>
      <c r="AW1450" s="1">
        <v>43343</v>
      </c>
      <c r="AX1450">
        <v>83.44</v>
      </c>
      <c r="AY1450">
        <v>0</v>
      </c>
      <c r="AZ1450">
        <v>0</v>
      </c>
      <c r="BA1450">
        <v>0</v>
      </c>
      <c r="BB1450">
        <v>0</v>
      </c>
      <c r="BC1450">
        <v>3.19</v>
      </c>
      <c r="BD1450">
        <v>0</v>
      </c>
      <c r="BE1450">
        <v>0</v>
      </c>
      <c r="BF1450" s="1">
        <v>43344</v>
      </c>
      <c r="BG1450" s="1">
        <v>43404</v>
      </c>
      <c r="BH1450">
        <v>27.52</v>
      </c>
      <c r="BI1450">
        <v>56.64</v>
      </c>
      <c r="BJ1450">
        <v>167.6</v>
      </c>
      <c r="BK1450">
        <v>37.33</v>
      </c>
      <c r="BL1450">
        <v>7.44</v>
      </c>
      <c r="BM1450">
        <v>10.58</v>
      </c>
      <c r="BN1450">
        <v>4.9800000000000004</v>
      </c>
      <c r="BO1450">
        <v>15.56</v>
      </c>
      <c r="BP1450">
        <v>227.93</v>
      </c>
      <c r="BQ1450">
        <v>34.96</v>
      </c>
      <c r="BR1450">
        <v>1.92</v>
      </c>
      <c r="BS1450">
        <v>192.97</v>
      </c>
      <c r="BT1450">
        <v>38.590000000000003</v>
      </c>
      <c r="BU1450">
        <v>268.44</v>
      </c>
      <c r="BV1450">
        <v>1659</v>
      </c>
      <c r="BW1450">
        <v>1140</v>
      </c>
      <c r="BX1450">
        <v>519</v>
      </c>
      <c r="BY1450" s="1">
        <v>43390</v>
      </c>
      <c r="BZ1450" t="s">
        <v>624</v>
      </c>
      <c r="CA1450">
        <v>35857</v>
      </c>
      <c r="CB1450">
        <v>14479</v>
      </c>
      <c r="CC1450" s="1">
        <v>43421</v>
      </c>
      <c r="CD1450">
        <v>33900</v>
      </c>
      <c r="CE1450">
        <v>13590</v>
      </c>
      <c r="CF1450">
        <v>35040</v>
      </c>
      <c r="CG1450">
        <v>14109</v>
      </c>
    </row>
    <row r="1451" spans="1:85" hidden="1" x14ac:dyDescent="0.45">
      <c r="A1451" s="179">
        <v>105002446248</v>
      </c>
      <c r="B1451" s="180">
        <v>43344</v>
      </c>
      <c r="C1451" s="181" t="s">
        <v>101</v>
      </c>
      <c r="D1451" s="181">
        <v>2018</v>
      </c>
      <c r="E1451" s="179">
        <v>14857018736288</v>
      </c>
      <c r="F1451" s="182" t="s">
        <v>642</v>
      </c>
      <c r="G1451" s="141" t="str">
        <f>VLOOKUP(E1451,'Tableau Sites'!$A$7:$C$107,3,FALSE)</f>
        <v>3 BOULEVARD COSMAO DUMANOIR</v>
      </c>
      <c r="H1451" s="179">
        <v>56100</v>
      </c>
      <c r="I1451" s="183">
        <v>36</v>
      </c>
      <c r="J1451" s="180">
        <v>43343</v>
      </c>
      <c r="K1451" s="180">
        <v>43343</v>
      </c>
      <c r="L1451" s="183">
        <v>806</v>
      </c>
      <c r="M1451" s="183">
        <v>806</v>
      </c>
      <c r="N1451" s="184">
        <v>180.5</v>
      </c>
      <c r="O1451">
        <v>102976584</v>
      </c>
      <c r="P1451" t="s">
        <v>611</v>
      </c>
      <c r="Q1451">
        <v>102977700</v>
      </c>
      <c r="R1451" t="s">
        <v>130</v>
      </c>
      <c r="S1451">
        <v>11003620275</v>
      </c>
      <c r="T1451" t="s">
        <v>910</v>
      </c>
      <c r="U1451" s="104">
        <v>21560121200016</v>
      </c>
      <c r="W1451">
        <v>288119</v>
      </c>
      <c r="X1451" s="104">
        <v>105002446248</v>
      </c>
      <c r="Y1451" s="1">
        <v>43344</v>
      </c>
      <c r="Z1451" s="1">
        <v>43384</v>
      </c>
      <c r="AA1451">
        <v>17</v>
      </c>
      <c r="AB1451" t="s">
        <v>613</v>
      </c>
      <c r="AD1451">
        <v>6005863628</v>
      </c>
      <c r="AE1451" t="s">
        <v>642</v>
      </c>
      <c r="AH1451" s="104">
        <v>14857018736288</v>
      </c>
      <c r="AI1451" t="s">
        <v>823</v>
      </c>
      <c r="AJ1451">
        <v>56100</v>
      </c>
      <c r="AK1451" t="s">
        <v>264</v>
      </c>
      <c r="AL1451" t="s">
        <v>616</v>
      </c>
      <c r="AM1451">
        <v>150</v>
      </c>
      <c r="AN1451" t="s">
        <v>101</v>
      </c>
      <c r="AO1451" t="s">
        <v>617</v>
      </c>
      <c r="AP1451" t="s">
        <v>627</v>
      </c>
      <c r="AQ1451" t="s">
        <v>619</v>
      </c>
      <c r="AR1451">
        <v>36</v>
      </c>
      <c r="AU1451">
        <v>0</v>
      </c>
      <c r="AV1451" s="1">
        <v>43282</v>
      </c>
      <c r="AW1451" s="1">
        <v>43343</v>
      </c>
      <c r="AX1451">
        <v>40.549999999999997</v>
      </c>
      <c r="AY1451">
        <v>0</v>
      </c>
      <c r="AZ1451">
        <v>0</v>
      </c>
      <c r="BA1451">
        <v>0</v>
      </c>
      <c r="BB1451">
        <v>0</v>
      </c>
      <c r="BC1451">
        <v>1.55</v>
      </c>
      <c r="BD1451">
        <v>0</v>
      </c>
      <c r="BE1451">
        <v>0</v>
      </c>
      <c r="BF1451" s="1">
        <v>43344</v>
      </c>
      <c r="BG1451" s="1">
        <v>43404</v>
      </c>
      <c r="BH1451">
        <v>49.71</v>
      </c>
      <c r="BI1451">
        <v>28.65</v>
      </c>
      <c r="BJ1451">
        <v>118.91</v>
      </c>
      <c r="BK1451">
        <v>18.14</v>
      </c>
      <c r="BL1451">
        <v>13.44</v>
      </c>
      <c r="BM1451">
        <v>5.14</v>
      </c>
      <c r="BN1451">
        <v>2.42</v>
      </c>
      <c r="BO1451">
        <v>7.56</v>
      </c>
      <c r="BP1451">
        <v>158.05000000000001</v>
      </c>
      <c r="BQ1451">
        <v>63.15</v>
      </c>
      <c r="BR1451">
        <v>3.47</v>
      </c>
      <c r="BS1451">
        <v>94.9</v>
      </c>
      <c r="BT1451">
        <v>18.98</v>
      </c>
      <c r="BU1451">
        <v>180.5</v>
      </c>
      <c r="BV1451">
        <v>806</v>
      </c>
      <c r="BW1451">
        <v>630</v>
      </c>
      <c r="BX1451">
        <v>176</v>
      </c>
      <c r="BY1451" s="1">
        <v>43392</v>
      </c>
      <c r="BZ1451" t="s">
        <v>624</v>
      </c>
      <c r="CA1451">
        <v>3875</v>
      </c>
      <c r="CB1451">
        <v>1345</v>
      </c>
      <c r="CC1451" s="1">
        <v>43423</v>
      </c>
      <c r="CD1451">
        <v>2390</v>
      </c>
      <c r="CE1451">
        <v>1109</v>
      </c>
      <c r="CF1451">
        <v>3020</v>
      </c>
      <c r="CG1451">
        <v>1285</v>
      </c>
    </row>
    <row r="1452" spans="1:85" hidden="1" x14ac:dyDescent="0.45">
      <c r="A1452" s="179">
        <v>105002446248</v>
      </c>
      <c r="B1452" s="180">
        <v>43344</v>
      </c>
      <c r="C1452" s="181" t="s">
        <v>101</v>
      </c>
      <c r="D1452" s="181">
        <v>2018</v>
      </c>
      <c r="E1452" s="179">
        <v>14814616439917</v>
      </c>
      <c r="F1452" s="182" t="s">
        <v>109</v>
      </c>
      <c r="G1452" s="141" t="str">
        <f>VLOOKUP(E1452,'Tableau Sites'!$A$7:$C$107,3,FALSE)</f>
        <v>24 RUE DE KERSABIEC</v>
      </c>
      <c r="H1452" s="179">
        <v>56100</v>
      </c>
      <c r="I1452" s="183">
        <v>12</v>
      </c>
      <c r="J1452" s="180">
        <v>43343</v>
      </c>
      <c r="K1452" s="180">
        <v>43343</v>
      </c>
      <c r="L1452" s="183">
        <v>1498</v>
      </c>
      <c r="M1452" s="183">
        <v>1498</v>
      </c>
      <c r="N1452" s="184">
        <v>234.26</v>
      </c>
      <c r="O1452">
        <v>102976584</v>
      </c>
      <c r="P1452" t="s">
        <v>611</v>
      </c>
      <c r="Q1452">
        <v>102977700</v>
      </c>
      <c r="R1452" t="s">
        <v>130</v>
      </c>
      <c r="S1452">
        <v>11003620275</v>
      </c>
      <c r="T1452" t="s">
        <v>910</v>
      </c>
      <c r="U1452" s="104">
        <v>21560121200016</v>
      </c>
      <c r="W1452">
        <v>288119</v>
      </c>
      <c r="X1452" s="104">
        <v>105002446248</v>
      </c>
      <c r="Y1452" s="1">
        <v>43344</v>
      </c>
      <c r="Z1452" s="1">
        <v>43384</v>
      </c>
      <c r="AA1452">
        <v>18</v>
      </c>
      <c r="AB1452" t="s">
        <v>613</v>
      </c>
      <c r="AD1452">
        <v>6005863702</v>
      </c>
      <c r="AE1452" t="s">
        <v>109</v>
      </c>
      <c r="AH1452" s="104">
        <v>14814616439917</v>
      </c>
      <c r="AI1452" t="s">
        <v>156</v>
      </c>
      <c r="AJ1452">
        <v>56100</v>
      </c>
      <c r="AK1452" t="s">
        <v>264</v>
      </c>
      <c r="AL1452" t="s">
        <v>634</v>
      </c>
      <c r="AM1452">
        <v>104</v>
      </c>
      <c r="AN1452" t="s">
        <v>101</v>
      </c>
      <c r="AO1452" t="s">
        <v>617</v>
      </c>
      <c r="AP1452" t="s">
        <v>618</v>
      </c>
      <c r="AQ1452" t="s">
        <v>619</v>
      </c>
      <c r="AR1452">
        <v>12</v>
      </c>
      <c r="AU1452">
        <v>0</v>
      </c>
      <c r="AV1452" s="1">
        <v>43282</v>
      </c>
      <c r="AW1452" s="1">
        <v>43343</v>
      </c>
      <c r="AX1452">
        <v>75.34</v>
      </c>
      <c r="AY1452">
        <v>0</v>
      </c>
      <c r="AZ1452">
        <v>0</v>
      </c>
      <c r="BA1452">
        <v>0</v>
      </c>
      <c r="BB1452">
        <v>0</v>
      </c>
      <c r="BC1452">
        <v>2.88</v>
      </c>
      <c r="BD1452">
        <v>0</v>
      </c>
      <c r="BE1452">
        <v>0</v>
      </c>
      <c r="BF1452" s="1">
        <v>43344</v>
      </c>
      <c r="BG1452" s="1">
        <v>43404</v>
      </c>
      <c r="BH1452">
        <v>15.41</v>
      </c>
      <c r="BI1452">
        <v>54.9</v>
      </c>
      <c r="BJ1452">
        <v>145.65</v>
      </c>
      <c r="BK1452">
        <v>33.71</v>
      </c>
      <c r="BL1452">
        <v>4.17</v>
      </c>
      <c r="BM1452">
        <v>9.56</v>
      </c>
      <c r="BN1452">
        <v>4.49</v>
      </c>
      <c r="BO1452">
        <v>14.05</v>
      </c>
      <c r="BP1452">
        <v>197.58</v>
      </c>
      <c r="BQ1452">
        <v>19.579999999999998</v>
      </c>
      <c r="BR1452">
        <v>1.08</v>
      </c>
      <c r="BS1452">
        <v>178</v>
      </c>
      <c r="BT1452">
        <v>35.6</v>
      </c>
      <c r="BU1452">
        <v>234.26</v>
      </c>
      <c r="BV1452">
        <v>1498</v>
      </c>
      <c r="BW1452">
        <v>1498</v>
      </c>
      <c r="BX1452">
        <v>0</v>
      </c>
      <c r="BY1452" s="1">
        <v>43391</v>
      </c>
      <c r="BZ1452" t="s">
        <v>624</v>
      </c>
      <c r="CA1452">
        <v>980</v>
      </c>
      <c r="CB1452">
        <v>0</v>
      </c>
      <c r="CC1452" s="1">
        <v>43422</v>
      </c>
      <c r="CD1452">
        <v>32442</v>
      </c>
      <c r="CE1452">
        <v>0</v>
      </c>
      <c r="CF1452">
        <v>33940</v>
      </c>
      <c r="CG1452">
        <v>0</v>
      </c>
    </row>
    <row r="1453" spans="1:85" hidden="1" x14ac:dyDescent="0.45">
      <c r="A1453" s="179">
        <v>105002446248</v>
      </c>
      <c r="B1453" s="180">
        <v>43344</v>
      </c>
      <c r="C1453" s="181" t="s">
        <v>101</v>
      </c>
      <c r="D1453" s="181">
        <v>2018</v>
      </c>
      <c r="E1453" s="179">
        <v>14807525267709</v>
      </c>
      <c r="F1453" s="182" t="s">
        <v>63</v>
      </c>
      <c r="G1453" s="141" t="e">
        <f>VLOOKUP(E1453,'Tableau Sites'!$A$7:$C$107,3,FALSE)</f>
        <v>#N/A</v>
      </c>
      <c r="H1453" s="179">
        <v>56100</v>
      </c>
      <c r="I1453" s="183">
        <v>6</v>
      </c>
      <c r="J1453" s="180">
        <v>43343</v>
      </c>
      <c r="K1453" s="180">
        <v>43343</v>
      </c>
      <c r="L1453" s="183">
        <v>28</v>
      </c>
      <c r="M1453" s="183">
        <v>28</v>
      </c>
      <c r="N1453" s="184">
        <v>17.86</v>
      </c>
      <c r="O1453">
        <v>102976584</v>
      </c>
      <c r="P1453" t="s">
        <v>611</v>
      </c>
      <c r="Q1453">
        <v>102977700</v>
      </c>
      <c r="R1453" t="s">
        <v>130</v>
      </c>
      <c r="S1453">
        <v>11003620275</v>
      </c>
      <c r="T1453" t="s">
        <v>910</v>
      </c>
      <c r="U1453" s="104">
        <v>21560121200016</v>
      </c>
      <c r="W1453">
        <v>288119</v>
      </c>
      <c r="X1453" s="104">
        <v>105002446248</v>
      </c>
      <c r="Y1453" s="1">
        <v>43344</v>
      </c>
      <c r="Z1453" s="1">
        <v>43384</v>
      </c>
      <c r="AA1453">
        <v>19</v>
      </c>
      <c r="AB1453" t="s">
        <v>613</v>
      </c>
      <c r="AD1453">
        <v>6005876589</v>
      </c>
      <c r="AE1453" t="s">
        <v>63</v>
      </c>
      <c r="AH1453" s="104">
        <v>14807525267709</v>
      </c>
      <c r="AI1453" t="s">
        <v>824</v>
      </c>
      <c r="AJ1453">
        <v>56100</v>
      </c>
      <c r="AK1453" t="s">
        <v>264</v>
      </c>
      <c r="AL1453" t="s">
        <v>396</v>
      </c>
      <c r="AM1453">
        <v>964</v>
      </c>
      <c r="AN1453" t="s">
        <v>101</v>
      </c>
      <c r="AO1453" t="s">
        <v>617</v>
      </c>
      <c r="AP1453" t="s">
        <v>618</v>
      </c>
      <c r="AQ1453" t="s">
        <v>619</v>
      </c>
      <c r="AR1453">
        <v>6</v>
      </c>
      <c r="AU1453">
        <v>0</v>
      </c>
      <c r="AV1453" s="1">
        <v>43282</v>
      </c>
      <c r="AW1453" s="1">
        <v>43343</v>
      </c>
      <c r="AX1453">
        <v>1.41</v>
      </c>
      <c r="AY1453">
        <v>0</v>
      </c>
      <c r="AZ1453">
        <v>0</v>
      </c>
      <c r="BA1453">
        <v>0</v>
      </c>
      <c r="BB1453">
        <v>0</v>
      </c>
      <c r="BC1453">
        <v>0.05</v>
      </c>
      <c r="BD1453">
        <v>0</v>
      </c>
      <c r="BE1453">
        <v>0</v>
      </c>
      <c r="BF1453" s="1">
        <v>43344</v>
      </c>
      <c r="BG1453" s="1">
        <v>43404</v>
      </c>
      <c r="BH1453">
        <v>10.36</v>
      </c>
      <c r="BI1453">
        <v>1.02</v>
      </c>
      <c r="BJ1453">
        <v>12.79</v>
      </c>
      <c r="BK1453">
        <v>0.63</v>
      </c>
      <c r="BL1453">
        <v>2.8</v>
      </c>
      <c r="BM1453">
        <v>0.18</v>
      </c>
      <c r="BN1453">
        <v>0.08</v>
      </c>
      <c r="BO1453">
        <v>0.26</v>
      </c>
      <c r="BP1453">
        <v>16.48</v>
      </c>
      <c r="BQ1453">
        <v>13.16</v>
      </c>
      <c r="BR1453">
        <v>0.72</v>
      </c>
      <c r="BS1453">
        <v>3.32</v>
      </c>
      <c r="BT1453">
        <v>0.66</v>
      </c>
      <c r="BU1453">
        <v>17.86</v>
      </c>
      <c r="BV1453">
        <v>28</v>
      </c>
      <c r="BW1453">
        <v>28</v>
      </c>
      <c r="BX1453">
        <v>0</v>
      </c>
      <c r="BY1453" s="1">
        <v>43390</v>
      </c>
      <c r="BZ1453" t="s">
        <v>624</v>
      </c>
      <c r="CA1453">
        <v>12</v>
      </c>
      <c r="CB1453">
        <v>0</v>
      </c>
      <c r="CC1453" s="1">
        <v>43421</v>
      </c>
      <c r="CD1453">
        <v>4637</v>
      </c>
      <c r="CE1453">
        <v>0</v>
      </c>
      <c r="CF1453">
        <v>4665</v>
      </c>
      <c r="CG1453">
        <v>0</v>
      </c>
    </row>
    <row r="1454" spans="1:85" hidden="1" x14ac:dyDescent="0.45">
      <c r="A1454" s="179">
        <v>105002446248</v>
      </c>
      <c r="B1454" s="180">
        <v>43344</v>
      </c>
      <c r="C1454" s="181" t="s">
        <v>101</v>
      </c>
      <c r="D1454" s="181">
        <v>2018</v>
      </c>
      <c r="E1454" s="179">
        <v>14867438380528</v>
      </c>
      <c r="F1454" s="204" t="s">
        <v>647</v>
      </c>
      <c r="G1454" s="141" t="s">
        <v>1048</v>
      </c>
      <c r="H1454" s="179">
        <v>56100</v>
      </c>
      <c r="I1454" s="183">
        <v>36</v>
      </c>
      <c r="J1454" s="180">
        <v>43343</v>
      </c>
      <c r="K1454" s="180">
        <v>43343</v>
      </c>
      <c r="L1454" s="183">
        <v>292</v>
      </c>
      <c r="M1454" s="183">
        <v>292</v>
      </c>
      <c r="N1454" s="184">
        <v>89.41</v>
      </c>
      <c r="O1454">
        <v>102976584</v>
      </c>
      <c r="P1454" t="s">
        <v>611</v>
      </c>
      <c r="Q1454">
        <v>102977700</v>
      </c>
      <c r="R1454" t="s">
        <v>130</v>
      </c>
      <c r="S1454">
        <v>11003620275</v>
      </c>
      <c r="T1454" t="s">
        <v>910</v>
      </c>
      <c r="U1454" s="104">
        <v>21560121200016</v>
      </c>
      <c r="W1454">
        <v>288119</v>
      </c>
      <c r="X1454" s="104">
        <v>105002446248</v>
      </c>
      <c r="Y1454" s="1">
        <v>43344</v>
      </c>
      <c r="Z1454" s="1">
        <v>43384</v>
      </c>
      <c r="AA1454">
        <v>20</v>
      </c>
      <c r="AB1454" t="s">
        <v>613</v>
      </c>
      <c r="AD1454">
        <v>6005972505</v>
      </c>
      <c r="AE1454" t="s">
        <v>647</v>
      </c>
      <c r="AH1454" s="104">
        <v>14867438380528</v>
      </c>
      <c r="AI1454" t="s">
        <v>825</v>
      </c>
      <c r="AJ1454">
        <v>56100</v>
      </c>
      <c r="AK1454" t="s">
        <v>264</v>
      </c>
      <c r="AL1454" t="s">
        <v>396</v>
      </c>
      <c r="AM1454">
        <v>693</v>
      </c>
      <c r="AN1454" t="s">
        <v>101</v>
      </c>
      <c r="AO1454" t="s">
        <v>617</v>
      </c>
      <c r="AP1454" t="s">
        <v>618</v>
      </c>
      <c r="AQ1454" t="s">
        <v>619</v>
      </c>
      <c r="AR1454">
        <v>36</v>
      </c>
      <c r="AU1454">
        <v>0</v>
      </c>
      <c r="AV1454" s="1">
        <v>43282</v>
      </c>
      <c r="AW1454" s="1">
        <v>43343</v>
      </c>
      <c r="AX1454">
        <v>14.68</v>
      </c>
      <c r="AY1454">
        <v>0</v>
      </c>
      <c r="AZ1454">
        <v>0</v>
      </c>
      <c r="BA1454">
        <v>0</v>
      </c>
      <c r="BB1454">
        <v>0</v>
      </c>
      <c r="BC1454">
        <v>0.56000000000000005</v>
      </c>
      <c r="BD1454">
        <v>0</v>
      </c>
      <c r="BE1454">
        <v>0</v>
      </c>
      <c r="BF1454" s="1">
        <v>43344</v>
      </c>
      <c r="BG1454" s="1">
        <v>43404</v>
      </c>
      <c r="BH1454">
        <v>35.65</v>
      </c>
      <c r="BI1454">
        <v>10.7</v>
      </c>
      <c r="BJ1454">
        <v>61.03</v>
      </c>
      <c r="BK1454">
        <v>6.57</v>
      </c>
      <c r="BL1454">
        <v>9.64</v>
      </c>
      <c r="BM1454">
        <v>1.86</v>
      </c>
      <c r="BN1454">
        <v>0.88</v>
      </c>
      <c r="BO1454">
        <v>2.74</v>
      </c>
      <c r="BP1454">
        <v>79.98</v>
      </c>
      <c r="BQ1454">
        <v>45.29</v>
      </c>
      <c r="BR1454">
        <v>2.4900000000000002</v>
      </c>
      <c r="BS1454">
        <v>34.69</v>
      </c>
      <c r="BT1454">
        <v>6.94</v>
      </c>
      <c r="BU1454">
        <v>89.41</v>
      </c>
      <c r="BV1454">
        <v>292</v>
      </c>
      <c r="BW1454">
        <v>292</v>
      </c>
      <c r="BX1454">
        <v>0</v>
      </c>
      <c r="BY1454" s="1">
        <v>43271</v>
      </c>
      <c r="BZ1454" t="s">
        <v>624</v>
      </c>
      <c r="CA1454">
        <v>14207</v>
      </c>
      <c r="CB1454">
        <v>0</v>
      </c>
      <c r="CC1454" s="1">
        <v>43440</v>
      </c>
      <c r="CD1454">
        <v>14256</v>
      </c>
      <c r="CE1454">
        <v>0</v>
      </c>
      <c r="CF1454">
        <v>14548</v>
      </c>
      <c r="CG1454">
        <v>0</v>
      </c>
    </row>
    <row r="1455" spans="1:85" hidden="1" x14ac:dyDescent="0.45">
      <c r="A1455" s="179">
        <v>105002446248</v>
      </c>
      <c r="B1455" s="180">
        <v>43344</v>
      </c>
      <c r="C1455" s="181" t="s">
        <v>101</v>
      </c>
      <c r="D1455" s="181">
        <v>2018</v>
      </c>
      <c r="E1455" s="179">
        <v>14852821939199</v>
      </c>
      <c r="F1455" s="141" t="s">
        <v>649</v>
      </c>
      <c r="G1455" s="141" t="e">
        <f>VLOOKUP(E1455,'Tableau Sites'!$A$7:$C$107,3,FALSE)</f>
        <v>#N/A</v>
      </c>
      <c r="H1455" s="179">
        <v>56100</v>
      </c>
      <c r="I1455" s="183">
        <v>6</v>
      </c>
      <c r="J1455" s="180">
        <v>43313</v>
      </c>
      <c r="K1455" s="180">
        <v>43313</v>
      </c>
      <c r="L1455" s="183">
        <v>0</v>
      </c>
      <c r="M1455" s="183">
        <v>0</v>
      </c>
      <c r="N1455" s="184">
        <v>13.88</v>
      </c>
      <c r="O1455">
        <v>102976584</v>
      </c>
      <c r="P1455" t="s">
        <v>611</v>
      </c>
      <c r="Q1455">
        <v>102977700</v>
      </c>
      <c r="R1455" t="s">
        <v>130</v>
      </c>
      <c r="S1455">
        <v>11003620275</v>
      </c>
      <c r="T1455" t="s">
        <v>910</v>
      </c>
      <c r="U1455" s="104">
        <v>21560121200016</v>
      </c>
      <c r="W1455" s="1">
        <v>288119</v>
      </c>
      <c r="X1455" s="104">
        <v>105002446248</v>
      </c>
      <c r="Y1455" s="1">
        <v>43344</v>
      </c>
      <c r="Z1455" s="1">
        <v>43384</v>
      </c>
      <c r="AA1455">
        <v>21</v>
      </c>
      <c r="AB1455" t="s">
        <v>613</v>
      </c>
      <c r="AD1455">
        <v>6005876635</v>
      </c>
      <c r="AE1455" t="s">
        <v>649</v>
      </c>
      <c r="AH1455" s="104">
        <v>14852821939199</v>
      </c>
      <c r="AI1455" t="s">
        <v>826</v>
      </c>
      <c r="AJ1455">
        <v>56100</v>
      </c>
      <c r="AK1455" t="s">
        <v>264</v>
      </c>
      <c r="AL1455" t="s">
        <v>396</v>
      </c>
      <c r="AM1455">
        <v>142</v>
      </c>
      <c r="AN1455" t="s">
        <v>101</v>
      </c>
      <c r="AO1455" t="s">
        <v>617</v>
      </c>
      <c r="AP1455" t="s">
        <v>618</v>
      </c>
      <c r="AQ1455" t="s">
        <v>915</v>
      </c>
      <c r="AR1455">
        <v>6</v>
      </c>
      <c r="AU1455">
        <v>0</v>
      </c>
      <c r="AX1455">
        <v>0</v>
      </c>
      <c r="AY1455">
        <v>0</v>
      </c>
      <c r="AZ1455">
        <v>0</v>
      </c>
      <c r="BA1455">
        <v>0</v>
      </c>
      <c r="BB1455">
        <v>0</v>
      </c>
      <c r="BC1455">
        <v>0</v>
      </c>
      <c r="BD1455">
        <v>0</v>
      </c>
      <c r="BE1455">
        <v>0</v>
      </c>
      <c r="BF1455" s="1">
        <v>43344</v>
      </c>
      <c r="BG1455" s="1">
        <v>43404</v>
      </c>
      <c r="BH1455">
        <v>10.36</v>
      </c>
      <c r="BI1455">
        <v>0</v>
      </c>
      <c r="BJ1455">
        <v>10.36</v>
      </c>
      <c r="BK1455">
        <v>0</v>
      </c>
      <c r="BL1455">
        <v>2.8</v>
      </c>
      <c r="BM1455">
        <v>0</v>
      </c>
      <c r="BN1455">
        <v>0</v>
      </c>
      <c r="BO1455">
        <v>0</v>
      </c>
      <c r="BP1455">
        <v>13.16</v>
      </c>
      <c r="BQ1455">
        <v>13.16</v>
      </c>
      <c r="BR1455">
        <v>0.72</v>
      </c>
      <c r="BS1455">
        <v>0</v>
      </c>
      <c r="BT1455">
        <v>0</v>
      </c>
      <c r="BU1455">
        <v>13.88</v>
      </c>
      <c r="BV1455">
        <v>0</v>
      </c>
      <c r="BW1455">
        <v>0</v>
      </c>
      <c r="BX1455">
        <v>0</v>
      </c>
      <c r="BY1455" s="1">
        <v>43390</v>
      </c>
      <c r="BZ1455" t="s">
        <v>624</v>
      </c>
      <c r="CA1455">
        <v>3</v>
      </c>
      <c r="CB1455">
        <v>0</v>
      </c>
      <c r="CC1455" s="1">
        <v>43421</v>
      </c>
    </row>
    <row r="1456" spans="1:85" hidden="1" x14ac:dyDescent="0.45">
      <c r="A1456" s="179">
        <v>105002446248</v>
      </c>
      <c r="B1456" s="180">
        <v>43344</v>
      </c>
      <c r="C1456" s="181" t="s">
        <v>101</v>
      </c>
      <c r="D1456" s="181">
        <v>2018</v>
      </c>
      <c r="E1456" s="179">
        <v>14861070802041</v>
      </c>
      <c r="F1456" s="204" t="s">
        <v>651</v>
      </c>
      <c r="G1456" s="141" t="str">
        <f>VLOOKUP(E1456,'Tableau Sites'!$A$7:$C$107,3,FALSE)</f>
        <v>RUE DE CARNEL</v>
      </c>
      <c r="H1456" s="179">
        <v>56100</v>
      </c>
      <c r="I1456" s="183">
        <v>3</v>
      </c>
      <c r="J1456" s="180">
        <v>43343</v>
      </c>
      <c r="K1456" s="180">
        <v>43343</v>
      </c>
      <c r="L1456" s="183">
        <v>61</v>
      </c>
      <c r="M1456" s="183">
        <v>61</v>
      </c>
      <c r="N1456" s="184">
        <v>19.18</v>
      </c>
      <c r="O1456">
        <v>102976584</v>
      </c>
      <c r="P1456" t="s">
        <v>611</v>
      </c>
      <c r="Q1456">
        <v>102977700</v>
      </c>
      <c r="R1456" t="s">
        <v>130</v>
      </c>
      <c r="S1456">
        <v>11003620275</v>
      </c>
      <c r="T1456" t="s">
        <v>910</v>
      </c>
      <c r="U1456" s="104">
        <v>21560121200016</v>
      </c>
      <c r="W1456">
        <v>288119</v>
      </c>
      <c r="X1456" s="104">
        <v>105002446248</v>
      </c>
      <c r="Y1456" s="1">
        <v>43344</v>
      </c>
      <c r="Z1456" s="1">
        <v>43384</v>
      </c>
      <c r="AA1456">
        <v>22</v>
      </c>
      <c r="AB1456" t="s">
        <v>613</v>
      </c>
      <c r="AD1456">
        <v>6005830373</v>
      </c>
      <c r="AE1456" t="s">
        <v>651</v>
      </c>
      <c r="AH1456" s="104">
        <v>14861070802041</v>
      </c>
      <c r="AI1456" t="s">
        <v>827</v>
      </c>
      <c r="AJ1456">
        <v>56100</v>
      </c>
      <c r="AK1456" t="s">
        <v>264</v>
      </c>
      <c r="AL1456" t="s">
        <v>616</v>
      </c>
      <c r="AM1456">
        <v>6176407610385</v>
      </c>
      <c r="AN1456" t="s">
        <v>101</v>
      </c>
      <c r="AO1456" t="s">
        <v>617</v>
      </c>
      <c r="AP1456" t="s">
        <v>618</v>
      </c>
      <c r="AQ1456" t="s">
        <v>619</v>
      </c>
      <c r="AR1456">
        <v>3</v>
      </c>
      <c r="AU1456">
        <v>0</v>
      </c>
      <c r="AV1456" s="1">
        <v>43282</v>
      </c>
      <c r="AW1456" s="1">
        <v>43343</v>
      </c>
      <c r="AX1456">
        <v>3.07</v>
      </c>
      <c r="AY1456">
        <v>0</v>
      </c>
      <c r="AZ1456">
        <v>0</v>
      </c>
      <c r="BA1456">
        <v>0</v>
      </c>
      <c r="BB1456">
        <v>0</v>
      </c>
      <c r="BC1456">
        <v>0.12</v>
      </c>
      <c r="BD1456">
        <v>0</v>
      </c>
      <c r="BE1456">
        <v>0</v>
      </c>
      <c r="BF1456" s="1">
        <v>43344</v>
      </c>
      <c r="BG1456" s="1">
        <v>43404</v>
      </c>
      <c r="BH1456">
        <v>7.83</v>
      </c>
      <c r="BI1456">
        <v>2.23</v>
      </c>
      <c r="BJ1456">
        <v>13.13</v>
      </c>
      <c r="BK1456">
        <v>1.37</v>
      </c>
      <c r="BL1456">
        <v>2.11</v>
      </c>
      <c r="BM1456">
        <v>0.39</v>
      </c>
      <c r="BN1456">
        <v>0.18</v>
      </c>
      <c r="BO1456">
        <v>0.56999999999999995</v>
      </c>
      <c r="BP1456">
        <v>17.18</v>
      </c>
      <c r="BQ1456">
        <v>9.94</v>
      </c>
      <c r="BR1456">
        <v>0.55000000000000004</v>
      </c>
      <c r="BS1456">
        <v>7.24</v>
      </c>
      <c r="BT1456">
        <v>1.45</v>
      </c>
      <c r="BU1456">
        <v>19.18</v>
      </c>
      <c r="BV1456">
        <v>61</v>
      </c>
      <c r="BW1456">
        <v>61</v>
      </c>
      <c r="BX1456">
        <v>0</v>
      </c>
      <c r="BY1456" s="1">
        <v>43408</v>
      </c>
      <c r="BZ1456" t="s">
        <v>624</v>
      </c>
      <c r="CA1456">
        <v>1641</v>
      </c>
      <c r="CB1456">
        <v>0</v>
      </c>
      <c r="CC1456" s="1">
        <v>43438</v>
      </c>
      <c r="CD1456">
        <v>1515</v>
      </c>
      <c r="CE1456">
        <v>0</v>
      </c>
      <c r="CF1456">
        <v>1576</v>
      </c>
      <c r="CG1456">
        <v>0</v>
      </c>
    </row>
    <row r="1457" spans="1:85" hidden="1" x14ac:dyDescent="0.45">
      <c r="A1457" s="179">
        <v>105002446248</v>
      </c>
      <c r="B1457" s="180">
        <v>43344</v>
      </c>
      <c r="C1457" s="181" t="s">
        <v>101</v>
      </c>
      <c r="D1457" s="181">
        <v>2018</v>
      </c>
      <c r="E1457" s="179">
        <v>14832561447120</v>
      </c>
      <c r="F1457" s="141" t="s">
        <v>653</v>
      </c>
      <c r="G1457" s="141" t="str">
        <f>VLOOKUP(E1457,'Tableau Sites'!$A$7:$C$107,3,FALSE)</f>
        <v>42 RUE LOUIS BRAILLE</v>
      </c>
      <c r="H1457" s="179">
        <v>56100</v>
      </c>
      <c r="I1457" s="183">
        <v>18</v>
      </c>
      <c r="J1457" s="180">
        <v>43343</v>
      </c>
      <c r="K1457" s="180">
        <v>43343</v>
      </c>
      <c r="L1457" s="183">
        <v>2194</v>
      </c>
      <c r="M1457" s="183">
        <v>2194</v>
      </c>
      <c r="N1457" s="184">
        <v>340.26</v>
      </c>
      <c r="O1457">
        <v>102976584</v>
      </c>
      <c r="P1457" t="s">
        <v>611</v>
      </c>
      <c r="Q1457">
        <v>102977700</v>
      </c>
      <c r="R1457" t="s">
        <v>130</v>
      </c>
      <c r="S1457">
        <v>11003620275</v>
      </c>
      <c r="T1457" t="s">
        <v>910</v>
      </c>
      <c r="U1457" s="104">
        <v>21560121200016</v>
      </c>
      <c r="W1457">
        <v>288119</v>
      </c>
      <c r="X1457" s="104">
        <v>105002446248</v>
      </c>
      <c r="Y1457" s="1">
        <v>43344</v>
      </c>
      <c r="Z1457" s="1">
        <v>43384</v>
      </c>
      <c r="AA1457">
        <v>23</v>
      </c>
      <c r="AB1457" t="s">
        <v>613</v>
      </c>
      <c r="AD1457">
        <v>6005836727</v>
      </c>
      <c r="AE1457" t="s">
        <v>653</v>
      </c>
      <c r="AH1457" s="104">
        <v>14832561447120</v>
      </c>
      <c r="AI1457" t="s">
        <v>828</v>
      </c>
      <c r="AJ1457">
        <v>56100</v>
      </c>
      <c r="AK1457" t="s">
        <v>264</v>
      </c>
      <c r="AL1457" t="s">
        <v>634</v>
      </c>
      <c r="AM1457">
        <v>916</v>
      </c>
      <c r="AN1457" t="s">
        <v>101</v>
      </c>
      <c r="AO1457" t="s">
        <v>617</v>
      </c>
      <c r="AP1457" t="s">
        <v>618</v>
      </c>
      <c r="AQ1457" t="s">
        <v>619</v>
      </c>
      <c r="AR1457">
        <v>18</v>
      </c>
      <c r="AU1457">
        <v>0</v>
      </c>
      <c r="AV1457" s="1">
        <v>43282</v>
      </c>
      <c r="AW1457" s="1">
        <v>43343</v>
      </c>
      <c r="AX1457">
        <v>110.33</v>
      </c>
      <c r="AY1457">
        <v>0</v>
      </c>
      <c r="AZ1457">
        <v>0</v>
      </c>
      <c r="BA1457">
        <v>0</v>
      </c>
      <c r="BB1457">
        <v>0</v>
      </c>
      <c r="BC1457">
        <v>4.21</v>
      </c>
      <c r="BD1457">
        <v>0</v>
      </c>
      <c r="BE1457">
        <v>0</v>
      </c>
      <c r="BF1457" s="1">
        <v>43344</v>
      </c>
      <c r="BG1457" s="1">
        <v>43404</v>
      </c>
      <c r="BH1457">
        <v>20.47</v>
      </c>
      <c r="BI1457">
        <v>80.41</v>
      </c>
      <c r="BJ1457">
        <v>211.21</v>
      </c>
      <c r="BK1457">
        <v>49.37</v>
      </c>
      <c r="BL1457">
        <v>5.53</v>
      </c>
      <c r="BM1457">
        <v>14</v>
      </c>
      <c r="BN1457">
        <v>6.58</v>
      </c>
      <c r="BO1457">
        <v>20.58</v>
      </c>
      <c r="BP1457">
        <v>286.69</v>
      </c>
      <c r="BQ1457">
        <v>26</v>
      </c>
      <c r="BR1457">
        <v>1.43</v>
      </c>
      <c r="BS1457">
        <v>260.69</v>
      </c>
      <c r="BT1457">
        <v>52.14</v>
      </c>
      <c r="BU1457">
        <v>340.26</v>
      </c>
      <c r="BV1457">
        <v>2194</v>
      </c>
      <c r="BW1457">
        <v>2194</v>
      </c>
      <c r="BX1457">
        <v>0</v>
      </c>
      <c r="BY1457" s="1">
        <v>43357</v>
      </c>
      <c r="BZ1457" t="s">
        <v>638</v>
      </c>
      <c r="CA1457">
        <v>0</v>
      </c>
      <c r="CB1457">
        <v>0</v>
      </c>
      <c r="CC1457" s="1">
        <v>43452</v>
      </c>
      <c r="CD1457">
        <v>32249</v>
      </c>
      <c r="CE1457">
        <v>0</v>
      </c>
      <c r="CF1457">
        <v>34443</v>
      </c>
      <c r="CG1457">
        <v>0</v>
      </c>
    </row>
    <row r="1458" spans="1:85" hidden="1" x14ac:dyDescent="0.45">
      <c r="A1458" s="179">
        <v>105002446248</v>
      </c>
      <c r="B1458" s="180">
        <v>43344</v>
      </c>
      <c r="C1458" s="181" t="s">
        <v>101</v>
      </c>
      <c r="D1458" s="181">
        <v>2018</v>
      </c>
      <c r="E1458" s="179">
        <v>14801736507971</v>
      </c>
      <c r="F1458" s="204" t="s">
        <v>655</v>
      </c>
      <c r="G1458" s="141" t="str">
        <f>VLOOKUP(E1458,'Tableau Sites'!$A$7:$C$107,3,FALSE)</f>
        <v xml:space="preserve"> QUAI DES INDES</v>
      </c>
      <c r="H1458" s="179">
        <v>56100</v>
      </c>
      <c r="I1458" s="183">
        <v>36</v>
      </c>
      <c r="J1458" s="180">
        <v>43343</v>
      </c>
      <c r="K1458" s="180">
        <v>43343</v>
      </c>
      <c r="L1458" s="183">
        <v>6396</v>
      </c>
      <c r="M1458" s="183">
        <v>6396</v>
      </c>
      <c r="N1458" s="184">
        <v>956.44</v>
      </c>
      <c r="O1458">
        <v>102976584</v>
      </c>
      <c r="P1458" t="s">
        <v>611</v>
      </c>
      <c r="Q1458">
        <v>102977700</v>
      </c>
      <c r="R1458" t="s">
        <v>130</v>
      </c>
      <c r="S1458">
        <v>11003620275</v>
      </c>
      <c r="T1458" t="s">
        <v>910</v>
      </c>
      <c r="U1458" s="104">
        <v>21560121200016</v>
      </c>
      <c r="W1458">
        <v>288119</v>
      </c>
      <c r="X1458" s="104">
        <v>105002446248</v>
      </c>
      <c r="Y1458" s="1">
        <v>43344</v>
      </c>
      <c r="Z1458" s="1">
        <v>43384</v>
      </c>
      <c r="AA1458">
        <v>24</v>
      </c>
      <c r="AB1458" t="s">
        <v>613</v>
      </c>
      <c r="AD1458">
        <v>6005863772</v>
      </c>
      <c r="AE1458" t="s">
        <v>655</v>
      </c>
      <c r="AH1458" s="104">
        <v>14801736507971</v>
      </c>
      <c r="AI1458" t="s">
        <v>829</v>
      </c>
      <c r="AJ1458">
        <v>56100</v>
      </c>
      <c r="AK1458" t="s">
        <v>264</v>
      </c>
      <c r="AL1458" t="s">
        <v>616</v>
      </c>
      <c r="AM1458">
        <v>70</v>
      </c>
      <c r="AN1458" t="s">
        <v>101</v>
      </c>
      <c r="AO1458" t="s">
        <v>617</v>
      </c>
      <c r="AP1458" t="s">
        <v>627</v>
      </c>
      <c r="AQ1458" t="s">
        <v>619</v>
      </c>
      <c r="AR1458">
        <v>36</v>
      </c>
      <c r="AU1458">
        <v>0</v>
      </c>
      <c r="AV1458" s="1">
        <v>43282</v>
      </c>
      <c r="AW1458" s="1">
        <v>43343</v>
      </c>
      <c r="AX1458">
        <v>321.66000000000003</v>
      </c>
      <c r="AY1458">
        <v>0</v>
      </c>
      <c r="AZ1458">
        <v>0</v>
      </c>
      <c r="BA1458">
        <v>0</v>
      </c>
      <c r="BB1458">
        <v>0</v>
      </c>
      <c r="BC1458">
        <v>12.28</v>
      </c>
      <c r="BD1458">
        <v>0</v>
      </c>
      <c r="BE1458">
        <v>0</v>
      </c>
      <c r="BF1458" s="1">
        <v>43344</v>
      </c>
      <c r="BG1458" s="1">
        <v>43404</v>
      </c>
      <c r="BH1458">
        <v>49.71</v>
      </c>
      <c r="BI1458">
        <v>215.95</v>
      </c>
      <c r="BJ1458">
        <v>587.32000000000005</v>
      </c>
      <c r="BK1458">
        <v>143.91</v>
      </c>
      <c r="BL1458">
        <v>13.44</v>
      </c>
      <c r="BM1458">
        <v>40.81</v>
      </c>
      <c r="BN1458">
        <v>19.190000000000001</v>
      </c>
      <c r="BO1458">
        <v>60</v>
      </c>
      <c r="BP1458">
        <v>804.67</v>
      </c>
      <c r="BQ1458">
        <v>63.15</v>
      </c>
      <c r="BR1458">
        <v>3.47</v>
      </c>
      <c r="BS1458">
        <v>741.52</v>
      </c>
      <c r="BT1458">
        <v>148.30000000000001</v>
      </c>
      <c r="BU1458">
        <v>956.44</v>
      </c>
      <c r="BV1458">
        <v>6396</v>
      </c>
      <c r="BW1458">
        <v>4234</v>
      </c>
      <c r="BX1458">
        <v>2162</v>
      </c>
      <c r="BY1458" s="1">
        <v>43383</v>
      </c>
      <c r="BZ1458" t="s">
        <v>624</v>
      </c>
      <c r="CA1458">
        <v>15240</v>
      </c>
      <c r="CB1458">
        <v>7886</v>
      </c>
      <c r="CD1458">
        <v>12274</v>
      </c>
      <c r="CE1458">
        <v>6293</v>
      </c>
      <c r="CF1458">
        <v>16508</v>
      </c>
      <c r="CG1458">
        <v>8455</v>
      </c>
    </row>
    <row r="1459" spans="1:85" hidden="1" x14ac:dyDescent="0.45">
      <c r="A1459" s="179">
        <v>105002446248</v>
      </c>
      <c r="B1459" s="180">
        <v>43344</v>
      </c>
      <c r="C1459" s="181" t="s">
        <v>101</v>
      </c>
      <c r="D1459" s="181">
        <v>2018</v>
      </c>
      <c r="E1459" s="179">
        <v>14849348754024</v>
      </c>
      <c r="F1459" s="204" t="s">
        <v>87</v>
      </c>
      <c r="G1459" s="141" t="e">
        <f>VLOOKUP(E1459,'Tableau Sites'!$A$7:$C$107,3,FALSE)</f>
        <v>#N/A</v>
      </c>
      <c r="H1459" s="179">
        <v>56100</v>
      </c>
      <c r="I1459" s="183">
        <v>9</v>
      </c>
      <c r="J1459" s="180">
        <v>43343</v>
      </c>
      <c r="K1459" s="180">
        <v>43343</v>
      </c>
      <c r="L1459" s="183">
        <v>232</v>
      </c>
      <c r="M1459" s="183">
        <v>232</v>
      </c>
      <c r="N1459" s="184">
        <v>50.38</v>
      </c>
      <c r="O1459">
        <v>102976584</v>
      </c>
      <c r="P1459" t="s">
        <v>611</v>
      </c>
      <c r="Q1459">
        <v>102977700</v>
      </c>
      <c r="R1459" t="s">
        <v>130</v>
      </c>
      <c r="S1459">
        <v>11003620275</v>
      </c>
      <c r="T1459" t="s">
        <v>910</v>
      </c>
      <c r="U1459" s="104">
        <v>21560121200016</v>
      </c>
      <c r="W1459">
        <v>288119</v>
      </c>
      <c r="X1459" s="104">
        <v>105002446248</v>
      </c>
      <c r="Y1459" s="1">
        <v>43344</v>
      </c>
      <c r="Z1459" s="1">
        <v>43384</v>
      </c>
      <c r="AA1459">
        <v>25</v>
      </c>
      <c r="AB1459" t="s">
        <v>613</v>
      </c>
      <c r="AD1459">
        <v>6005836615</v>
      </c>
      <c r="AE1459" t="s">
        <v>87</v>
      </c>
      <c r="AH1459" s="104">
        <v>14849348754024</v>
      </c>
      <c r="AI1459" t="s">
        <v>183</v>
      </c>
      <c r="AJ1459">
        <v>56100</v>
      </c>
      <c r="AK1459" t="s">
        <v>264</v>
      </c>
      <c r="AL1459" t="s">
        <v>396</v>
      </c>
      <c r="AM1459">
        <v>975</v>
      </c>
      <c r="AN1459" t="s">
        <v>101</v>
      </c>
      <c r="AO1459" t="s">
        <v>617</v>
      </c>
      <c r="AP1459" t="s">
        <v>618</v>
      </c>
      <c r="AQ1459" t="s">
        <v>619</v>
      </c>
      <c r="AR1459">
        <v>9</v>
      </c>
      <c r="AU1459">
        <v>0</v>
      </c>
      <c r="AV1459" s="1">
        <v>43282</v>
      </c>
      <c r="AW1459" s="1">
        <v>43343</v>
      </c>
      <c r="AX1459">
        <v>11.67</v>
      </c>
      <c r="AY1459">
        <v>0</v>
      </c>
      <c r="AZ1459">
        <v>0</v>
      </c>
      <c r="BA1459">
        <v>0</v>
      </c>
      <c r="BB1459">
        <v>0</v>
      </c>
      <c r="BC1459">
        <v>0.45</v>
      </c>
      <c r="BD1459">
        <v>0</v>
      </c>
      <c r="BE1459">
        <v>0</v>
      </c>
      <c r="BF1459" s="1">
        <v>43344</v>
      </c>
      <c r="BG1459" s="1">
        <v>43404</v>
      </c>
      <c r="BH1459">
        <v>12.89</v>
      </c>
      <c r="BI1459">
        <v>8.51</v>
      </c>
      <c r="BJ1459">
        <v>33.07</v>
      </c>
      <c r="BK1459">
        <v>5.22</v>
      </c>
      <c r="BL1459">
        <v>3.49</v>
      </c>
      <c r="BM1459">
        <v>1.48</v>
      </c>
      <c r="BN1459">
        <v>0.7</v>
      </c>
      <c r="BO1459">
        <v>2.1800000000000002</v>
      </c>
      <c r="BP1459">
        <v>43.96</v>
      </c>
      <c r="BQ1459">
        <v>16.38</v>
      </c>
      <c r="BR1459">
        <v>0.9</v>
      </c>
      <c r="BS1459">
        <v>27.58</v>
      </c>
      <c r="BT1459">
        <v>5.52</v>
      </c>
      <c r="BU1459">
        <v>50.38</v>
      </c>
      <c r="BV1459">
        <v>232</v>
      </c>
      <c r="BW1459">
        <v>232</v>
      </c>
      <c r="BX1459">
        <v>0</v>
      </c>
      <c r="BY1459" s="1">
        <v>43399</v>
      </c>
      <c r="BZ1459" t="s">
        <v>624</v>
      </c>
      <c r="CA1459">
        <v>47315</v>
      </c>
      <c r="CB1459">
        <v>0</v>
      </c>
      <c r="CC1459" s="1">
        <v>43579</v>
      </c>
      <c r="CD1459">
        <v>47448</v>
      </c>
      <c r="CE1459">
        <v>0</v>
      </c>
      <c r="CF1459">
        <v>47680</v>
      </c>
      <c r="CG1459">
        <v>0</v>
      </c>
    </row>
    <row r="1460" spans="1:85" hidden="1" x14ac:dyDescent="0.45">
      <c r="A1460" s="179">
        <v>105002446248</v>
      </c>
      <c r="B1460" s="180">
        <v>43344</v>
      </c>
      <c r="C1460" s="181" t="s">
        <v>101</v>
      </c>
      <c r="D1460" s="181">
        <v>2018</v>
      </c>
      <c r="E1460" s="179">
        <v>14826628017348</v>
      </c>
      <c r="F1460" s="182" t="s">
        <v>30</v>
      </c>
      <c r="G1460" s="141" t="str">
        <f>VLOOKUP(E1460,'Tableau Sites'!$A$7:$C$107,3,FALSE)</f>
        <v>N1 RUE VICTOR SCHOELCHER</v>
      </c>
      <c r="H1460" s="179">
        <v>56100</v>
      </c>
      <c r="I1460" s="183">
        <v>36</v>
      </c>
      <c r="J1460" s="180">
        <v>43343</v>
      </c>
      <c r="K1460" s="180">
        <v>43343</v>
      </c>
      <c r="L1460" s="183">
        <v>1014</v>
      </c>
      <c r="M1460" s="183">
        <v>1014</v>
      </c>
      <c r="N1460" s="184">
        <v>192.37</v>
      </c>
      <c r="O1460">
        <v>102976584</v>
      </c>
      <c r="P1460" t="s">
        <v>611</v>
      </c>
      <c r="Q1460">
        <v>102977700</v>
      </c>
      <c r="R1460" t="s">
        <v>130</v>
      </c>
      <c r="S1460">
        <v>11003620275</v>
      </c>
      <c r="T1460" t="s">
        <v>910</v>
      </c>
      <c r="U1460" s="104">
        <v>21560121200016</v>
      </c>
      <c r="W1460">
        <v>288119</v>
      </c>
      <c r="X1460" s="104">
        <v>105002446248</v>
      </c>
      <c r="Y1460" s="1">
        <v>43344</v>
      </c>
      <c r="Z1460" s="1">
        <v>43384</v>
      </c>
      <c r="AA1460">
        <v>26</v>
      </c>
      <c r="AB1460" t="s">
        <v>613</v>
      </c>
      <c r="AD1460">
        <v>6005830266</v>
      </c>
      <c r="AE1460" t="s">
        <v>30</v>
      </c>
      <c r="AH1460" s="104">
        <v>14826628017348</v>
      </c>
      <c r="AI1460" t="s">
        <v>832</v>
      </c>
      <c r="AJ1460">
        <v>56100</v>
      </c>
      <c r="AK1460" t="s">
        <v>264</v>
      </c>
      <c r="AL1460" t="s">
        <v>616</v>
      </c>
      <c r="AM1460">
        <v>3156310486601</v>
      </c>
      <c r="AN1460" t="s">
        <v>101</v>
      </c>
      <c r="AO1460" t="s">
        <v>617</v>
      </c>
      <c r="AP1460" t="s">
        <v>618</v>
      </c>
      <c r="AQ1460" t="s">
        <v>619</v>
      </c>
      <c r="AR1460">
        <v>36</v>
      </c>
      <c r="AU1460">
        <v>0</v>
      </c>
      <c r="AV1460" s="1">
        <v>43282</v>
      </c>
      <c r="AW1460" s="1">
        <v>43343</v>
      </c>
      <c r="AX1460">
        <v>50.99</v>
      </c>
      <c r="AY1460">
        <v>0</v>
      </c>
      <c r="AZ1460">
        <v>0</v>
      </c>
      <c r="BA1460">
        <v>0</v>
      </c>
      <c r="BB1460">
        <v>0</v>
      </c>
      <c r="BC1460">
        <v>1.95</v>
      </c>
      <c r="BD1460">
        <v>0</v>
      </c>
      <c r="BE1460">
        <v>0</v>
      </c>
      <c r="BF1460" s="1">
        <v>43344</v>
      </c>
      <c r="BG1460" s="1">
        <v>43404</v>
      </c>
      <c r="BH1460">
        <v>35.65</v>
      </c>
      <c r="BI1460">
        <v>37.17</v>
      </c>
      <c r="BJ1460">
        <v>123.81</v>
      </c>
      <c r="BK1460">
        <v>22.82</v>
      </c>
      <c r="BL1460">
        <v>9.64</v>
      </c>
      <c r="BM1460">
        <v>6.47</v>
      </c>
      <c r="BN1460">
        <v>3.04</v>
      </c>
      <c r="BO1460">
        <v>9.51</v>
      </c>
      <c r="BP1460">
        <v>165.78</v>
      </c>
      <c r="BQ1460">
        <v>45.29</v>
      </c>
      <c r="BR1460">
        <v>2.4900000000000002</v>
      </c>
      <c r="BS1460">
        <v>120.49</v>
      </c>
      <c r="BT1460">
        <v>24.1</v>
      </c>
      <c r="BU1460">
        <v>192.37</v>
      </c>
      <c r="BV1460">
        <v>1014</v>
      </c>
      <c r="BW1460">
        <v>1014</v>
      </c>
      <c r="BX1460">
        <v>0</v>
      </c>
      <c r="BY1460" s="1">
        <v>43391</v>
      </c>
      <c r="BZ1460" t="s">
        <v>624</v>
      </c>
      <c r="CA1460">
        <v>24191</v>
      </c>
      <c r="CB1460">
        <v>0</v>
      </c>
      <c r="CC1460" s="1">
        <v>43422</v>
      </c>
      <c r="CD1460">
        <v>22446</v>
      </c>
      <c r="CE1460">
        <v>0</v>
      </c>
      <c r="CF1460">
        <v>23460</v>
      </c>
      <c r="CG1460">
        <v>0</v>
      </c>
    </row>
    <row r="1461" spans="1:85" hidden="1" x14ac:dyDescent="0.45">
      <c r="A1461" s="179">
        <v>105002446248</v>
      </c>
      <c r="B1461" s="180">
        <v>43344</v>
      </c>
      <c r="C1461" s="181" t="s">
        <v>101</v>
      </c>
      <c r="D1461" s="181">
        <v>2018</v>
      </c>
      <c r="E1461" s="179">
        <v>14832706164973</v>
      </c>
      <c r="F1461" s="204" t="s">
        <v>662</v>
      </c>
      <c r="G1461" s="141" t="str">
        <f>VLOOKUP(E1461,'Tableau Sites'!$A$7:$C$107,3,FALSE)</f>
        <v>81 BOULEVARD COSMAO DUMANOIR</v>
      </c>
      <c r="H1461" s="179">
        <v>56100</v>
      </c>
      <c r="I1461" s="183">
        <v>3</v>
      </c>
      <c r="J1461" s="180">
        <v>43343</v>
      </c>
      <c r="K1461" s="180">
        <v>43343</v>
      </c>
      <c r="L1461" s="183">
        <v>29</v>
      </c>
      <c r="M1461" s="183">
        <v>29</v>
      </c>
      <c r="N1461" s="184">
        <v>14.64</v>
      </c>
      <c r="O1461">
        <v>102976584</v>
      </c>
      <c r="P1461" t="s">
        <v>611</v>
      </c>
      <c r="Q1461">
        <v>102977700</v>
      </c>
      <c r="R1461" t="s">
        <v>130</v>
      </c>
      <c r="S1461">
        <v>11003620275</v>
      </c>
      <c r="T1461" t="s">
        <v>910</v>
      </c>
      <c r="U1461" s="104">
        <v>21560121200016</v>
      </c>
      <c r="W1461">
        <v>288119</v>
      </c>
      <c r="X1461" s="104">
        <v>105002446248</v>
      </c>
      <c r="Y1461" s="1">
        <v>43344</v>
      </c>
      <c r="Z1461" s="1">
        <v>43384</v>
      </c>
      <c r="AA1461">
        <v>27</v>
      </c>
      <c r="AB1461" t="s">
        <v>613</v>
      </c>
      <c r="AD1461">
        <v>6005863690</v>
      </c>
      <c r="AE1461" t="s">
        <v>662</v>
      </c>
      <c r="AH1461" s="104">
        <v>14832706164973</v>
      </c>
      <c r="AI1461" t="s">
        <v>833</v>
      </c>
      <c r="AJ1461">
        <v>56100</v>
      </c>
      <c r="AK1461" t="s">
        <v>264</v>
      </c>
      <c r="AL1461" t="s">
        <v>616</v>
      </c>
      <c r="AM1461">
        <v>810</v>
      </c>
      <c r="AN1461" t="s">
        <v>101</v>
      </c>
      <c r="AO1461" t="s">
        <v>617</v>
      </c>
      <c r="AP1461" t="s">
        <v>618</v>
      </c>
      <c r="AQ1461" t="s">
        <v>619</v>
      </c>
      <c r="AR1461">
        <v>3</v>
      </c>
      <c r="AU1461">
        <v>0</v>
      </c>
      <c r="AV1461" s="1">
        <v>43282</v>
      </c>
      <c r="AW1461" s="1">
        <v>43343</v>
      </c>
      <c r="AX1461">
        <v>1.47</v>
      </c>
      <c r="AY1461">
        <v>0</v>
      </c>
      <c r="AZ1461">
        <v>0</v>
      </c>
      <c r="BA1461">
        <v>0</v>
      </c>
      <c r="BB1461">
        <v>0</v>
      </c>
      <c r="BC1461">
        <v>0.06</v>
      </c>
      <c r="BD1461">
        <v>0</v>
      </c>
      <c r="BE1461">
        <v>0</v>
      </c>
      <c r="BF1461" s="1">
        <v>43344</v>
      </c>
      <c r="BG1461" s="1">
        <v>43404</v>
      </c>
      <c r="BH1461">
        <v>7.83</v>
      </c>
      <c r="BI1461">
        <v>1.06</v>
      </c>
      <c r="BJ1461">
        <v>10.36</v>
      </c>
      <c r="BK1461">
        <v>0.65</v>
      </c>
      <c r="BL1461">
        <v>2.11</v>
      </c>
      <c r="BM1461">
        <v>0.19</v>
      </c>
      <c r="BN1461">
        <v>0.09</v>
      </c>
      <c r="BO1461">
        <v>0.28000000000000003</v>
      </c>
      <c r="BP1461">
        <v>13.4</v>
      </c>
      <c r="BQ1461">
        <v>9.94</v>
      </c>
      <c r="BR1461">
        <v>0.55000000000000004</v>
      </c>
      <c r="BS1461">
        <v>3.46</v>
      </c>
      <c r="BT1461">
        <v>0.69</v>
      </c>
      <c r="BU1461">
        <v>14.64</v>
      </c>
      <c r="BV1461">
        <v>29</v>
      </c>
      <c r="BW1461">
        <v>29</v>
      </c>
      <c r="BX1461">
        <v>0</v>
      </c>
      <c r="BY1461" s="1">
        <v>43389</v>
      </c>
      <c r="BZ1461" t="s">
        <v>624</v>
      </c>
      <c r="CA1461">
        <v>131</v>
      </c>
      <c r="CB1461">
        <v>0</v>
      </c>
      <c r="CC1461" s="1">
        <v>43420</v>
      </c>
      <c r="CD1461">
        <v>87</v>
      </c>
      <c r="CE1461">
        <v>0</v>
      </c>
      <c r="CF1461">
        <v>116</v>
      </c>
      <c r="CG1461">
        <v>0</v>
      </c>
    </row>
    <row r="1462" spans="1:85" hidden="1" x14ac:dyDescent="0.45">
      <c r="A1462" s="179">
        <v>105002446248</v>
      </c>
      <c r="B1462" s="180">
        <v>43344</v>
      </c>
      <c r="C1462" s="181" t="s">
        <v>101</v>
      </c>
      <c r="D1462" s="181">
        <v>2018</v>
      </c>
      <c r="E1462" s="179">
        <v>14819247409505</v>
      </c>
      <c r="F1462" s="141" t="s">
        <v>664</v>
      </c>
      <c r="G1462" s="141" t="str">
        <f>VLOOKUP(E1462,'Tableau Sites'!$A$7:$C$107,3,FALSE)</f>
        <v>205 RUE DE BELGIQUE</v>
      </c>
      <c r="H1462" s="179">
        <v>56100</v>
      </c>
      <c r="I1462" s="183">
        <v>18</v>
      </c>
      <c r="J1462" s="180">
        <v>43343</v>
      </c>
      <c r="K1462" s="180">
        <v>43343</v>
      </c>
      <c r="L1462" s="183">
        <v>3602</v>
      </c>
      <c r="M1462" s="183">
        <v>3602</v>
      </c>
      <c r="N1462" s="184">
        <v>551.99</v>
      </c>
      <c r="O1462">
        <v>102976584</v>
      </c>
      <c r="P1462" t="s">
        <v>611</v>
      </c>
      <c r="Q1462">
        <v>102977700</v>
      </c>
      <c r="R1462" t="s">
        <v>130</v>
      </c>
      <c r="S1462">
        <v>11003620275</v>
      </c>
      <c r="T1462" t="s">
        <v>910</v>
      </c>
      <c r="U1462" s="104">
        <v>21560121200016</v>
      </c>
      <c r="W1462">
        <v>288119</v>
      </c>
      <c r="X1462" s="104">
        <v>105002446248</v>
      </c>
      <c r="Y1462" s="1">
        <v>43344</v>
      </c>
      <c r="Z1462" s="1">
        <v>43384</v>
      </c>
      <c r="AA1462">
        <v>28</v>
      </c>
      <c r="AB1462" t="s">
        <v>613</v>
      </c>
      <c r="AD1462">
        <v>6005921874</v>
      </c>
      <c r="AE1462" t="s">
        <v>664</v>
      </c>
      <c r="AH1462" s="104">
        <v>14819247409505</v>
      </c>
      <c r="AI1462" t="s">
        <v>12</v>
      </c>
      <c r="AJ1462">
        <v>56100</v>
      </c>
      <c r="AK1462" t="s">
        <v>264</v>
      </c>
      <c r="AL1462" t="s">
        <v>616</v>
      </c>
      <c r="AM1462">
        <v>705</v>
      </c>
      <c r="AN1462" t="s">
        <v>101</v>
      </c>
      <c r="AO1462" t="s">
        <v>617</v>
      </c>
      <c r="AP1462" t="s">
        <v>627</v>
      </c>
      <c r="AQ1462" t="s">
        <v>619</v>
      </c>
      <c r="AR1462">
        <v>18</v>
      </c>
      <c r="AU1462">
        <v>0</v>
      </c>
      <c r="AV1462" s="1">
        <v>43282</v>
      </c>
      <c r="AW1462" s="1">
        <v>43343</v>
      </c>
      <c r="AX1462">
        <v>181.14</v>
      </c>
      <c r="AY1462">
        <v>0</v>
      </c>
      <c r="AZ1462">
        <v>0</v>
      </c>
      <c r="BA1462">
        <v>0</v>
      </c>
      <c r="BB1462">
        <v>0</v>
      </c>
      <c r="BC1462">
        <v>6.92</v>
      </c>
      <c r="BD1462">
        <v>0</v>
      </c>
      <c r="BE1462">
        <v>0</v>
      </c>
      <c r="BF1462" s="1">
        <v>43344</v>
      </c>
      <c r="BG1462" s="1">
        <v>43404</v>
      </c>
      <c r="BH1462">
        <v>27.52</v>
      </c>
      <c r="BI1462">
        <v>133.28</v>
      </c>
      <c r="BJ1462">
        <v>341.94</v>
      </c>
      <c r="BK1462">
        <v>81.05</v>
      </c>
      <c r="BL1462">
        <v>7.44</v>
      </c>
      <c r="BM1462">
        <v>22.98</v>
      </c>
      <c r="BN1462">
        <v>10.81</v>
      </c>
      <c r="BO1462">
        <v>33.79</v>
      </c>
      <c r="BP1462">
        <v>464.22</v>
      </c>
      <c r="BQ1462">
        <v>34.96</v>
      </c>
      <c r="BR1462">
        <v>1.92</v>
      </c>
      <c r="BS1462">
        <v>429.26</v>
      </c>
      <c r="BT1462">
        <v>85.85</v>
      </c>
      <c r="BU1462">
        <v>551.99</v>
      </c>
      <c r="BV1462">
        <v>3602</v>
      </c>
      <c r="BW1462">
        <v>3160</v>
      </c>
      <c r="BX1462">
        <v>442</v>
      </c>
      <c r="BY1462" s="1">
        <v>43407</v>
      </c>
      <c r="BZ1462" t="s">
        <v>624</v>
      </c>
      <c r="CA1462">
        <v>6922</v>
      </c>
      <c r="CB1462">
        <v>1299</v>
      </c>
      <c r="CC1462" s="1">
        <v>43437</v>
      </c>
      <c r="CD1462">
        <v>79</v>
      </c>
      <c r="CE1462">
        <v>183</v>
      </c>
      <c r="CF1462">
        <v>3239</v>
      </c>
      <c r="CG1462">
        <v>625</v>
      </c>
    </row>
    <row r="1463" spans="1:85" hidden="1" x14ac:dyDescent="0.45">
      <c r="A1463" s="179">
        <v>105002446248</v>
      </c>
      <c r="B1463" s="180">
        <v>43344</v>
      </c>
      <c r="C1463" s="181" t="s">
        <v>101</v>
      </c>
      <c r="D1463" s="181">
        <v>2018</v>
      </c>
      <c r="E1463" s="179">
        <v>14809551292790</v>
      </c>
      <c r="F1463" s="182" t="s">
        <v>666</v>
      </c>
      <c r="G1463" s="141" t="str">
        <f>VLOOKUP(E1463,'Tableau Sites'!$A$7:$C$107,3,FALSE)</f>
        <v>5 PLACE LOUIS BONNEAUD</v>
      </c>
      <c r="H1463" s="179">
        <v>56100</v>
      </c>
      <c r="I1463" s="183">
        <v>24</v>
      </c>
      <c r="J1463" s="180">
        <v>43343</v>
      </c>
      <c r="K1463" s="180">
        <v>43343</v>
      </c>
      <c r="L1463" s="183">
        <v>683</v>
      </c>
      <c r="M1463" s="183">
        <v>683</v>
      </c>
      <c r="N1463" s="184">
        <v>131.59</v>
      </c>
      <c r="O1463">
        <v>102976584</v>
      </c>
      <c r="P1463" t="s">
        <v>611</v>
      </c>
      <c r="Q1463">
        <v>102977700</v>
      </c>
      <c r="R1463" t="s">
        <v>130</v>
      </c>
      <c r="S1463">
        <v>11003620275</v>
      </c>
      <c r="T1463" t="s">
        <v>910</v>
      </c>
      <c r="U1463" s="104">
        <v>21560121200016</v>
      </c>
      <c r="W1463">
        <v>288119</v>
      </c>
      <c r="X1463" s="104">
        <v>105002446248</v>
      </c>
      <c r="Y1463" s="1">
        <v>43344</v>
      </c>
      <c r="Z1463" s="1">
        <v>43384</v>
      </c>
      <c r="AA1463">
        <v>29</v>
      </c>
      <c r="AB1463" t="s">
        <v>613</v>
      </c>
      <c r="AD1463">
        <v>6005863655</v>
      </c>
      <c r="AE1463" t="s">
        <v>666</v>
      </c>
      <c r="AH1463" s="104">
        <v>14809551292790</v>
      </c>
      <c r="AI1463" t="s">
        <v>834</v>
      </c>
      <c r="AJ1463">
        <v>56100</v>
      </c>
      <c r="AK1463" t="s">
        <v>264</v>
      </c>
      <c r="AL1463" t="s">
        <v>396</v>
      </c>
      <c r="AM1463">
        <v>481</v>
      </c>
      <c r="AN1463" t="s">
        <v>101</v>
      </c>
      <c r="AO1463" t="s">
        <v>617</v>
      </c>
      <c r="AP1463" t="s">
        <v>618</v>
      </c>
      <c r="AQ1463" t="s">
        <v>619</v>
      </c>
      <c r="AR1463">
        <v>24</v>
      </c>
      <c r="AU1463">
        <v>0</v>
      </c>
      <c r="AV1463" s="1">
        <v>43282</v>
      </c>
      <c r="AW1463" s="1">
        <v>43343</v>
      </c>
      <c r="AX1463">
        <v>34.340000000000003</v>
      </c>
      <c r="AY1463">
        <v>0</v>
      </c>
      <c r="AZ1463">
        <v>0</v>
      </c>
      <c r="BA1463">
        <v>0</v>
      </c>
      <c r="BB1463">
        <v>0</v>
      </c>
      <c r="BC1463">
        <v>1.31</v>
      </c>
      <c r="BD1463">
        <v>0</v>
      </c>
      <c r="BE1463">
        <v>0</v>
      </c>
      <c r="BF1463" s="1">
        <v>43344</v>
      </c>
      <c r="BG1463" s="1">
        <v>43404</v>
      </c>
      <c r="BH1463">
        <v>25.53</v>
      </c>
      <c r="BI1463">
        <v>25.03</v>
      </c>
      <c r="BJ1463">
        <v>84.9</v>
      </c>
      <c r="BK1463">
        <v>15.37</v>
      </c>
      <c r="BL1463">
        <v>6.9</v>
      </c>
      <c r="BM1463">
        <v>4.3600000000000003</v>
      </c>
      <c r="BN1463">
        <v>2.0499999999999998</v>
      </c>
      <c r="BO1463">
        <v>6.41</v>
      </c>
      <c r="BP1463">
        <v>113.58</v>
      </c>
      <c r="BQ1463">
        <v>32.43</v>
      </c>
      <c r="BR1463">
        <v>1.78</v>
      </c>
      <c r="BS1463">
        <v>81.150000000000006</v>
      </c>
      <c r="BT1463">
        <v>16.23</v>
      </c>
      <c r="BU1463">
        <v>131.59</v>
      </c>
      <c r="BV1463">
        <v>683</v>
      </c>
      <c r="BW1463">
        <v>683</v>
      </c>
      <c r="BX1463">
        <v>0</v>
      </c>
      <c r="BY1463" s="1">
        <v>43389</v>
      </c>
      <c r="BZ1463" t="s">
        <v>687</v>
      </c>
      <c r="CA1463">
        <v>568</v>
      </c>
      <c r="CB1463">
        <v>0</v>
      </c>
      <c r="CC1463" s="1">
        <v>43452</v>
      </c>
      <c r="CD1463">
        <v>72519</v>
      </c>
      <c r="CE1463">
        <v>0</v>
      </c>
      <c r="CF1463">
        <v>73202</v>
      </c>
      <c r="CG1463">
        <v>0</v>
      </c>
    </row>
    <row r="1464" spans="1:85" hidden="1" x14ac:dyDescent="0.45">
      <c r="A1464" s="179">
        <v>105002446248</v>
      </c>
      <c r="B1464" s="180">
        <v>43344</v>
      </c>
      <c r="C1464" s="181" t="s">
        <v>101</v>
      </c>
      <c r="D1464" s="181">
        <v>2018</v>
      </c>
      <c r="E1464" s="179">
        <v>14823588943559</v>
      </c>
      <c r="F1464" s="182" t="s">
        <v>95</v>
      </c>
      <c r="G1464" s="141" t="str">
        <f>VLOOKUP(E1464,'Tableau Sites'!$A$7:$C$107,3,FALSE)</f>
        <v>2 RUE MAURICE THOREZ</v>
      </c>
      <c r="H1464" s="179">
        <v>56100</v>
      </c>
      <c r="I1464" s="183">
        <v>30</v>
      </c>
      <c r="J1464" s="180">
        <v>43343</v>
      </c>
      <c r="K1464" s="180">
        <v>43343</v>
      </c>
      <c r="L1464" s="183">
        <v>4291</v>
      </c>
      <c r="M1464" s="183">
        <v>4291</v>
      </c>
      <c r="N1464" s="184">
        <v>662.4</v>
      </c>
      <c r="O1464">
        <v>102976584</v>
      </c>
      <c r="P1464" t="s">
        <v>611</v>
      </c>
      <c r="Q1464">
        <v>102977700</v>
      </c>
      <c r="R1464" t="s">
        <v>130</v>
      </c>
      <c r="S1464">
        <v>11003620275</v>
      </c>
      <c r="T1464" t="s">
        <v>910</v>
      </c>
      <c r="U1464" s="104">
        <v>21560121200016</v>
      </c>
      <c r="W1464">
        <v>288119</v>
      </c>
      <c r="X1464" s="104">
        <v>105002446248</v>
      </c>
      <c r="Y1464" s="1">
        <v>43344</v>
      </c>
      <c r="Z1464" s="1">
        <v>43384</v>
      </c>
      <c r="AA1464">
        <v>30</v>
      </c>
      <c r="AB1464" t="s">
        <v>613</v>
      </c>
      <c r="AD1464">
        <v>6005830332</v>
      </c>
      <c r="AE1464" t="s">
        <v>95</v>
      </c>
      <c r="AH1464" s="104">
        <v>14823588943559</v>
      </c>
      <c r="AI1464" t="s">
        <v>835</v>
      </c>
      <c r="AJ1464">
        <v>56100</v>
      </c>
      <c r="AK1464" t="s">
        <v>264</v>
      </c>
      <c r="AL1464" t="s">
        <v>616</v>
      </c>
      <c r="AM1464">
        <v>3156310237097</v>
      </c>
      <c r="AN1464" t="s">
        <v>101</v>
      </c>
      <c r="AO1464" t="s">
        <v>617</v>
      </c>
      <c r="AP1464" t="s">
        <v>631</v>
      </c>
      <c r="AQ1464" t="s">
        <v>619</v>
      </c>
      <c r="AR1464">
        <v>30</v>
      </c>
      <c r="AU1464">
        <v>0</v>
      </c>
      <c r="AV1464" s="1">
        <v>43282</v>
      </c>
      <c r="AW1464" s="1">
        <v>43343</v>
      </c>
      <c r="AX1464">
        <v>215.79</v>
      </c>
      <c r="AY1464">
        <v>0</v>
      </c>
      <c r="AZ1464">
        <v>0</v>
      </c>
      <c r="BA1464">
        <v>0</v>
      </c>
      <c r="BB1464">
        <v>0</v>
      </c>
      <c r="BC1464">
        <v>8.24</v>
      </c>
      <c r="BD1464">
        <v>0</v>
      </c>
      <c r="BE1464">
        <v>0</v>
      </c>
      <c r="BF1464" s="1">
        <v>43344</v>
      </c>
      <c r="BG1464" s="1">
        <v>43404</v>
      </c>
      <c r="BH1464">
        <v>42.32</v>
      </c>
      <c r="BI1464">
        <v>152.13999999999999</v>
      </c>
      <c r="BJ1464">
        <v>410.25</v>
      </c>
      <c r="BK1464">
        <v>96.55</v>
      </c>
      <c r="BL1464">
        <v>11.44</v>
      </c>
      <c r="BM1464">
        <v>27.38</v>
      </c>
      <c r="BN1464">
        <v>12.87</v>
      </c>
      <c r="BO1464">
        <v>40.25</v>
      </c>
      <c r="BP1464">
        <v>558.49</v>
      </c>
      <c r="BQ1464">
        <v>53.76</v>
      </c>
      <c r="BR1464">
        <v>2.96</v>
      </c>
      <c r="BS1464">
        <v>504.73</v>
      </c>
      <c r="BT1464">
        <v>100.95</v>
      </c>
      <c r="BU1464">
        <v>662.4</v>
      </c>
      <c r="BV1464">
        <v>4291</v>
      </c>
      <c r="BW1464">
        <v>3323</v>
      </c>
      <c r="BX1464">
        <v>968</v>
      </c>
      <c r="BY1464" s="1">
        <v>43391</v>
      </c>
      <c r="BZ1464" t="s">
        <v>624</v>
      </c>
      <c r="CA1464">
        <v>85891</v>
      </c>
      <c r="CB1464">
        <v>31649</v>
      </c>
      <c r="CC1464" s="1">
        <v>43422</v>
      </c>
      <c r="CD1464">
        <v>79309</v>
      </c>
      <c r="CE1464">
        <v>29949</v>
      </c>
      <c r="CF1464">
        <v>82632</v>
      </c>
      <c r="CG1464">
        <v>30917</v>
      </c>
    </row>
    <row r="1465" spans="1:85" hidden="1" x14ac:dyDescent="0.45">
      <c r="A1465" s="179">
        <v>105002446248</v>
      </c>
      <c r="B1465" s="180">
        <v>43344</v>
      </c>
      <c r="C1465" s="181" t="s">
        <v>101</v>
      </c>
      <c r="D1465" s="181">
        <v>2018</v>
      </c>
      <c r="E1465" s="179">
        <v>14808393522019</v>
      </c>
      <c r="F1465" s="182" t="s">
        <v>92</v>
      </c>
      <c r="G1465" s="141" t="str">
        <f>VLOOKUP(E1465,'Tableau Sites'!$A$7:$C$107,3,FALSE)</f>
        <v>RUE AUGUSTE RODIN</v>
      </c>
      <c r="H1465" s="179">
        <v>56100</v>
      </c>
      <c r="I1465" s="183">
        <v>3</v>
      </c>
      <c r="J1465" s="180">
        <v>43343</v>
      </c>
      <c r="K1465" s="180">
        <v>43343</v>
      </c>
      <c r="L1465" s="183">
        <v>102</v>
      </c>
      <c r="M1465" s="183">
        <v>102</v>
      </c>
      <c r="N1465" s="184">
        <v>25.06</v>
      </c>
      <c r="O1465">
        <v>102976584</v>
      </c>
      <c r="P1465" t="s">
        <v>611</v>
      </c>
      <c r="Q1465">
        <v>102977700</v>
      </c>
      <c r="R1465" t="s">
        <v>130</v>
      </c>
      <c r="S1465">
        <v>11003620275</v>
      </c>
      <c r="T1465" t="s">
        <v>910</v>
      </c>
      <c r="U1465" s="104">
        <v>21560121200016</v>
      </c>
      <c r="W1465">
        <v>288119</v>
      </c>
      <c r="X1465" s="104">
        <v>105002446248</v>
      </c>
      <c r="Y1465" s="1">
        <v>43344</v>
      </c>
      <c r="Z1465" s="1">
        <v>43384</v>
      </c>
      <c r="AA1465">
        <v>31</v>
      </c>
      <c r="AB1465" t="s">
        <v>613</v>
      </c>
      <c r="AD1465">
        <v>6005877846</v>
      </c>
      <c r="AE1465" t="s">
        <v>92</v>
      </c>
      <c r="AH1465" s="104">
        <v>14808393522019</v>
      </c>
      <c r="AI1465" t="s">
        <v>836</v>
      </c>
      <c r="AJ1465">
        <v>56100</v>
      </c>
      <c r="AK1465" t="s">
        <v>264</v>
      </c>
      <c r="AL1465" t="s">
        <v>616</v>
      </c>
      <c r="AM1465">
        <v>999</v>
      </c>
      <c r="AN1465" t="s">
        <v>101</v>
      </c>
      <c r="AO1465" t="s">
        <v>617</v>
      </c>
      <c r="AP1465" t="s">
        <v>618</v>
      </c>
      <c r="AQ1465" t="s">
        <v>619</v>
      </c>
      <c r="AR1465">
        <v>3</v>
      </c>
      <c r="AU1465">
        <v>0</v>
      </c>
      <c r="AV1465" s="1">
        <v>43282</v>
      </c>
      <c r="AW1465" s="1">
        <v>43343</v>
      </c>
      <c r="AX1465">
        <v>5.14</v>
      </c>
      <c r="AY1465">
        <v>0</v>
      </c>
      <c r="AZ1465">
        <v>0</v>
      </c>
      <c r="BA1465">
        <v>0</v>
      </c>
      <c r="BB1465">
        <v>0</v>
      </c>
      <c r="BC1465">
        <v>0.2</v>
      </c>
      <c r="BD1465">
        <v>0</v>
      </c>
      <c r="BE1465">
        <v>0</v>
      </c>
      <c r="BF1465" s="1">
        <v>43344</v>
      </c>
      <c r="BG1465" s="1">
        <v>43404</v>
      </c>
      <c r="BH1465">
        <v>7.83</v>
      </c>
      <c r="BI1465">
        <v>3.74</v>
      </c>
      <c r="BJ1465">
        <v>16.71</v>
      </c>
      <c r="BK1465">
        <v>2.2999999999999998</v>
      </c>
      <c r="BL1465">
        <v>2.11</v>
      </c>
      <c r="BM1465">
        <v>0.65</v>
      </c>
      <c r="BN1465">
        <v>0.31</v>
      </c>
      <c r="BO1465">
        <v>0.96</v>
      </c>
      <c r="BP1465">
        <v>22.08</v>
      </c>
      <c r="BQ1465">
        <v>9.94</v>
      </c>
      <c r="BR1465">
        <v>0.55000000000000004</v>
      </c>
      <c r="BS1465">
        <v>12.14</v>
      </c>
      <c r="BT1465">
        <v>2.4300000000000002</v>
      </c>
      <c r="BU1465">
        <v>25.06</v>
      </c>
      <c r="BV1465">
        <v>102</v>
      </c>
      <c r="BW1465">
        <v>102</v>
      </c>
      <c r="BX1465">
        <v>0</v>
      </c>
      <c r="BY1465" s="1">
        <v>43393</v>
      </c>
      <c r="BZ1465" t="s">
        <v>624</v>
      </c>
      <c r="CA1465">
        <v>302</v>
      </c>
      <c r="CB1465">
        <v>0</v>
      </c>
      <c r="CC1465" s="1">
        <v>43424</v>
      </c>
      <c r="CD1465">
        <v>138</v>
      </c>
      <c r="CE1465">
        <v>0</v>
      </c>
      <c r="CF1465">
        <v>240</v>
      </c>
      <c r="CG1465">
        <v>0</v>
      </c>
    </row>
    <row r="1466" spans="1:85" hidden="1" x14ac:dyDescent="0.45">
      <c r="A1466" s="179">
        <v>105002446248</v>
      </c>
      <c r="B1466" s="180">
        <v>43344</v>
      </c>
      <c r="C1466" s="181" t="s">
        <v>101</v>
      </c>
      <c r="D1466" s="181">
        <v>2018</v>
      </c>
      <c r="E1466" s="179">
        <v>14883936261510</v>
      </c>
      <c r="F1466" s="182" t="s">
        <v>670</v>
      </c>
      <c r="G1466" s="141" t="s">
        <v>1049</v>
      </c>
      <c r="H1466" s="179">
        <v>56100</v>
      </c>
      <c r="I1466" s="183">
        <v>3</v>
      </c>
      <c r="J1466" s="180">
        <v>43343</v>
      </c>
      <c r="K1466" s="180">
        <v>43343</v>
      </c>
      <c r="L1466" s="183">
        <v>183</v>
      </c>
      <c r="M1466" s="183">
        <v>183</v>
      </c>
      <c r="N1466" s="184">
        <v>36.590000000000003</v>
      </c>
      <c r="O1466">
        <v>102976584</v>
      </c>
      <c r="P1466" t="s">
        <v>611</v>
      </c>
      <c r="Q1466">
        <v>102977700</v>
      </c>
      <c r="R1466" t="s">
        <v>130</v>
      </c>
      <c r="S1466">
        <v>11003620275</v>
      </c>
      <c r="T1466" t="s">
        <v>910</v>
      </c>
      <c r="U1466" s="104">
        <v>21560121200016</v>
      </c>
      <c r="W1466">
        <v>288119</v>
      </c>
      <c r="X1466" s="104">
        <v>105002446248</v>
      </c>
      <c r="Y1466" s="1">
        <v>43344</v>
      </c>
      <c r="Z1466" s="1">
        <v>43384</v>
      </c>
      <c r="AA1466">
        <v>32</v>
      </c>
      <c r="AB1466" t="s">
        <v>613</v>
      </c>
      <c r="AD1466">
        <v>6005863531</v>
      </c>
      <c r="AE1466" t="s">
        <v>670</v>
      </c>
      <c r="AH1466" s="104">
        <v>14883936261510</v>
      </c>
      <c r="AI1466" t="s">
        <v>837</v>
      </c>
      <c r="AJ1466">
        <v>56100</v>
      </c>
      <c r="AK1466" t="s">
        <v>264</v>
      </c>
      <c r="AL1466" t="s">
        <v>616</v>
      </c>
      <c r="AM1466">
        <v>407</v>
      </c>
      <c r="AN1466" t="s">
        <v>101</v>
      </c>
      <c r="AO1466" t="s">
        <v>617</v>
      </c>
      <c r="AP1466" t="s">
        <v>618</v>
      </c>
      <c r="AQ1466" t="s">
        <v>619</v>
      </c>
      <c r="AR1466">
        <v>3</v>
      </c>
      <c r="AU1466">
        <v>0</v>
      </c>
      <c r="AV1466" s="1">
        <v>43282</v>
      </c>
      <c r="AW1466" s="1">
        <v>43343</v>
      </c>
      <c r="AX1466">
        <v>9.1999999999999993</v>
      </c>
      <c r="AY1466">
        <v>0</v>
      </c>
      <c r="AZ1466">
        <v>0</v>
      </c>
      <c r="BA1466">
        <v>0</v>
      </c>
      <c r="BB1466">
        <v>0</v>
      </c>
      <c r="BC1466">
        <v>0.35</v>
      </c>
      <c r="BD1466">
        <v>0</v>
      </c>
      <c r="BE1466">
        <v>0</v>
      </c>
      <c r="BF1466" s="1">
        <v>43344</v>
      </c>
      <c r="BG1466" s="1">
        <v>43404</v>
      </c>
      <c r="BH1466">
        <v>7.83</v>
      </c>
      <c r="BI1466">
        <v>6.71</v>
      </c>
      <c r="BJ1466">
        <v>23.74</v>
      </c>
      <c r="BK1466">
        <v>4.12</v>
      </c>
      <c r="BL1466">
        <v>2.11</v>
      </c>
      <c r="BM1466">
        <v>1.17</v>
      </c>
      <c r="BN1466">
        <v>0.55000000000000004</v>
      </c>
      <c r="BO1466">
        <v>1.72</v>
      </c>
      <c r="BP1466">
        <v>31.69</v>
      </c>
      <c r="BQ1466">
        <v>9.94</v>
      </c>
      <c r="BR1466">
        <v>0.55000000000000004</v>
      </c>
      <c r="BS1466">
        <v>21.75</v>
      </c>
      <c r="BT1466">
        <v>4.3499999999999996</v>
      </c>
      <c r="BU1466">
        <v>36.590000000000003</v>
      </c>
      <c r="BV1466">
        <v>183</v>
      </c>
      <c r="BW1466">
        <v>183</v>
      </c>
      <c r="BX1466">
        <v>0</v>
      </c>
      <c r="BY1466" s="1">
        <v>43407</v>
      </c>
      <c r="BZ1466" t="s">
        <v>624</v>
      </c>
      <c r="CA1466">
        <v>672</v>
      </c>
      <c r="CB1466">
        <v>0</v>
      </c>
      <c r="CC1466" s="1">
        <v>43437</v>
      </c>
      <c r="CD1466">
        <v>341</v>
      </c>
      <c r="CE1466">
        <v>0</v>
      </c>
      <c r="CF1466">
        <v>524</v>
      </c>
      <c r="CG1466">
        <v>0</v>
      </c>
    </row>
    <row r="1467" spans="1:85" hidden="1" x14ac:dyDescent="0.45">
      <c r="A1467" s="179">
        <v>105002446248</v>
      </c>
      <c r="B1467" s="180">
        <v>43344</v>
      </c>
      <c r="C1467" s="181" t="s">
        <v>101</v>
      </c>
      <c r="D1467" s="181">
        <v>2018</v>
      </c>
      <c r="E1467" s="179">
        <v>14822286483376</v>
      </c>
      <c r="F1467" s="182" t="s">
        <v>672</v>
      </c>
      <c r="G1467" s="141" t="str">
        <f>VLOOKUP(E1467,'Tableau Sites'!$A$7:$C$107,3,FALSE)</f>
        <v>RUE MAURICE THOREZ</v>
      </c>
      <c r="H1467" s="179">
        <v>56100</v>
      </c>
      <c r="I1467" s="183">
        <v>6</v>
      </c>
      <c r="J1467" s="180">
        <v>43343</v>
      </c>
      <c r="K1467" s="180">
        <v>43343</v>
      </c>
      <c r="L1467" s="183">
        <v>212</v>
      </c>
      <c r="M1467" s="183">
        <v>212</v>
      </c>
      <c r="N1467" s="184">
        <v>15.32</v>
      </c>
      <c r="O1467">
        <v>102976584</v>
      </c>
      <c r="P1467" t="s">
        <v>611</v>
      </c>
      <c r="Q1467">
        <v>102977700</v>
      </c>
      <c r="R1467" t="s">
        <v>130</v>
      </c>
      <c r="S1467">
        <v>11003620275</v>
      </c>
      <c r="T1467" t="s">
        <v>910</v>
      </c>
      <c r="U1467" s="104">
        <v>21560121200016</v>
      </c>
      <c r="W1467">
        <v>288119</v>
      </c>
      <c r="X1467" s="104">
        <v>105002446248</v>
      </c>
      <c r="Y1467" s="1">
        <v>43344</v>
      </c>
      <c r="Z1467" s="1">
        <v>43384</v>
      </c>
      <c r="AA1467">
        <v>33</v>
      </c>
      <c r="AB1467" t="s">
        <v>613</v>
      </c>
      <c r="AD1467">
        <v>6005830331</v>
      </c>
      <c r="AE1467" t="s">
        <v>672</v>
      </c>
      <c r="AH1467" s="104">
        <v>14822286483376</v>
      </c>
      <c r="AI1467" t="s">
        <v>838</v>
      </c>
      <c r="AJ1467">
        <v>56100</v>
      </c>
      <c r="AK1467" t="s">
        <v>264</v>
      </c>
      <c r="AL1467" t="s">
        <v>616</v>
      </c>
      <c r="AM1467">
        <v>3156214507122</v>
      </c>
      <c r="AN1467" t="s">
        <v>101</v>
      </c>
      <c r="AO1467" t="s">
        <v>617</v>
      </c>
      <c r="AP1467" t="s">
        <v>618</v>
      </c>
      <c r="AQ1467" t="s">
        <v>619</v>
      </c>
      <c r="AR1467">
        <v>6</v>
      </c>
      <c r="AU1467">
        <v>0</v>
      </c>
      <c r="AV1467" s="1">
        <v>43282</v>
      </c>
      <c r="AW1467" s="1">
        <v>43343</v>
      </c>
      <c r="AX1467">
        <v>10.67</v>
      </c>
      <c r="AY1467">
        <v>0</v>
      </c>
      <c r="AZ1467">
        <v>0</v>
      </c>
      <c r="BA1467">
        <v>0</v>
      </c>
      <c r="BB1467">
        <v>0</v>
      </c>
      <c r="BC1467">
        <v>0.41</v>
      </c>
      <c r="BD1467">
        <v>-24</v>
      </c>
      <c r="BE1467">
        <v>0</v>
      </c>
      <c r="BF1467" s="1">
        <v>43344</v>
      </c>
      <c r="BG1467" s="1">
        <v>43404</v>
      </c>
      <c r="BH1467">
        <v>10.36</v>
      </c>
      <c r="BI1467">
        <v>7.77</v>
      </c>
      <c r="BJ1467">
        <v>4.8</v>
      </c>
      <c r="BK1467">
        <v>4.7699999999999996</v>
      </c>
      <c r="BL1467">
        <v>2.8</v>
      </c>
      <c r="BM1467">
        <v>1.35</v>
      </c>
      <c r="BN1467">
        <v>0.64</v>
      </c>
      <c r="BO1467">
        <v>1.99</v>
      </c>
      <c r="BP1467">
        <v>14.36</v>
      </c>
      <c r="BQ1467">
        <v>13.16</v>
      </c>
      <c r="BR1467">
        <v>0.72</v>
      </c>
      <c r="BS1467">
        <v>1.2</v>
      </c>
      <c r="BT1467">
        <v>0.24</v>
      </c>
      <c r="BU1467">
        <v>15.32</v>
      </c>
      <c r="BV1467">
        <v>212</v>
      </c>
      <c r="BW1467">
        <v>212</v>
      </c>
      <c r="BX1467">
        <v>0</v>
      </c>
      <c r="BY1467" s="1">
        <v>43389</v>
      </c>
      <c r="BZ1467" t="s">
        <v>624</v>
      </c>
      <c r="CA1467">
        <v>11655</v>
      </c>
      <c r="CB1467">
        <v>0</v>
      </c>
      <c r="CC1467" s="1">
        <v>43420</v>
      </c>
      <c r="CD1467">
        <v>11443</v>
      </c>
      <c r="CE1467">
        <v>0</v>
      </c>
      <c r="CF1467">
        <v>11655</v>
      </c>
      <c r="CG1467">
        <v>0</v>
      </c>
    </row>
    <row r="1468" spans="1:85" hidden="1" x14ac:dyDescent="0.45">
      <c r="A1468" s="179">
        <v>105002446248</v>
      </c>
      <c r="B1468" s="180">
        <v>43344</v>
      </c>
      <c r="C1468" s="181" t="s">
        <v>101</v>
      </c>
      <c r="D1468" s="181">
        <v>2018</v>
      </c>
      <c r="E1468" s="179">
        <v>14874240113686</v>
      </c>
      <c r="F1468" s="182" t="s">
        <v>674</v>
      </c>
      <c r="G1468" s="141" t="s">
        <v>1050</v>
      </c>
      <c r="H1468" s="179">
        <v>56100</v>
      </c>
      <c r="I1468" s="183">
        <v>9</v>
      </c>
      <c r="J1468" s="180">
        <v>43343</v>
      </c>
      <c r="K1468" s="180">
        <v>43343</v>
      </c>
      <c r="L1468" s="183">
        <v>1369</v>
      </c>
      <c r="M1468" s="183">
        <v>1369</v>
      </c>
      <c r="N1468" s="184">
        <v>212.47</v>
      </c>
      <c r="O1468">
        <v>102976584</v>
      </c>
      <c r="P1468" t="s">
        <v>611</v>
      </c>
      <c r="Q1468">
        <v>102977700</v>
      </c>
      <c r="R1468" t="s">
        <v>130</v>
      </c>
      <c r="S1468">
        <v>11003620275</v>
      </c>
      <c r="T1468" t="s">
        <v>910</v>
      </c>
      <c r="U1468" s="104">
        <v>21560121200016</v>
      </c>
      <c r="W1468">
        <v>288119</v>
      </c>
      <c r="X1468" s="104">
        <v>105002446248</v>
      </c>
      <c r="Y1468" s="1">
        <v>43344</v>
      </c>
      <c r="Z1468" s="1">
        <v>43384</v>
      </c>
      <c r="AA1468">
        <v>34</v>
      </c>
      <c r="AB1468" t="s">
        <v>613</v>
      </c>
      <c r="AD1468">
        <v>6005863556</v>
      </c>
      <c r="AE1468" t="s">
        <v>674</v>
      </c>
      <c r="AH1468" s="104">
        <v>14874240113686</v>
      </c>
      <c r="AI1468" t="s">
        <v>839</v>
      </c>
      <c r="AJ1468">
        <v>56100</v>
      </c>
      <c r="AK1468" t="s">
        <v>264</v>
      </c>
      <c r="AL1468" t="s">
        <v>616</v>
      </c>
      <c r="AM1468">
        <v>641</v>
      </c>
      <c r="AN1468" t="s">
        <v>101</v>
      </c>
      <c r="AO1468" t="s">
        <v>617</v>
      </c>
      <c r="AP1468" t="s">
        <v>618</v>
      </c>
      <c r="AQ1468" t="s">
        <v>619</v>
      </c>
      <c r="AR1468">
        <v>9</v>
      </c>
      <c r="AU1468">
        <v>0</v>
      </c>
      <c r="AV1468" s="1">
        <v>43282</v>
      </c>
      <c r="AW1468" s="1">
        <v>43343</v>
      </c>
      <c r="AX1468">
        <v>68.849999999999994</v>
      </c>
      <c r="AY1468">
        <v>0</v>
      </c>
      <c r="AZ1468">
        <v>0</v>
      </c>
      <c r="BA1468">
        <v>0</v>
      </c>
      <c r="BB1468">
        <v>0</v>
      </c>
      <c r="BC1468">
        <v>2.63</v>
      </c>
      <c r="BD1468">
        <v>0</v>
      </c>
      <c r="BE1468">
        <v>0</v>
      </c>
      <c r="BF1468" s="1">
        <v>43344</v>
      </c>
      <c r="BG1468" s="1">
        <v>43404</v>
      </c>
      <c r="BH1468">
        <v>12.89</v>
      </c>
      <c r="BI1468">
        <v>50.17</v>
      </c>
      <c r="BJ1468">
        <v>131.91</v>
      </c>
      <c r="BK1468">
        <v>30.8</v>
      </c>
      <c r="BL1468">
        <v>3.49</v>
      </c>
      <c r="BM1468">
        <v>8.73</v>
      </c>
      <c r="BN1468">
        <v>4.1100000000000003</v>
      </c>
      <c r="BO1468">
        <v>12.84</v>
      </c>
      <c r="BP1468">
        <v>179.04</v>
      </c>
      <c r="BQ1468">
        <v>16.38</v>
      </c>
      <c r="BR1468">
        <v>0.9</v>
      </c>
      <c r="BS1468">
        <v>162.66</v>
      </c>
      <c r="BT1468">
        <v>32.53</v>
      </c>
      <c r="BU1468">
        <v>212.47</v>
      </c>
      <c r="BV1468">
        <v>1369</v>
      </c>
      <c r="BW1468">
        <v>1369</v>
      </c>
      <c r="BX1468">
        <v>0</v>
      </c>
      <c r="BY1468" s="1">
        <v>43395</v>
      </c>
      <c r="BZ1468" t="s">
        <v>624</v>
      </c>
      <c r="CA1468">
        <v>9787</v>
      </c>
      <c r="CB1468">
        <v>0</v>
      </c>
      <c r="CC1468" s="1">
        <v>43426</v>
      </c>
      <c r="CD1468">
        <v>6866</v>
      </c>
      <c r="CE1468">
        <v>0</v>
      </c>
      <c r="CF1468">
        <v>8235</v>
      </c>
      <c r="CG1468">
        <v>0</v>
      </c>
    </row>
    <row r="1469" spans="1:85" hidden="1" x14ac:dyDescent="0.45">
      <c r="A1469" s="179">
        <v>105002446248</v>
      </c>
      <c r="B1469" s="180">
        <v>43344</v>
      </c>
      <c r="C1469" s="181" t="s">
        <v>101</v>
      </c>
      <c r="D1469" s="181">
        <v>2018</v>
      </c>
      <c r="E1469" s="179">
        <v>14812735108510</v>
      </c>
      <c r="F1469" s="141" t="s">
        <v>676</v>
      </c>
      <c r="G1469" s="141" t="str">
        <f>VLOOKUP(E1469,'Tableau Sites'!$A$7:$C$107,3,FALSE)</f>
        <v>RUE FERDINAND BUISSON</v>
      </c>
      <c r="H1469" s="179">
        <v>56100</v>
      </c>
      <c r="I1469" s="183">
        <v>30</v>
      </c>
      <c r="J1469" s="180">
        <v>43343</v>
      </c>
      <c r="K1469" s="180">
        <v>43343</v>
      </c>
      <c r="L1469" s="183">
        <v>3196</v>
      </c>
      <c r="M1469" s="183">
        <v>3196</v>
      </c>
      <c r="N1469" s="184">
        <v>496.73</v>
      </c>
      <c r="O1469">
        <v>102976584</v>
      </c>
      <c r="P1469" t="s">
        <v>611</v>
      </c>
      <c r="Q1469">
        <v>102977700</v>
      </c>
      <c r="R1469" t="s">
        <v>130</v>
      </c>
      <c r="S1469">
        <v>11003620275</v>
      </c>
      <c r="T1469" t="s">
        <v>910</v>
      </c>
      <c r="U1469" s="104">
        <v>21560121200016</v>
      </c>
      <c r="W1469">
        <v>288119</v>
      </c>
      <c r="X1469" s="104">
        <v>105002446248</v>
      </c>
      <c r="Y1469" s="1">
        <v>43344</v>
      </c>
      <c r="Z1469" s="1">
        <v>43384</v>
      </c>
      <c r="AA1469">
        <v>35</v>
      </c>
      <c r="AB1469" t="s">
        <v>613</v>
      </c>
      <c r="AD1469">
        <v>6005863726</v>
      </c>
      <c r="AE1469" t="s">
        <v>676</v>
      </c>
      <c r="AH1469" s="104">
        <v>14812735108510</v>
      </c>
      <c r="AI1469" t="s">
        <v>840</v>
      </c>
      <c r="AJ1469">
        <v>56100</v>
      </c>
      <c r="AK1469" t="s">
        <v>264</v>
      </c>
      <c r="AL1469" t="s">
        <v>634</v>
      </c>
      <c r="AM1469">
        <v>465</v>
      </c>
      <c r="AN1469" t="s">
        <v>101</v>
      </c>
      <c r="AO1469" t="s">
        <v>617</v>
      </c>
      <c r="AP1469" t="s">
        <v>618</v>
      </c>
      <c r="AQ1469" t="s">
        <v>619</v>
      </c>
      <c r="AR1469">
        <v>30</v>
      </c>
      <c r="AU1469">
        <v>0</v>
      </c>
      <c r="AV1469" s="1">
        <v>43282</v>
      </c>
      <c r="AW1469" s="1">
        <v>43343</v>
      </c>
      <c r="AX1469">
        <v>160.74</v>
      </c>
      <c r="AY1469">
        <v>0</v>
      </c>
      <c r="AZ1469">
        <v>0</v>
      </c>
      <c r="BA1469">
        <v>0</v>
      </c>
      <c r="BB1469">
        <v>0</v>
      </c>
      <c r="BC1469">
        <v>6.14</v>
      </c>
      <c r="BD1469">
        <v>0</v>
      </c>
      <c r="BE1469">
        <v>0</v>
      </c>
      <c r="BF1469" s="1">
        <v>43344</v>
      </c>
      <c r="BG1469" s="1">
        <v>43404</v>
      </c>
      <c r="BH1469">
        <v>30.6</v>
      </c>
      <c r="BI1469">
        <v>117.14</v>
      </c>
      <c r="BJ1469">
        <v>308.48</v>
      </c>
      <c r="BK1469">
        <v>71.91</v>
      </c>
      <c r="BL1469">
        <v>8.27</v>
      </c>
      <c r="BM1469">
        <v>20.39</v>
      </c>
      <c r="BN1469">
        <v>9.59</v>
      </c>
      <c r="BO1469">
        <v>29.98</v>
      </c>
      <c r="BP1469">
        <v>418.64</v>
      </c>
      <c r="BQ1469">
        <v>38.869999999999997</v>
      </c>
      <c r="BR1469">
        <v>2.14</v>
      </c>
      <c r="BS1469">
        <v>379.77</v>
      </c>
      <c r="BT1469">
        <v>75.95</v>
      </c>
      <c r="BU1469">
        <v>496.73</v>
      </c>
      <c r="BV1469">
        <v>3196</v>
      </c>
      <c r="BW1469">
        <v>3196</v>
      </c>
      <c r="BX1469">
        <v>0</v>
      </c>
      <c r="BY1469" s="1">
        <v>43369</v>
      </c>
      <c r="BZ1469" t="s">
        <v>638</v>
      </c>
      <c r="CA1469">
        <v>0</v>
      </c>
      <c r="CB1469">
        <v>0</v>
      </c>
      <c r="CC1469" s="1">
        <v>43452</v>
      </c>
      <c r="CD1469">
        <v>13131</v>
      </c>
      <c r="CE1469">
        <v>0</v>
      </c>
      <c r="CF1469">
        <v>16327</v>
      </c>
      <c r="CG1469">
        <v>0</v>
      </c>
    </row>
    <row r="1470" spans="1:85" hidden="1" x14ac:dyDescent="0.45">
      <c r="A1470" s="179">
        <v>105002446248</v>
      </c>
      <c r="B1470" s="180">
        <v>43344</v>
      </c>
      <c r="C1470" s="181" t="s">
        <v>101</v>
      </c>
      <c r="D1470" s="181">
        <v>2018</v>
      </c>
      <c r="E1470" s="179">
        <v>14895513628967</v>
      </c>
      <c r="F1470" s="182" t="s">
        <v>678</v>
      </c>
      <c r="G1470" s="141" t="s">
        <v>841</v>
      </c>
      <c r="H1470" s="179">
        <v>56100</v>
      </c>
      <c r="I1470" s="183">
        <v>36</v>
      </c>
      <c r="J1470" s="180">
        <v>43343</v>
      </c>
      <c r="K1470" s="180">
        <v>43343</v>
      </c>
      <c r="L1470" s="183">
        <v>2872</v>
      </c>
      <c r="M1470" s="183">
        <v>2872</v>
      </c>
      <c r="N1470" s="184">
        <v>472.46</v>
      </c>
      <c r="O1470">
        <v>102976584</v>
      </c>
      <c r="P1470" t="s">
        <v>611</v>
      </c>
      <c r="Q1470">
        <v>102977700</v>
      </c>
      <c r="R1470" t="s">
        <v>130</v>
      </c>
      <c r="S1470">
        <v>11003620275</v>
      </c>
      <c r="T1470" t="s">
        <v>910</v>
      </c>
      <c r="U1470" s="104">
        <v>21560121200016</v>
      </c>
      <c r="W1470">
        <v>288119</v>
      </c>
      <c r="X1470" s="104">
        <v>105002446248</v>
      </c>
      <c r="Y1470" s="1">
        <v>43344</v>
      </c>
      <c r="Z1470" s="1">
        <v>43384</v>
      </c>
      <c r="AA1470">
        <v>36</v>
      </c>
      <c r="AB1470" t="s">
        <v>613</v>
      </c>
      <c r="AD1470">
        <v>6005863488</v>
      </c>
      <c r="AE1470" t="s">
        <v>678</v>
      </c>
      <c r="AH1470" s="104">
        <v>14895513628967</v>
      </c>
      <c r="AI1470" t="s">
        <v>841</v>
      </c>
      <c r="AJ1470">
        <v>56100</v>
      </c>
      <c r="AK1470" t="s">
        <v>264</v>
      </c>
      <c r="AL1470" t="s">
        <v>616</v>
      </c>
      <c r="AM1470">
        <v>564</v>
      </c>
      <c r="AN1470" t="s">
        <v>101</v>
      </c>
      <c r="AO1470" t="s">
        <v>617</v>
      </c>
      <c r="AP1470" t="s">
        <v>627</v>
      </c>
      <c r="AQ1470" t="s">
        <v>619</v>
      </c>
      <c r="AR1470">
        <v>36</v>
      </c>
      <c r="AU1470">
        <v>0</v>
      </c>
      <c r="AV1470" s="1">
        <v>43282</v>
      </c>
      <c r="AW1470" s="1">
        <v>43343</v>
      </c>
      <c r="AX1470">
        <v>144.44</v>
      </c>
      <c r="AY1470">
        <v>0</v>
      </c>
      <c r="AZ1470">
        <v>0</v>
      </c>
      <c r="BA1470">
        <v>0</v>
      </c>
      <c r="BB1470">
        <v>0</v>
      </c>
      <c r="BC1470">
        <v>5.52</v>
      </c>
      <c r="BD1470">
        <v>0</v>
      </c>
      <c r="BE1470">
        <v>0</v>
      </c>
      <c r="BF1470" s="1">
        <v>43344</v>
      </c>
      <c r="BG1470" s="1">
        <v>43404</v>
      </c>
      <c r="BH1470">
        <v>49.71</v>
      </c>
      <c r="BI1470">
        <v>102.2</v>
      </c>
      <c r="BJ1470">
        <v>296.35000000000002</v>
      </c>
      <c r="BK1470">
        <v>64.62</v>
      </c>
      <c r="BL1470">
        <v>13.44</v>
      </c>
      <c r="BM1470">
        <v>18.32</v>
      </c>
      <c r="BN1470">
        <v>8.6199999999999992</v>
      </c>
      <c r="BO1470">
        <v>26.94</v>
      </c>
      <c r="BP1470">
        <v>401.35</v>
      </c>
      <c r="BQ1470">
        <v>63.15</v>
      </c>
      <c r="BR1470">
        <v>3.47</v>
      </c>
      <c r="BS1470">
        <v>338.2</v>
      </c>
      <c r="BT1470">
        <v>67.64</v>
      </c>
      <c r="BU1470">
        <v>472.46</v>
      </c>
      <c r="BV1470">
        <v>2872</v>
      </c>
      <c r="BW1470">
        <v>2249</v>
      </c>
      <c r="BX1470">
        <v>623</v>
      </c>
      <c r="BY1470" s="1">
        <v>43412</v>
      </c>
      <c r="BZ1470" t="s">
        <v>624</v>
      </c>
      <c r="CA1470">
        <v>11288</v>
      </c>
      <c r="CB1470">
        <v>3151</v>
      </c>
      <c r="CC1470" s="1">
        <v>43442</v>
      </c>
      <c r="CD1470">
        <v>7596</v>
      </c>
      <c r="CE1470">
        <v>1989</v>
      </c>
      <c r="CF1470">
        <v>9845</v>
      </c>
      <c r="CG1470">
        <v>2612</v>
      </c>
    </row>
    <row r="1471" spans="1:85" hidden="1" x14ac:dyDescent="0.45">
      <c r="A1471" s="179">
        <v>105002446248</v>
      </c>
      <c r="B1471" s="180">
        <v>43344</v>
      </c>
      <c r="C1471" s="181" t="s">
        <v>101</v>
      </c>
      <c r="D1471" s="181">
        <v>2018</v>
      </c>
      <c r="E1471" s="179">
        <v>14845296633070</v>
      </c>
      <c r="F1471" s="141" t="s">
        <v>680</v>
      </c>
      <c r="G1471" s="141" t="str">
        <f>VLOOKUP(E1471,'Tableau Sites'!$A$7:$C$107,3,FALSE)</f>
        <v>6 RUE DE L ECOLE</v>
      </c>
      <c r="H1471" s="179">
        <v>56100</v>
      </c>
      <c r="I1471" s="183">
        <v>3</v>
      </c>
      <c r="J1471" s="180">
        <v>43343</v>
      </c>
      <c r="K1471" s="180">
        <v>43343</v>
      </c>
      <c r="L1471" s="183">
        <v>120</v>
      </c>
      <c r="M1471" s="183">
        <v>120</v>
      </c>
      <c r="N1471" s="184">
        <v>27.6</v>
      </c>
      <c r="O1471">
        <v>102976584</v>
      </c>
      <c r="P1471" t="s">
        <v>611</v>
      </c>
      <c r="Q1471">
        <v>102977700</v>
      </c>
      <c r="R1471" t="s">
        <v>130</v>
      </c>
      <c r="S1471">
        <v>11003620275</v>
      </c>
      <c r="T1471" t="s">
        <v>910</v>
      </c>
      <c r="U1471" s="104">
        <v>21560121200016</v>
      </c>
      <c r="W1471">
        <v>288119</v>
      </c>
      <c r="X1471" s="104">
        <v>105002446248</v>
      </c>
      <c r="Y1471" s="1">
        <v>43344</v>
      </c>
      <c r="Z1471" s="1">
        <v>43384</v>
      </c>
      <c r="AA1471">
        <v>37</v>
      </c>
      <c r="AB1471" t="s">
        <v>613</v>
      </c>
      <c r="AD1471">
        <v>6005877386</v>
      </c>
      <c r="AE1471" t="s">
        <v>680</v>
      </c>
      <c r="AH1471" s="104">
        <v>14845296633070</v>
      </c>
      <c r="AI1471" t="s">
        <v>842</v>
      </c>
      <c r="AJ1471">
        <v>56100</v>
      </c>
      <c r="AK1471" t="s">
        <v>264</v>
      </c>
      <c r="AL1471" t="s">
        <v>634</v>
      </c>
      <c r="AM1471">
        <v>460</v>
      </c>
      <c r="AN1471" t="s">
        <v>101</v>
      </c>
      <c r="AO1471" t="s">
        <v>617</v>
      </c>
      <c r="AP1471" t="s">
        <v>618</v>
      </c>
      <c r="AQ1471" t="s">
        <v>619</v>
      </c>
      <c r="AR1471">
        <v>3</v>
      </c>
      <c r="AU1471">
        <v>0</v>
      </c>
      <c r="AV1471" s="1">
        <v>43282</v>
      </c>
      <c r="AW1471" s="1">
        <v>43343</v>
      </c>
      <c r="AX1471">
        <v>6.03</v>
      </c>
      <c r="AY1471">
        <v>0</v>
      </c>
      <c r="AZ1471">
        <v>0</v>
      </c>
      <c r="BA1471">
        <v>0</v>
      </c>
      <c r="BB1471">
        <v>0</v>
      </c>
      <c r="BC1471">
        <v>0.23</v>
      </c>
      <c r="BD1471">
        <v>0</v>
      </c>
      <c r="BE1471">
        <v>0</v>
      </c>
      <c r="BF1471" s="1">
        <v>43344</v>
      </c>
      <c r="BG1471" s="1">
        <v>43404</v>
      </c>
      <c r="BH1471">
        <v>7.83</v>
      </c>
      <c r="BI1471">
        <v>4.4000000000000004</v>
      </c>
      <c r="BJ1471">
        <v>18.260000000000002</v>
      </c>
      <c r="BK1471">
        <v>2.7</v>
      </c>
      <c r="BL1471">
        <v>2.11</v>
      </c>
      <c r="BM1471">
        <v>0.77</v>
      </c>
      <c r="BN1471">
        <v>0.36</v>
      </c>
      <c r="BO1471">
        <v>1.1299999999999999</v>
      </c>
      <c r="BP1471">
        <v>24.2</v>
      </c>
      <c r="BQ1471">
        <v>9.94</v>
      </c>
      <c r="BR1471">
        <v>0.55000000000000004</v>
      </c>
      <c r="BS1471">
        <v>14.26</v>
      </c>
      <c r="BT1471">
        <v>2.85</v>
      </c>
      <c r="BU1471">
        <v>27.6</v>
      </c>
      <c r="BV1471">
        <v>120</v>
      </c>
      <c r="BW1471">
        <v>120</v>
      </c>
      <c r="BX1471">
        <v>0</v>
      </c>
      <c r="BY1471" s="1">
        <v>43272</v>
      </c>
      <c r="BZ1471" t="s">
        <v>624</v>
      </c>
      <c r="CA1471">
        <v>24871</v>
      </c>
      <c r="CB1471">
        <v>0</v>
      </c>
      <c r="CC1471" s="1">
        <v>43452</v>
      </c>
      <c r="CD1471">
        <v>24889</v>
      </c>
      <c r="CE1471">
        <v>0</v>
      </c>
      <c r="CF1471">
        <v>25009</v>
      </c>
      <c r="CG1471">
        <v>0</v>
      </c>
    </row>
    <row r="1472" spans="1:85" hidden="1" x14ac:dyDescent="0.45">
      <c r="A1472" s="179">
        <v>105002446248</v>
      </c>
      <c r="B1472" s="180">
        <v>43344</v>
      </c>
      <c r="C1472" s="181" t="s">
        <v>101</v>
      </c>
      <c r="D1472" s="181">
        <v>2018</v>
      </c>
      <c r="E1472" s="179">
        <v>14808104138930</v>
      </c>
      <c r="F1472" s="182" t="s">
        <v>9</v>
      </c>
      <c r="G1472" s="141" t="str">
        <f>VLOOKUP(E1472,'Tableau Sites'!$A$7:$C$107,3,FALSE)</f>
        <v>33 RUE DU BOIS DU CHATEAU</v>
      </c>
      <c r="H1472" s="179">
        <v>56100</v>
      </c>
      <c r="I1472" s="183">
        <v>15</v>
      </c>
      <c r="J1472" s="180">
        <v>43343</v>
      </c>
      <c r="K1472" s="180">
        <v>43343</v>
      </c>
      <c r="L1472" s="183">
        <v>1764</v>
      </c>
      <c r="M1472" s="183">
        <v>1764</v>
      </c>
      <c r="N1472" s="184">
        <v>279.56</v>
      </c>
      <c r="O1472">
        <v>102976584</v>
      </c>
      <c r="P1472" t="s">
        <v>611</v>
      </c>
      <c r="Q1472">
        <v>102977700</v>
      </c>
      <c r="R1472" t="s">
        <v>130</v>
      </c>
      <c r="S1472">
        <v>11003620275</v>
      </c>
      <c r="T1472" t="s">
        <v>910</v>
      </c>
      <c r="U1472" s="104">
        <v>21560121200016</v>
      </c>
      <c r="W1472">
        <v>288119</v>
      </c>
      <c r="X1472" s="104">
        <v>105002446248</v>
      </c>
      <c r="Y1472" s="1">
        <v>43344</v>
      </c>
      <c r="Z1472" s="1">
        <v>43384</v>
      </c>
      <c r="AA1472">
        <v>38</v>
      </c>
      <c r="AB1472" t="s">
        <v>613</v>
      </c>
      <c r="AD1472">
        <v>6005836658</v>
      </c>
      <c r="AE1472" t="s">
        <v>9</v>
      </c>
      <c r="AH1472" s="104">
        <v>14808104138930</v>
      </c>
      <c r="AI1472" t="s">
        <v>843</v>
      </c>
      <c r="AJ1472">
        <v>56100</v>
      </c>
      <c r="AK1472" t="s">
        <v>264</v>
      </c>
      <c r="AL1472" t="s">
        <v>634</v>
      </c>
      <c r="AM1472">
        <v>605</v>
      </c>
      <c r="AN1472" t="s">
        <v>101</v>
      </c>
      <c r="AO1472" t="s">
        <v>617</v>
      </c>
      <c r="AP1472" t="s">
        <v>627</v>
      </c>
      <c r="AQ1472" t="s">
        <v>619</v>
      </c>
      <c r="AR1472">
        <v>15</v>
      </c>
      <c r="AU1472">
        <v>0</v>
      </c>
      <c r="AV1472" s="1">
        <v>43282</v>
      </c>
      <c r="AW1472" s="1">
        <v>43343</v>
      </c>
      <c r="AX1472">
        <v>88.73</v>
      </c>
      <c r="AY1472">
        <v>0</v>
      </c>
      <c r="AZ1472">
        <v>0</v>
      </c>
      <c r="BA1472">
        <v>0</v>
      </c>
      <c r="BB1472">
        <v>0</v>
      </c>
      <c r="BC1472">
        <v>3.39</v>
      </c>
      <c r="BD1472">
        <v>0</v>
      </c>
      <c r="BE1472">
        <v>0</v>
      </c>
      <c r="BF1472" s="1">
        <v>43344</v>
      </c>
      <c r="BG1472" s="1">
        <v>43404</v>
      </c>
      <c r="BH1472">
        <v>23.8</v>
      </c>
      <c r="BI1472">
        <v>61.43</v>
      </c>
      <c r="BJ1472">
        <v>173.96</v>
      </c>
      <c r="BK1472">
        <v>39.69</v>
      </c>
      <c r="BL1472">
        <v>6.43</v>
      </c>
      <c r="BM1472">
        <v>11.25</v>
      </c>
      <c r="BN1472">
        <v>5.29</v>
      </c>
      <c r="BO1472">
        <v>16.54</v>
      </c>
      <c r="BP1472">
        <v>236.62</v>
      </c>
      <c r="BQ1472">
        <v>30.23</v>
      </c>
      <c r="BR1472">
        <v>1.66</v>
      </c>
      <c r="BS1472">
        <v>206.39</v>
      </c>
      <c r="BT1472">
        <v>41.28</v>
      </c>
      <c r="BU1472">
        <v>279.56</v>
      </c>
      <c r="BV1472">
        <v>1764</v>
      </c>
      <c r="BW1472">
        <v>1292</v>
      </c>
      <c r="BX1472">
        <v>472</v>
      </c>
      <c r="BY1472" s="1">
        <v>43271</v>
      </c>
      <c r="BZ1472" t="s">
        <v>624</v>
      </c>
      <c r="CA1472">
        <v>19715</v>
      </c>
      <c r="CB1472">
        <v>58</v>
      </c>
      <c r="CC1472" s="1">
        <v>43452</v>
      </c>
      <c r="CD1472">
        <v>19931</v>
      </c>
      <c r="CE1472">
        <v>137</v>
      </c>
      <c r="CF1472">
        <v>21223</v>
      </c>
      <c r="CG1472">
        <v>609</v>
      </c>
    </row>
    <row r="1473" spans="1:85" hidden="1" x14ac:dyDescent="0.45">
      <c r="A1473" s="179">
        <v>105002446248</v>
      </c>
      <c r="B1473" s="180">
        <v>43344</v>
      </c>
      <c r="C1473" s="181" t="s">
        <v>101</v>
      </c>
      <c r="D1473" s="181">
        <v>2018</v>
      </c>
      <c r="E1473" s="179">
        <v>14822286428032</v>
      </c>
      <c r="F1473" s="182" t="s">
        <v>683</v>
      </c>
      <c r="G1473" s="1" t="str">
        <f t="shared" ref="G1473:G1475" si="1">AI1473</f>
        <v>RUE SARAH BERNHARDT STADE YVES ALLAINMAT</v>
      </c>
      <c r="H1473" s="179">
        <v>56100</v>
      </c>
      <c r="I1473" s="183">
        <v>18</v>
      </c>
      <c r="J1473" s="180">
        <v>43220</v>
      </c>
      <c r="K1473" s="180">
        <v>43220</v>
      </c>
      <c r="L1473" s="183">
        <v>2222</v>
      </c>
      <c r="M1473" s="183">
        <v>2222</v>
      </c>
      <c r="N1473" s="184">
        <v>316.92</v>
      </c>
      <c r="O1473">
        <v>102976584</v>
      </c>
      <c r="P1473" t="s">
        <v>611</v>
      </c>
      <c r="Q1473">
        <v>102977700</v>
      </c>
      <c r="R1473" t="s">
        <v>130</v>
      </c>
      <c r="S1473">
        <v>11003620275</v>
      </c>
      <c r="T1473" t="s">
        <v>910</v>
      </c>
      <c r="U1473" s="104">
        <v>21560121200016</v>
      </c>
      <c r="W1473">
        <v>288119</v>
      </c>
      <c r="X1473" s="104">
        <v>105002446248</v>
      </c>
      <c r="Y1473" s="1">
        <v>43344</v>
      </c>
      <c r="Z1473" s="1">
        <v>43384</v>
      </c>
      <c r="AA1473">
        <v>39</v>
      </c>
      <c r="AB1473" t="s">
        <v>908</v>
      </c>
      <c r="AD1473">
        <v>6005836720</v>
      </c>
      <c r="AE1473" t="s">
        <v>683</v>
      </c>
      <c r="AH1473" s="104">
        <v>14822286428032</v>
      </c>
      <c r="AI1473" t="s">
        <v>844</v>
      </c>
      <c r="AJ1473">
        <v>56100</v>
      </c>
      <c r="AK1473" t="s">
        <v>264</v>
      </c>
      <c r="AL1473" t="s">
        <v>616</v>
      </c>
      <c r="AM1473">
        <v>31</v>
      </c>
      <c r="AN1473" t="s">
        <v>101</v>
      </c>
      <c r="AO1473" t="s">
        <v>617</v>
      </c>
      <c r="AP1473" t="s">
        <v>618</v>
      </c>
      <c r="AQ1473" t="s">
        <v>619</v>
      </c>
      <c r="AR1473">
        <v>18</v>
      </c>
      <c r="AU1473">
        <v>0</v>
      </c>
      <c r="AV1473" s="1">
        <v>43191</v>
      </c>
      <c r="AW1473" s="1">
        <v>43220</v>
      </c>
      <c r="AX1473">
        <v>111.73</v>
      </c>
      <c r="AY1473">
        <v>0</v>
      </c>
      <c r="AZ1473">
        <v>0</v>
      </c>
      <c r="BA1473">
        <v>0</v>
      </c>
      <c r="BB1473">
        <v>0</v>
      </c>
      <c r="BC1473">
        <v>4.26</v>
      </c>
      <c r="BD1473">
        <v>0</v>
      </c>
      <c r="BE1473">
        <v>0</v>
      </c>
      <c r="BH1473">
        <v>0</v>
      </c>
      <c r="BI1473">
        <v>81.55</v>
      </c>
      <c r="BJ1473">
        <v>193.28</v>
      </c>
      <c r="BK1473">
        <v>49.99</v>
      </c>
      <c r="BL1473">
        <v>0</v>
      </c>
      <c r="BM1473">
        <v>14.17</v>
      </c>
      <c r="BN1473">
        <v>6.66</v>
      </c>
      <c r="BO1473">
        <v>20.83</v>
      </c>
      <c r="BP1473">
        <v>264.10000000000002</v>
      </c>
      <c r="BQ1473">
        <v>0</v>
      </c>
      <c r="BR1473">
        <v>0</v>
      </c>
      <c r="BS1473">
        <v>264.10000000000002</v>
      </c>
      <c r="BT1473">
        <v>52.82</v>
      </c>
      <c r="BU1473">
        <v>316.92</v>
      </c>
      <c r="BV1473">
        <v>2222</v>
      </c>
      <c r="BW1473">
        <v>2222</v>
      </c>
      <c r="BX1473">
        <v>0</v>
      </c>
      <c r="BY1473" s="1">
        <v>43399</v>
      </c>
      <c r="BZ1473" t="s">
        <v>624</v>
      </c>
      <c r="CA1473">
        <v>8451</v>
      </c>
      <c r="CB1473">
        <v>0</v>
      </c>
      <c r="CC1473" s="1">
        <v>43430</v>
      </c>
      <c r="CD1473">
        <v>92470</v>
      </c>
      <c r="CE1473">
        <v>0</v>
      </c>
      <c r="CF1473">
        <v>121</v>
      </c>
      <c r="CG1473">
        <v>0</v>
      </c>
    </row>
    <row r="1474" spans="1:85" hidden="1" x14ac:dyDescent="0.45">
      <c r="A1474" s="179">
        <v>105002446248</v>
      </c>
      <c r="B1474" s="180">
        <v>43344</v>
      </c>
      <c r="C1474" s="181" t="s">
        <v>101</v>
      </c>
      <c r="D1474" s="181">
        <v>2018</v>
      </c>
      <c r="E1474" s="179">
        <v>14822286428032</v>
      </c>
      <c r="F1474" s="182" t="s">
        <v>683</v>
      </c>
      <c r="G1474" s="1" t="str">
        <f t="shared" si="1"/>
        <v>RUE SARAH BERNHARDT STADE YVES ALLAINMAT</v>
      </c>
      <c r="H1474" s="179">
        <v>56100</v>
      </c>
      <c r="I1474" s="183">
        <v>18</v>
      </c>
      <c r="J1474" s="180">
        <v>43281</v>
      </c>
      <c r="K1474" s="180">
        <v>43281</v>
      </c>
      <c r="L1474" s="183">
        <v>2248</v>
      </c>
      <c r="M1474" s="183">
        <v>2248</v>
      </c>
      <c r="N1474" s="184">
        <v>346.55</v>
      </c>
      <c r="O1474">
        <v>102976584</v>
      </c>
      <c r="P1474" t="s">
        <v>611</v>
      </c>
      <c r="Q1474">
        <v>102977700</v>
      </c>
      <c r="R1474" t="s">
        <v>130</v>
      </c>
      <c r="S1474">
        <v>11003620275</v>
      </c>
      <c r="T1474" t="s">
        <v>910</v>
      </c>
      <c r="U1474" s="104">
        <v>21560121200016</v>
      </c>
      <c r="W1474">
        <v>288119</v>
      </c>
      <c r="X1474" s="104">
        <v>105002446248</v>
      </c>
      <c r="Y1474" s="1">
        <v>43344</v>
      </c>
      <c r="Z1474" s="1">
        <v>43384</v>
      </c>
      <c r="AA1474">
        <v>40</v>
      </c>
      <c r="AB1474" t="s">
        <v>613</v>
      </c>
      <c r="AD1474">
        <v>6005836720</v>
      </c>
      <c r="AE1474" t="s">
        <v>683</v>
      </c>
      <c r="AH1474" s="104">
        <v>14822286428032</v>
      </c>
      <c r="AI1474" t="s">
        <v>844</v>
      </c>
      <c r="AJ1474">
        <v>56100</v>
      </c>
      <c r="AK1474" t="s">
        <v>264</v>
      </c>
      <c r="AL1474" t="s">
        <v>616</v>
      </c>
      <c r="AM1474">
        <v>401</v>
      </c>
      <c r="AN1474" t="s">
        <v>101</v>
      </c>
      <c r="AO1474" t="s">
        <v>617</v>
      </c>
      <c r="AP1474" t="s">
        <v>618</v>
      </c>
      <c r="AQ1474" t="s">
        <v>619</v>
      </c>
      <c r="AR1474">
        <v>18</v>
      </c>
      <c r="AU1474">
        <v>0</v>
      </c>
      <c r="AV1474" s="1">
        <v>43221</v>
      </c>
      <c r="AW1474" s="1">
        <v>43281</v>
      </c>
      <c r="AX1474">
        <v>113.06</v>
      </c>
      <c r="AY1474">
        <v>0</v>
      </c>
      <c r="AZ1474">
        <v>0</v>
      </c>
      <c r="BA1474">
        <v>0</v>
      </c>
      <c r="BB1474">
        <v>0</v>
      </c>
      <c r="BC1474">
        <v>4.32</v>
      </c>
      <c r="BD1474">
        <v>0</v>
      </c>
      <c r="BE1474">
        <v>0</v>
      </c>
      <c r="BF1474" s="1">
        <v>43282</v>
      </c>
      <c r="BG1474" s="1">
        <v>43343</v>
      </c>
      <c r="BH1474">
        <v>19.32</v>
      </c>
      <c r="BI1474">
        <v>82.5</v>
      </c>
      <c r="BJ1474">
        <v>214.88</v>
      </c>
      <c r="BK1474">
        <v>50.58</v>
      </c>
      <c r="BL1474">
        <v>5.22</v>
      </c>
      <c r="BM1474">
        <v>14.34</v>
      </c>
      <c r="BN1474">
        <v>6.74</v>
      </c>
      <c r="BO1474">
        <v>21.08</v>
      </c>
      <c r="BP1474">
        <v>291.76</v>
      </c>
      <c r="BQ1474">
        <v>24.54</v>
      </c>
      <c r="BR1474">
        <v>1.35</v>
      </c>
      <c r="BS1474">
        <v>267.22000000000003</v>
      </c>
      <c r="BT1474">
        <v>53.44</v>
      </c>
      <c r="BU1474">
        <v>346.55</v>
      </c>
      <c r="BV1474">
        <v>2248</v>
      </c>
      <c r="BW1474">
        <v>2248</v>
      </c>
      <c r="BX1474">
        <v>0</v>
      </c>
      <c r="BY1474" s="1">
        <v>43399</v>
      </c>
      <c r="BZ1474" t="s">
        <v>624</v>
      </c>
      <c r="CA1474">
        <v>8451</v>
      </c>
      <c r="CB1474">
        <v>0</v>
      </c>
      <c r="CC1474" s="1">
        <v>43430</v>
      </c>
      <c r="CD1474">
        <v>121</v>
      </c>
      <c r="CE1474">
        <v>0</v>
      </c>
      <c r="CF1474">
        <v>2369</v>
      </c>
      <c r="CG1474">
        <v>0</v>
      </c>
    </row>
    <row r="1475" spans="1:85" hidden="1" x14ac:dyDescent="0.45">
      <c r="A1475" s="179">
        <v>105002446248</v>
      </c>
      <c r="B1475" s="180">
        <v>43344</v>
      </c>
      <c r="C1475" s="181" t="s">
        <v>101</v>
      </c>
      <c r="D1475" s="181">
        <v>2018</v>
      </c>
      <c r="E1475" s="179">
        <v>14822286428032</v>
      </c>
      <c r="F1475" s="182" t="s">
        <v>683</v>
      </c>
      <c r="G1475" s="1" t="str">
        <f t="shared" si="1"/>
        <v>RUE SARAH BERNHARDT STADE YVES ALLAINMAT</v>
      </c>
      <c r="H1475" s="179">
        <v>56100</v>
      </c>
      <c r="I1475" s="183">
        <v>18</v>
      </c>
      <c r="J1475" s="180">
        <v>43343</v>
      </c>
      <c r="K1475" s="180">
        <v>43343</v>
      </c>
      <c r="L1475" s="183">
        <v>4370</v>
      </c>
      <c r="M1475" s="183">
        <v>4370</v>
      </c>
      <c r="N1475" s="184">
        <v>649.55999999999995</v>
      </c>
      <c r="O1475">
        <v>102976584</v>
      </c>
      <c r="P1475" t="s">
        <v>611</v>
      </c>
      <c r="Q1475">
        <v>102977700</v>
      </c>
      <c r="R1475" t="s">
        <v>130</v>
      </c>
      <c r="S1475">
        <v>11003620275</v>
      </c>
      <c r="T1475" t="s">
        <v>910</v>
      </c>
      <c r="U1475" s="104">
        <v>21560121200016</v>
      </c>
      <c r="W1475">
        <v>288119</v>
      </c>
      <c r="X1475" s="104">
        <v>105002446248</v>
      </c>
      <c r="Y1475" s="1">
        <v>43344</v>
      </c>
      <c r="Z1475" s="1">
        <v>43384</v>
      </c>
      <c r="AA1475">
        <v>41</v>
      </c>
      <c r="AB1475" t="s">
        <v>613</v>
      </c>
      <c r="AD1475">
        <v>6005836720</v>
      </c>
      <c r="AE1475" t="s">
        <v>683</v>
      </c>
      <c r="AH1475" s="104">
        <v>14822286428032</v>
      </c>
      <c r="AI1475" t="s">
        <v>844</v>
      </c>
      <c r="AJ1475">
        <v>56100</v>
      </c>
      <c r="AK1475" t="s">
        <v>264</v>
      </c>
      <c r="AL1475" t="s">
        <v>616</v>
      </c>
      <c r="AM1475">
        <v>401</v>
      </c>
      <c r="AN1475" t="s">
        <v>101</v>
      </c>
      <c r="AO1475" t="s">
        <v>617</v>
      </c>
      <c r="AP1475" t="s">
        <v>618</v>
      </c>
      <c r="AQ1475" t="s">
        <v>619</v>
      </c>
      <c r="AR1475">
        <v>18</v>
      </c>
      <c r="AU1475">
        <v>0</v>
      </c>
      <c r="AV1475" s="1">
        <v>43282</v>
      </c>
      <c r="AW1475" s="1">
        <v>43343</v>
      </c>
      <c r="AX1475">
        <v>219.77</v>
      </c>
      <c r="AY1475">
        <v>0</v>
      </c>
      <c r="AZ1475">
        <v>0</v>
      </c>
      <c r="BA1475">
        <v>0</v>
      </c>
      <c r="BB1475">
        <v>0</v>
      </c>
      <c r="BC1475">
        <v>8.39</v>
      </c>
      <c r="BD1475">
        <v>0</v>
      </c>
      <c r="BE1475">
        <v>0</v>
      </c>
      <c r="BF1475" s="1">
        <v>43344</v>
      </c>
      <c r="BG1475" s="1">
        <v>43404</v>
      </c>
      <c r="BH1475">
        <v>19.739999999999998</v>
      </c>
      <c r="BI1475">
        <v>160.16</v>
      </c>
      <c r="BJ1475">
        <v>399.67</v>
      </c>
      <c r="BK1475">
        <v>98.33</v>
      </c>
      <c r="BL1475">
        <v>5.34</v>
      </c>
      <c r="BM1475">
        <v>27.88</v>
      </c>
      <c r="BN1475">
        <v>13.11</v>
      </c>
      <c r="BO1475">
        <v>40.99</v>
      </c>
      <c r="BP1475">
        <v>544.33000000000004</v>
      </c>
      <c r="BQ1475">
        <v>25.08</v>
      </c>
      <c r="BR1475">
        <v>1.38</v>
      </c>
      <c r="BS1475">
        <v>519.25</v>
      </c>
      <c r="BT1475">
        <v>103.85</v>
      </c>
      <c r="BU1475">
        <v>649.55999999999995</v>
      </c>
      <c r="BV1475">
        <v>4370</v>
      </c>
      <c r="BW1475">
        <v>4370</v>
      </c>
      <c r="BX1475">
        <v>0</v>
      </c>
      <c r="BY1475" s="1">
        <v>43399</v>
      </c>
      <c r="BZ1475" t="s">
        <v>624</v>
      </c>
      <c r="CA1475">
        <v>8451</v>
      </c>
      <c r="CB1475">
        <v>0</v>
      </c>
      <c r="CC1475" s="1">
        <v>43430</v>
      </c>
      <c r="CD1475">
        <v>2369</v>
      </c>
      <c r="CE1475">
        <v>0</v>
      </c>
      <c r="CF1475">
        <v>6739</v>
      </c>
      <c r="CG1475">
        <v>0</v>
      </c>
    </row>
    <row r="1476" spans="1:85" hidden="1" x14ac:dyDescent="0.45">
      <c r="A1476" s="179">
        <v>105002446248</v>
      </c>
      <c r="B1476" s="180">
        <v>43344</v>
      </c>
      <c r="C1476" s="181" t="s">
        <v>101</v>
      </c>
      <c r="D1476" s="181">
        <v>2018</v>
      </c>
      <c r="E1476" s="179">
        <v>14851230043318</v>
      </c>
      <c r="F1476" s="141" t="s">
        <v>1043</v>
      </c>
      <c r="G1476" s="141" t="str">
        <f>VLOOKUP(E1476,'Tableau Sites'!$A$7:$C$107,3,FALSE)</f>
        <v>RUE DE PONT CARRE</v>
      </c>
      <c r="H1476" s="179">
        <v>56100</v>
      </c>
      <c r="I1476" s="183">
        <v>18</v>
      </c>
      <c r="J1476" s="180">
        <v>43343</v>
      </c>
      <c r="K1476" s="180">
        <v>43343</v>
      </c>
      <c r="L1476" s="183">
        <v>1560</v>
      </c>
      <c r="M1476" s="183">
        <v>1560</v>
      </c>
      <c r="N1476" s="184">
        <v>249.87</v>
      </c>
      <c r="O1476">
        <v>102976584</v>
      </c>
      <c r="P1476" t="s">
        <v>611</v>
      </c>
      <c r="Q1476">
        <v>102977700</v>
      </c>
      <c r="R1476" t="s">
        <v>130</v>
      </c>
      <c r="S1476">
        <v>11003620275</v>
      </c>
      <c r="T1476" t="s">
        <v>910</v>
      </c>
      <c r="U1476" s="104">
        <v>21560121200016</v>
      </c>
      <c r="W1476">
        <v>288119</v>
      </c>
      <c r="X1476" s="104">
        <v>105002446248</v>
      </c>
      <c r="Y1476" s="1">
        <v>43344</v>
      </c>
      <c r="Z1476" s="1">
        <v>43384</v>
      </c>
      <c r="AA1476">
        <v>42</v>
      </c>
      <c r="AB1476" t="s">
        <v>613</v>
      </c>
      <c r="AD1476">
        <v>6005920492</v>
      </c>
      <c r="AE1476" t="s">
        <v>685</v>
      </c>
      <c r="AH1476" s="104">
        <v>14851230043318</v>
      </c>
      <c r="AI1476" t="s">
        <v>184</v>
      </c>
      <c r="AJ1476">
        <v>56100</v>
      </c>
      <c r="AK1476" t="s">
        <v>264</v>
      </c>
      <c r="AL1476" t="s">
        <v>616</v>
      </c>
      <c r="AM1476">
        <v>9</v>
      </c>
      <c r="AN1476" t="s">
        <v>101</v>
      </c>
      <c r="AO1476" t="s">
        <v>617</v>
      </c>
      <c r="AP1476" t="s">
        <v>618</v>
      </c>
      <c r="AQ1476" t="s">
        <v>619</v>
      </c>
      <c r="AR1476">
        <v>18</v>
      </c>
      <c r="AU1476">
        <v>0</v>
      </c>
      <c r="AV1476" s="1">
        <v>43282</v>
      </c>
      <c r="AW1476" s="1">
        <v>43343</v>
      </c>
      <c r="AX1476">
        <v>78.459999999999994</v>
      </c>
      <c r="AY1476">
        <v>0</v>
      </c>
      <c r="AZ1476">
        <v>0</v>
      </c>
      <c r="BA1476">
        <v>0</v>
      </c>
      <c r="BB1476">
        <v>0</v>
      </c>
      <c r="BC1476">
        <v>3</v>
      </c>
      <c r="BD1476">
        <v>0</v>
      </c>
      <c r="BE1476">
        <v>0</v>
      </c>
      <c r="BF1476" s="1">
        <v>43344</v>
      </c>
      <c r="BG1476" s="1">
        <v>43404</v>
      </c>
      <c r="BH1476">
        <v>20.47</v>
      </c>
      <c r="BI1476">
        <v>57.18</v>
      </c>
      <c r="BJ1476">
        <v>156.11000000000001</v>
      </c>
      <c r="BK1476">
        <v>35.1</v>
      </c>
      <c r="BL1476">
        <v>5.53</v>
      </c>
      <c r="BM1476">
        <v>9.9499999999999993</v>
      </c>
      <c r="BN1476">
        <v>4.68</v>
      </c>
      <c r="BO1476">
        <v>14.63</v>
      </c>
      <c r="BP1476">
        <v>211.37</v>
      </c>
      <c r="BQ1476">
        <v>26</v>
      </c>
      <c r="BR1476">
        <v>1.43</v>
      </c>
      <c r="BS1476">
        <v>185.37</v>
      </c>
      <c r="BT1476">
        <v>37.07</v>
      </c>
      <c r="BU1476">
        <v>249.87</v>
      </c>
      <c r="BV1476">
        <v>1560</v>
      </c>
      <c r="BW1476">
        <v>1560</v>
      </c>
      <c r="BX1476">
        <v>0</v>
      </c>
      <c r="BY1476" s="1">
        <v>43223</v>
      </c>
      <c r="BZ1476" t="s">
        <v>687</v>
      </c>
      <c r="CA1476">
        <v>49</v>
      </c>
      <c r="CB1476">
        <v>0</v>
      </c>
      <c r="CC1476" s="1">
        <v>43421</v>
      </c>
      <c r="CD1476">
        <v>1603</v>
      </c>
      <c r="CE1476">
        <v>0</v>
      </c>
      <c r="CF1476">
        <v>3163</v>
      </c>
      <c r="CG1476">
        <v>0</v>
      </c>
    </row>
    <row r="1477" spans="1:85" hidden="1" x14ac:dyDescent="0.45">
      <c r="A1477" s="179">
        <v>105002446248</v>
      </c>
      <c r="B1477" s="180">
        <v>43344</v>
      </c>
      <c r="C1477" s="181" t="s">
        <v>101</v>
      </c>
      <c r="D1477" s="181">
        <v>2018</v>
      </c>
      <c r="E1477" s="179">
        <v>14848335687353</v>
      </c>
      <c r="F1477" s="182" t="s">
        <v>17</v>
      </c>
      <c r="G1477" s="141" t="e">
        <f>VLOOKUP(E1477,'Tableau Sites'!$A$7:$C$107,3,FALSE)</f>
        <v>#N/A</v>
      </c>
      <c r="H1477" s="179">
        <v>56100</v>
      </c>
      <c r="I1477" s="183">
        <v>18</v>
      </c>
      <c r="J1477" s="180">
        <v>43343</v>
      </c>
      <c r="K1477" s="180">
        <v>43343</v>
      </c>
      <c r="L1477" s="183">
        <v>-1</v>
      </c>
      <c r="M1477" s="183">
        <v>-1</v>
      </c>
      <c r="N1477" s="184">
        <v>27.29</v>
      </c>
      <c r="O1477">
        <v>102976584</v>
      </c>
      <c r="P1477" t="s">
        <v>611</v>
      </c>
      <c r="Q1477">
        <v>102977700</v>
      </c>
      <c r="R1477" t="s">
        <v>130</v>
      </c>
      <c r="S1477">
        <v>11003620275</v>
      </c>
      <c r="T1477" t="s">
        <v>910</v>
      </c>
      <c r="U1477" s="104">
        <v>21560121200016</v>
      </c>
      <c r="W1477">
        <v>288119</v>
      </c>
      <c r="X1477" s="104">
        <v>105002446248</v>
      </c>
      <c r="Y1477" s="1">
        <v>43344</v>
      </c>
      <c r="Z1477" s="1">
        <v>43384</v>
      </c>
      <c r="AA1477">
        <v>43</v>
      </c>
      <c r="AB1477" t="s">
        <v>613</v>
      </c>
      <c r="AD1477">
        <v>6005870717</v>
      </c>
      <c r="AE1477" t="s">
        <v>17</v>
      </c>
      <c r="AH1477" s="104">
        <v>14848335687353</v>
      </c>
      <c r="AI1477" t="s">
        <v>845</v>
      </c>
      <c r="AJ1477">
        <v>56100</v>
      </c>
      <c r="AK1477" t="s">
        <v>264</v>
      </c>
      <c r="AL1477" t="s">
        <v>616</v>
      </c>
      <c r="AM1477">
        <v>839</v>
      </c>
      <c r="AN1477" t="s">
        <v>101</v>
      </c>
      <c r="AO1477" t="s">
        <v>617</v>
      </c>
      <c r="AP1477" t="s">
        <v>618</v>
      </c>
      <c r="AQ1477" t="s">
        <v>619</v>
      </c>
      <c r="AR1477">
        <v>18</v>
      </c>
      <c r="AU1477">
        <v>0</v>
      </c>
      <c r="AV1477" s="1">
        <v>43282</v>
      </c>
      <c r="AW1477" s="1">
        <v>43343</v>
      </c>
      <c r="AX1477">
        <v>-0.05</v>
      </c>
      <c r="AY1477">
        <v>0</v>
      </c>
      <c r="AZ1477">
        <v>0</v>
      </c>
      <c r="BA1477">
        <v>0</v>
      </c>
      <c r="BB1477">
        <v>0</v>
      </c>
      <c r="BC1477">
        <v>0</v>
      </c>
      <c r="BD1477">
        <v>0</v>
      </c>
      <c r="BE1477">
        <v>0</v>
      </c>
      <c r="BF1477" s="1">
        <v>43344</v>
      </c>
      <c r="BG1477" s="1">
        <v>43404</v>
      </c>
      <c r="BH1477">
        <v>20.47</v>
      </c>
      <c r="BI1477">
        <v>-0.04</v>
      </c>
      <c r="BJ1477">
        <v>20.38</v>
      </c>
      <c r="BK1477">
        <v>-0.02</v>
      </c>
      <c r="BL1477">
        <v>5.53</v>
      </c>
      <c r="BM1477">
        <v>-0.01</v>
      </c>
      <c r="BN1477">
        <v>0</v>
      </c>
      <c r="BO1477">
        <v>-0.01</v>
      </c>
      <c r="BP1477">
        <v>25.88</v>
      </c>
      <c r="BQ1477">
        <v>26</v>
      </c>
      <c r="BR1477">
        <v>1.43</v>
      </c>
      <c r="BS1477">
        <v>-0.12</v>
      </c>
      <c r="BT1477">
        <v>-0.02</v>
      </c>
      <c r="BU1477">
        <v>27.29</v>
      </c>
      <c r="BV1477">
        <v>-1</v>
      </c>
      <c r="BW1477">
        <v>-1</v>
      </c>
      <c r="BX1477">
        <v>0</v>
      </c>
      <c r="BY1477" s="1">
        <v>43389</v>
      </c>
      <c r="BZ1477" t="s">
        <v>624</v>
      </c>
      <c r="CA1477">
        <v>486</v>
      </c>
      <c r="CB1477">
        <v>0</v>
      </c>
      <c r="CC1477" s="1">
        <v>43420</v>
      </c>
      <c r="CD1477">
        <v>492</v>
      </c>
      <c r="CE1477">
        <v>0</v>
      </c>
      <c r="CF1477">
        <v>491</v>
      </c>
      <c r="CG1477">
        <v>0</v>
      </c>
    </row>
    <row r="1478" spans="1:85" hidden="1" x14ac:dyDescent="0.45">
      <c r="A1478" s="179">
        <v>105002446248</v>
      </c>
      <c r="B1478" s="180">
        <v>43344</v>
      </c>
      <c r="C1478" s="181" t="s">
        <v>101</v>
      </c>
      <c r="D1478" s="181">
        <v>2018</v>
      </c>
      <c r="E1478" s="179">
        <v>14860636700389</v>
      </c>
      <c r="F1478" s="204" t="s">
        <v>689</v>
      </c>
      <c r="G1478" s="141" t="str">
        <f>VLOOKUP(E1478,'Tableau Sites'!$A$7:$C$107,3,FALSE)</f>
        <v>6 RUE DE L ECOLE</v>
      </c>
      <c r="H1478" s="179">
        <v>56100</v>
      </c>
      <c r="I1478" s="183">
        <v>18</v>
      </c>
      <c r="J1478" s="180">
        <v>43343</v>
      </c>
      <c r="K1478" s="180">
        <v>43343</v>
      </c>
      <c r="L1478" s="183">
        <v>2847</v>
      </c>
      <c r="M1478" s="183">
        <v>2847</v>
      </c>
      <c r="N1478" s="184">
        <v>433.37</v>
      </c>
      <c r="O1478">
        <v>102976584</v>
      </c>
      <c r="P1478" t="s">
        <v>611</v>
      </c>
      <c r="Q1478">
        <v>102977700</v>
      </c>
      <c r="R1478" t="s">
        <v>130</v>
      </c>
      <c r="S1478">
        <v>11003620275</v>
      </c>
      <c r="T1478" t="s">
        <v>910</v>
      </c>
      <c r="U1478" s="104">
        <v>21560121200016</v>
      </c>
      <c r="W1478">
        <v>288119</v>
      </c>
      <c r="X1478" s="104">
        <v>105002446248</v>
      </c>
      <c r="Y1478" s="1">
        <v>43344</v>
      </c>
      <c r="Z1478" s="1">
        <v>43384</v>
      </c>
      <c r="AA1478">
        <v>44</v>
      </c>
      <c r="AB1478" t="s">
        <v>613</v>
      </c>
      <c r="AD1478">
        <v>6005863676</v>
      </c>
      <c r="AE1478" t="s">
        <v>689</v>
      </c>
      <c r="AH1478" s="104">
        <v>14860636700389</v>
      </c>
      <c r="AI1478" t="s">
        <v>842</v>
      </c>
      <c r="AJ1478">
        <v>56100</v>
      </c>
      <c r="AK1478" t="s">
        <v>264</v>
      </c>
      <c r="AL1478" t="s">
        <v>634</v>
      </c>
      <c r="AM1478">
        <v>296</v>
      </c>
      <c r="AN1478" t="s">
        <v>101</v>
      </c>
      <c r="AO1478" t="s">
        <v>617</v>
      </c>
      <c r="AP1478" t="s">
        <v>618</v>
      </c>
      <c r="AQ1478" t="s">
        <v>619</v>
      </c>
      <c r="AR1478">
        <v>18</v>
      </c>
      <c r="AU1478">
        <v>0</v>
      </c>
      <c r="AV1478" s="1">
        <v>43282</v>
      </c>
      <c r="AW1478" s="1">
        <v>43343</v>
      </c>
      <c r="AX1478">
        <v>143.18</v>
      </c>
      <c r="AY1478">
        <v>0</v>
      </c>
      <c r="AZ1478">
        <v>0</v>
      </c>
      <c r="BA1478">
        <v>0</v>
      </c>
      <c r="BB1478">
        <v>0</v>
      </c>
      <c r="BC1478">
        <v>5.47</v>
      </c>
      <c r="BD1478">
        <v>0</v>
      </c>
      <c r="BE1478">
        <v>0</v>
      </c>
      <c r="BF1478" s="1">
        <v>43344</v>
      </c>
      <c r="BG1478" s="1">
        <v>43404</v>
      </c>
      <c r="BH1478">
        <v>20.47</v>
      </c>
      <c r="BI1478">
        <v>104.34</v>
      </c>
      <c r="BJ1478">
        <v>267.99</v>
      </c>
      <c r="BK1478">
        <v>64.06</v>
      </c>
      <c r="BL1478">
        <v>5.53</v>
      </c>
      <c r="BM1478">
        <v>18.16</v>
      </c>
      <c r="BN1478">
        <v>8.5399999999999991</v>
      </c>
      <c r="BO1478">
        <v>26.7</v>
      </c>
      <c r="BP1478">
        <v>364.28</v>
      </c>
      <c r="BQ1478">
        <v>26</v>
      </c>
      <c r="BR1478">
        <v>1.43</v>
      </c>
      <c r="BS1478">
        <v>338.28</v>
      </c>
      <c r="BT1478">
        <v>67.66</v>
      </c>
      <c r="BU1478">
        <v>433.37</v>
      </c>
      <c r="BV1478">
        <v>2847</v>
      </c>
      <c r="BW1478">
        <v>2847</v>
      </c>
      <c r="BX1478">
        <v>0</v>
      </c>
      <c r="BY1478" s="1">
        <v>43389</v>
      </c>
      <c r="BZ1478" t="s">
        <v>638</v>
      </c>
      <c r="CA1478">
        <v>0</v>
      </c>
      <c r="CB1478">
        <v>0</v>
      </c>
      <c r="CC1478" s="1">
        <v>43452</v>
      </c>
      <c r="CD1478">
        <v>13819</v>
      </c>
      <c r="CE1478">
        <v>0</v>
      </c>
      <c r="CF1478">
        <v>16666</v>
      </c>
      <c r="CG1478">
        <v>0</v>
      </c>
    </row>
    <row r="1479" spans="1:85" hidden="1" x14ac:dyDescent="0.45">
      <c r="A1479" s="179">
        <v>105002446248</v>
      </c>
      <c r="B1479" s="180">
        <v>43344</v>
      </c>
      <c r="C1479" s="181" t="s">
        <v>101</v>
      </c>
      <c r="D1479" s="181">
        <v>2018</v>
      </c>
      <c r="E1479" s="179">
        <v>14860347264787</v>
      </c>
      <c r="F1479" s="204" t="s">
        <v>690</v>
      </c>
      <c r="G1479" s="141" t="str">
        <f>VLOOKUP(E1479,'Tableau Sites'!$A$7:$C$107,3,FALSE)</f>
        <v>11 PLACE DE L YSER</v>
      </c>
      <c r="H1479" s="179">
        <v>56100</v>
      </c>
      <c r="I1479" s="183">
        <v>36</v>
      </c>
      <c r="J1479" s="180">
        <v>43343</v>
      </c>
      <c r="K1479" s="180">
        <v>43343</v>
      </c>
      <c r="L1479" s="183">
        <v>3323</v>
      </c>
      <c r="M1479" s="183">
        <v>3323</v>
      </c>
      <c r="N1479" s="184">
        <v>521.59</v>
      </c>
      <c r="O1479">
        <v>102976584</v>
      </c>
      <c r="P1479" t="s">
        <v>611</v>
      </c>
      <c r="Q1479">
        <v>102977700</v>
      </c>
      <c r="R1479" t="s">
        <v>130</v>
      </c>
      <c r="S1479">
        <v>11003620275</v>
      </c>
      <c r="T1479" t="s">
        <v>910</v>
      </c>
      <c r="U1479" s="104">
        <v>21560121200016</v>
      </c>
      <c r="W1479">
        <v>288119</v>
      </c>
      <c r="X1479" s="104">
        <v>105002446248</v>
      </c>
      <c r="Y1479" s="1">
        <v>43344</v>
      </c>
      <c r="Z1479" s="1">
        <v>43384</v>
      </c>
      <c r="AA1479">
        <v>45</v>
      </c>
      <c r="AB1479" t="s">
        <v>613</v>
      </c>
      <c r="AD1479">
        <v>6005836745</v>
      </c>
      <c r="AE1479" t="s">
        <v>690</v>
      </c>
      <c r="AH1479" s="104">
        <v>14860347264787</v>
      </c>
      <c r="AI1479" t="s">
        <v>846</v>
      </c>
      <c r="AJ1479">
        <v>56100</v>
      </c>
      <c r="AK1479" t="s">
        <v>264</v>
      </c>
      <c r="AL1479" t="s">
        <v>634</v>
      </c>
      <c r="AM1479">
        <v>739</v>
      </c>
      <c r="AN1479" t="s">
        <v>101</v>
      </c>
      <c r="AO1479" t="s">
        <v>617</v>
      </c>
      <c r="AP1479" t="s">
        <v>618</v>
      </c>
      <c r="AQ1479" t="s">
        <v>619</v>
      </c>
      <c r="AR1479">
        <v>36</v>
      </c>
      <c r="AU1479">
        <v>0</v>
      </c>
      <c r="AV1479" s="1">
        <v>43282</v>
      </c>
      <c r="AW1479" s="1">
        <v>43343</v>
      </c>
      <c r="AX1479">
        <v>167.11</v>
      </c>
      <c r="AY1479">
        <v>0</v>
      </c>
      <c r="AZ1479">
        <v>0</v>
      </c>
      <c r="BA1479">
        <v>0</v>
      </c>
      <c r="BB1479">
        <v>0</v>
      </c>
      <c r="BC1479">
        <v>6.38</v>
      </c>
      <c r="BD1479">
        <v>0</v>
      </c>
      <c r="BE1479">
        <v>0</v>
      </c>
      <c r="BF1479" s="1">
        <v>43344</v>
      </c>
      <c r="BG1479" s="1">
        <v>43404</v>
      </c>
      <c r="BH1479">
        <v>35.65</v>
      </c>
      <c r="BI1479">
        <v>121.79</v>
      </c>
      <c r="BJ1479">
        <v>324.55</v>
      </c>
      <c r="BK1479">
        <v>74.77</v>
      </c>
      <c r="BL1479">
        <v>9.64</v>
      </c>
      <c r="BM1479">
        <v>21.2</v>
      </c>
      <c r="BN1479">
        <v>9.9700000000000006</v>
      </c>
      <c r="BO1479">
        <v>31.17</v>
      </c>
      <c r="BP1479">
        <v>440.13</v>
      </c>
      <c r="BQ1479">
        <v>45.29</v>
      </c>
      <c r="BR1479">
        <v>2.4900000000000002</v>
      </c>
      <c r="BS1479">
        <v>394.84</v>
      </c>
      <c r="BT1479">
        <v>78.97</v>
      </c>
      <c r="BU1479">
        <v>521.59</v>
      </c>
      <c r="BV1479">
        <v>3323</v>
      </c>
      <c r="BW1479">
        <v>3323</v>
      </c>
      <c r="BX1479">
        <v>0</v>
      </c>
      <c r="BY1479" s="1">
        <v>43272</v>
      </c>
      <c r="BZ1479" t="s">
        <v>624</v>
      </c>
      <c r="CA1479">
        <v>49604</v>
      </c>
      <c r="CB1479">
        <v>0</v>
      </c>
      <c r="CC1479" s="1">
        <v>43452</v>
      </c>
      <c r="CD1479">
        <v>50104</v>
      </c>
      <c r="CE1479">
        <v>0</v>
      </c>
      <c r="CF1479">
        <v>53427</v>
      </c>
      <c r="CG1479">
        <v>0</v>
      </c>
    </row>
    <row r="1480" spans="1:85" hidden="1" x14ac:dyDescent="0.45">
      <c r="A1480" s="179">
        <v>105002446248</v>
      </c>
      <c r="B1480" s="180">
        <v>43344</v>
      </c>
      <c r="C1480" s="181" t="s">
        <v>101</v>
      </c>
      <c r="D1480" s="181">
        <v>2018</v>
      </c>
      <c r="E1480" s="179">
        <v>14861215571523</v>
      </c>
      <c r="F1480" s="204" t="s">
        <v>692</v>
      </c>
      <c r="G1480" s="141" t="str">
        <f>VLOOKUP(E1480,'Tableau Sites'!$A$7:$C$107,3,FALSE)</f>
        <v>29 RUE JULES SIMON</v>
      </c>
      <c r="H1480" s="179">
        <v>56100</v>
      </c>
      <c r="I1480" s="183">
        <v>9</v>
      </c>
      <c r="J1480" s="180">
        <v>43343</v>
      </c>
      <c r="K1480" s="180">
        <v>43343</v>
      </c>
      <c r="L1480" s="183">
        <v>994</v>
      </c>
      <c r="M1480" s="183">
        <v>994</v>
      </c>
      <c r="N1480" s="184">
        <v>159.01</v>
      </c>
      <c r="O1480">
        <v>102976584</v>
      </c>
      <c r="P1480" t="s">
        <v>611</v>
      </c>
      <c r="Q1480">
        <v>102977700</v>
      </c>
      <c r="R1480" t="s">
        <v>130</v>
      </c>
      <c r="S1480">
        <v>11003620275</v>
      </c>
      <c r="T1480" t="s">
        <v>910</v>
      </c>
      <c r="U1480" s="104">
        <v>21560121200016</v>
      </c>
      <c r="W1480">
        <v>288119</v>
      </c>
      <c r="X1480" s="104">
        <v>105002446248</v>
      </c>
      <c r="Y1480" s="1">
        <v>43344</v>
      </c>
      <c r="Z1480" s="1">
        <v>43384</v>
      </c>
      <c r="AA1480">
        <v>46</v>
      </c>
      <c r="AB1480" t="s">
        <v>613</v>
      </c>
      <c r="AD1480">
        <v>6005876564</v>
      </c>
      <c r="AE1480" t="s">
        <v>692</v>
      </c>
      <c r="AH1480" s="104">
        <v>14861215571523</v>
      </c>
      <c r="AI1480" t="s">
        <v>847</v>
      </c>
      <c r="AJ1480">
        <v>56100</v>
      </c>
      <c r="AK1480" t="s">
        <v>264</v>
      </c>
      <c r="AL1480" t="s">
        <v>634</v>
      </c>
      <c r="AM1480">
        <v>952</v>
      </c>
      <c r="AN1480" t="s">
        <v>101</v>
      </c>
      <c r="AO1480" t="s">
        <v>617</v>
      </c>
      <c r="AP1480" t="s">
        <v>618</v>
      </c>
      <c r="AQ1480" t="s">
        <v>619</v>
      </c>
      <c r="AR1480">
        <v>9</v>
      </c>
      <c r="AU1480">
        <v>0</v>
      </c>
      <c r="AV1480" s="1">
        <v>43282</v>
      </c>
      <c r="AW1480" s="1">
        <v>43343</v>
      </c>
      <c r="AX1480">
        <v>49.99</v>
      </c>
      <c r="AY1480">
        <v>0</v>
      </c>
      <c r="AZ1480">
        <v>0</v>
      </c>
      <c r="BA1480">
        <v>0</v>
      </c>
      <c r="BB1480">
        <v>0</v>
      </c>
      <c r="BC1480">
        <v>1.91</v>
      </c>
      <c r="BD1480">
        <v>0</v>
      </c>
      <c r="BE1480">
        <v>0</v>
      </c>
      <c r="BF1480" s="1">
        <v>43344</v>
      </c>
      <c r="BG1480" s="1">
        <v>43404</v>
      </c>
      <c r="BH1480">
        <v>12.89</v>
      </c>
      <c r="BI1480">
        <v>36.43</v>
      </c>
      <c r="BJ1480">
        <v>99.31</v>
      </c>
      <c r="BK1480">
        <v>22.37</v>
      </c>
      <c r="BL1480">
        <v>3.49</v>
      </c>
      <c r="BM1480">
        <v>6.34</v>
      </c>
      <c r="BN1480">
        <v>2.98</v>
      </c>
      <c r="BO1480">
        <v>9.32</v>
      </c>
      <c r="BP1480">
        <v>134.49</v>
      </c>
      <c r="BQ1480">
        <v>16.38</v>
      </c>
      <c r="BR1480">
        <v>0.9</v>
      </c>
      <c r="BS1480">
        <v>118.11</v>
      </c>
      <c r="BT1480">
        <v>23.62</v>
      </c>
      <c r="BU1480">
        <v>159.01</v>
      </c>
      <c r="BV1480">
        <v>994</v>
      </c>
      <c r="BW1480">
        <v>994</v>
      </c>
      <c r="BX1480">
        <v>0</v>
      </c>
      <c r="BY1480" s="1">
        <v>43272</v>
      </c>
      <c r="BZ1480" t="s">
        <v>624</v>
      </c>
      <c r="CA1480">
        <v>91284</v>
      </c>
      <c r="CB1480">
        <v>0</v>
      </c>
      <c r="CC1480" s="1">
        <v>43452</v>
      </c>
      <c r="CD1480">
        <v>91434</v>
      </c>
      <c r="CE1480">
        <v>0</v>
      </c>
      <c r="CF1480">
        <v>92428</v>
      </c>
      <c r="CG1480">
        <v>0</v>
      </c>
    </row>
    <row r="1481" spans="1:85" hidden="1" x14ac:dyDescent="0.45">
      <c r="A1481" s="179">
        <v>105002446248</v>
      </c>
      <c r="B1481" s="180">
        <v>43344</v>
      </c>
      <c r="C1481" s="181" t="s">
        <v>101</v>
      </c>
      <c r="D1481" s="181">
        <v>2018</v>
      </c>
      <c r="E1481" s="179">
        <v>14827062170710</v>
      </c>
      <c r="F1481" s="182" t="s">
        <v>61</v>
      </c>
      <c r="G1481" s="141" t="str">
        <f>VLOOKUP(E1481,'Tableau Sites'!$A$7:$C$107,3,FALSE)</f>
        <v>38 RUE MONISTROL</v>
      </c>
      <c r="H1481" s="179">
        <v>56100</v>
      </c>
      <c r="I1481" s="183">
        <v>18</v>
      </c>
      <c r="J1481" s="180">
        <v>43343</v>
      </c>
      <c r="K1481" s="180">
        <v>43343</v>
      </c>
      <c r="L1481" s="183">
        <v>214</v>
      </c>
      <c r="M1481" s="183">
        <v>214</v>
      </c>
      <c r="N1481" s="184">
        <v>57.97</v>
      </c>
      <c r="O1481">
        <v>102976584</v>
      </c>
      <c r="P1481" t="s">
        <v>611</v>
      </c>
      <c r="Q1481">
        <v>102977700</v>
      </c>
      <c r="R1481" t="s">
        <v>130</v>
      </c>
      <c r="S1481">
        <v>11003620275</v>
      </c>
      <c r="T1481" t="s">
        <v>910</v>
      </c>
      <c r="U1481" s="104">
        <v>21560121200016</v>
      </c>
      <c r="W1481">
        <v>288119</v>
      </c>
      <c r="X1481" s="104">
        <v>105002446248</v>
      </c>
      <c r="Y1481" s="1">
        <v>43344</v>
      </c>
      <c r="Z1481" s="1">
        <v>43384</v>
      </c>
      <c r="AA1481">
        <v>47</v>
      </c>
      <c r="AB1481" t="s">
        <v>613</v>
      </c>
      <c r="AD1481">
        <v>6005836722</v>
      </c>
      <c r="AE1481" t="s">
        <v>61</v>
      </c>
      <c r="AH1481" s="104">
        <v>14827062170710</v>
      </c>
      <c r="AI1481" t="s">
        <v>848</v>
      </c>
      <c r="AJ1481">
        <v>56100</v>
      </c>
      <c r="AK1481" t="s">
        <v>264</v>
      </c>
      <c r="AL1481" t="s">
        <v>616</v>
      </c>
      <c r="AM1481">
        <v>260</v>
      </c>
      <c r="AN1481" t="s">
        <v>101</v>
      </c>
      <c r="AO1481" t="s">
        <v>617</v>
      </c>
      <c r="AP1481" t="s">
        <v>618</v>
      </c>
      <c r="AQ1481" t="s">
        <v>619</v>
      </c>
      <c r="AR1481">
        <v>18</v>
      </c>
      <c r="AU1481">
        <v>0</v>
      </c>
      <c r="AV1481" s="1">
        <v>43282</v>
      </c>
      <c r="AW1481" s="1">
        <v>43343</v>
      </c>
      <c r="AX1481">
        <v>10.77</v>
      </c>
      <c r="AY1481">
        <v>0</v>
      </c>
      <c r="AZ1481">
        <v>0</v>
      </c>
      <c r="BA1481">
        <v>0</v>
      </c>
      <c r="BB1481">
        <v>0</v>
      </c>
      <c r="BC1481">
        <v>0.41</v>
      </c>
      <c r="BD1481">
        <v>0</v>
      </c>
      <c r="BE1481">
        <v>0</v>
      </c>
      <c r="BF1481" s="1">
        <v>43344</v>
      </c>
      <c r="BG1481" s="1">
        <v>43404</v>
      </c>
      <c r="BH1481">
        <v>20.47</v>
      </c>
      <c r="BI1481">
        <v>7.85</v>
      </c>
      <c r="BJ1481">
        <v>39.090000000000003</v>
      </c>
      <c r="BK1481">
        <v>4.82</v>
      </c>
      <c r="BL1481">
        <v>5.53</v>
      </c>
      <c r="BM1481">
        <v>1.37</v>
      </c>
      <c r="BN1481">
        <v>0.64</v>
      </c>
      <c r="BO1481">
        <v>2.0099999999999998</v>
      </c>
      <c r="BP1481">
        <v>51.45</v>
      </c>
      <c r="BQ1481">
        <v>26</v>
      </c>
      <c r="BR1481">
        <v>1.43</v>
      </c>
      <c r="BS1481">
        <v>25.45</v>
      </c>
      <c r="BT1481">
        <v>5.09</v>
      </c>
      <c r="BU1481">
        <v>57.97</v>
      </c>
      <c r="BV1481">
        <v>214</v>
      </c>
      <c r="BW1481">
        <v>214</v>
      </c>
      <c r="BX1481">
        <v>0</v>
      </c>
      <c r="BY1481" s="1">
        <v>43389</v>
      </c>
      <c r="BZ1481" t="s">
        <v>624</v>
      </c>
      <c r="CA1481">
        <v>18093</v>
      </c>
      <c r="CB1481">
        <v>0</v>
      </c>
      <c r="CC1481" s="1">
        <v>43420</v>
      </c>
      <c r="CD1481">
        <v>16232</v>
      </c>
      <c r="CE1481">
        <v>0</v>
      </c>
      <c r="CF1481">
        <v>16446</v>
      </c>
      <c r="CG1481">
        <v>0</v>
      </c>
    </row>
    <row r="1482" spans="1:85" hidden="1" x14ac:dyDescent="0.45">
      <c r="A1482" s="179">
        <v>105002446248</v>
      </c>
      <c r="B1482" s="180">
        <v>43344</v>
      </c>
      <c r="C1482" s="181" t="s">
        <v>101</v>
      </c>
      <c r="D1482" s="181">
        <v>2018</v>
      </c>
      <c r="E1482" s="179">
        <v>14838784312598</v>
      </c>
      <c r="F1482" s="182" t="s">
        <v>97</v>
      </c>
      <c r="G1482" s="141" t="str">
        <f>VLOOKUP(E1482,'Tableau Sites'!$A$7:$C$107,3,FALSE)</f>
        <v>HALLES CHANZY</v>
      </c>
      <c r="H1482" s="179">
        <v>56100</v>
      </c>
      <c r="I1482" s="183">
        <v>36</v>
      </c>
      <c r="J1482" s="180">
        <v>43343</v>
      </c>
      <c r="K1482" s="180">
        <v>43343</v>
      </c>
      <c r="L1482" s="183">
        <v>5727</v>
      </c>
      <c r="M1482" s="183">
        <v>5727</v>
      </c>
      <c r="N1482" s="184">
        <v>864.19</v>
      </c>
      <c r="O1482">
        <v>102976584</v>
      </c>
      <c r="P1482" t="s">
        <v>611</v>
      </c>
      <c r="Q1482">
        <v>102977700</v>
      </c>
      <c r="R1482" t="s">
        <v>130</v>
      </c>
      <c r="S1482">
        <v>11003620275</v>
      </c>
      <c r="T1482" t="s">
        <v>910</v>
      </c>
      <c r="U1482" s="104">
        <v>21560121200016</v>
      </c>
      <c r="W1482">
        <v>288119</v>
      </c>
      <c r="X1482" s="104">
        <v>105002446248</v>
      </c>
      <c r="Y1482" s="1">
        <v>43344</v>
      </c>
      <c r="Z1482" s="1">
        <v>43384</v>
      </c>
      <c r="AA1482">
        <v>48</v>
      </c>
      <c r="AB1482" t="s">
        <v>613</v>
      </c>
      <c r="AD1482">
        <v>6005863643</v>
      </c>
      <c r="AE1482" t="s">
        <v>97</v>
      </c>
      <c r="AH1482" s="104">
        <v>14838784312598</v>
      </c>
      <c r="AI1482" t="s">
        <v>849</v>
      </c>
      <c r="AJ1482">
        <v>56100</v>
      </c>
      <c r="AK1482" t="s">
        <v>264</v>
      </c>
      <c r="AL1482" t="s">
        <v>616</v>
      </c>
      <c r="AM1482">
        <v>516</v>
      </c>
      <c r="AN1482" t="s">
        <v>101</v>
      </c>
      <c r="AO1482" t="s">
        <v>617</v>
      </c>
      <c r="AP1482" t="s">
        <v>627</v>
      </c>
      <c r="AQ1482" t="s">
        <v>619</v>
      </c>
      <c r="AR1482">
        <v>36</v>
      </c>
      <c r="AU1482">
        <v>0</v>
      </c>
      <c r="AV1482" s="1">
        <v>43282</v>
      </c>
      <c r="AW1482" s="1">
        <v>43343</v>
      </c>
      <c r="AX1482">
        <v>288.01</v>
      </c>
      <c r="AY1482">
        <v>0</v>
      </c>
      <c r="AZ1482">
        <v>0</v>
      </c>
      <c r="BA1482">
        <v>0</v>
      </c>
      <c r="BB1482">
        <v>0</v>
      </c>
      <c r="BC1482">
        <v>11</v>
      </c>
      <c r="BD1482">
        <v>0</v>
      </c>
      <c r="BE1482">
        <v>0</v>
      </c>
      <c r="BF1482" s="1">
        <v>43344</v>
      </c>
      <c r="BG1482" s="1">
        <v>43404</v>
      </c>
      <c r="BH1482">
        <v>49.71</v>
      </c>
      <c r="BI1482">
        <v>194.05</v>
      </c>
      <c r="BJ1482">
        <v>531.77</v>
      </c>
      <c r="BK1482">
        <v>128.86000000000001</v>
      </c>
      <c r="BL1482">
        <v>13.44</v>
      </c>
      <c r="BM1482">
        <v>36.54</v>
      </c>
      <c r="BN1482">
        <v>17.18</v>
      </c>
      <c r="BO1482">
        <v>53.72</v>
      </c>
      <c r="BP1482">
        <v>727.79</v>
      </c>
      <c r="BQ1482">
        <v>63.15</v>
      </c>
      <c r="BR1482">
        <v>3.47</v>
      </c>
      <c r="BS1482">
        <v>664.64</v>
      </c>
      <c r="BT1482">
        <v>132.93</v>
      </c>
      <c r="BU1482">
        <v>864.19</v>
      </c>
      <c r="BV1482">
        <v>5727</v>
      </c>
      <c r="BW1482">
        <v>3837</v>
      </c>
      <c r="BX1482">
        <v>1890</v>
      </c>
      <c r="BY1482" s="1">
        <v>43390</v>
      </c>
      <c r="BZ1482" t="s">
        <v>624</v>
      </c>
      <c r="CA1482">
        <v>32327</v>
      </c>
      <c r="CB1482">
        <v>12900</v>
      </c>
      <c r="CC1482" s="1">
        <v>43421</v>
      </c>
      <c r="CD1482">
        <v>25014</v>
      </c>
      <c r="CE1482">
        <v>9626</v>
      </c>
      <c r="CF1482">
        <v>28851</v>
      </c>
      <c r="CG1482">
        <v>11516</v>
      </c>
    </row>
    <row r="1483" spans="1:85" hidden="1" x14ac:dyDescent="0.45">
      <c r="A1483" s="179">
        <v>105002446248</v>
      </c>
      <c r="B1483" s="180">
        <v>43344</v>
      </c>
      <c r="C1483" s="181" t="s">
        <v>101</v>
      </c>
      <c r="D1483" s="181">
        <v>2018</v>
      </c>
      <c r="E1483" s="179">
        <v>14851664196736</v>
      </c>
      <c r="F1483" s="204" t="s">
        <v>696</v>
      </c>
      <c r="G1483" s="141" t="e">
        <f>VLOOKUP(E1483,'Tableau Sites'!$A$7:$C$107,3,FALSE)</f>
        <v>#N/A</v>
      </c>
      <c r="H1483" s="179">
        <v>56100</v>
      </c>
      <c r="I1483" s="183">
        <v>24</v>
      </c>
      <c r="J1483" s="180">
        <v>43343</v>
      </c>
      <c r="K1483" s="180">
        <v>43343</v>
      </c>
      <c r="L1483" s="183">
        <v>102</v>
      </c>
      <c r="M1483" s="183">
        <v>102</v>
      </c>
      <c r="N1483" s="184">
        <v>48.78</v>
      </c>
      <c r="O1483">
        <v>102976584</v>
      </c>
      <c r="P1483" t="s">
        <v>611</v>
      </c>
      <c r="Q1483">
        <v>102977700</v>
      </c>
      <c r="R1483" t="s">
        <v>130</v>
      </c>
      <c r="S1483">
        <v>11003620275</v>
      </c>
      <c r="T1483" t="s">
        <v>910</v>
      </c>
      <c r="U1483" s="104">
        <v>21560121200016</v>
      </c>
      <c r="W1483">
        <v>288119</v>
      </c>
      <c r="X1483" s="104">
        <v>105002446248</v>
      </c>
      <c r="Y1483" s="1">
        <v>43344</v>
      </c>
      <c r="Z1483" s="1">
        <v>43384</v>
      </c>
      <c r="AA1483">
        <v>49</v>
      </c>
      <c r="AB1483" t="s">
        <v>613</v>
      </c>
      <c r="AD1483">
        <v>6005836616</v>
      </c>
      <c r="AE1483" t="s">
        <v>696</v>
      </c>
      <c r="AH1483" s="104">
        <v>14851664196736</v>
      </c>
      <c r="AI1483" t="s">
        <v>186</v>
      </c>
      <c r="AJ1483">
        <v>56100</v>
      </c>
      <c r="AK1483" t="s">
        <v>264</v>
      </c>
      <c r="AL1483" t="s">
        <v>616</v>
      </c>
      <c r="AM1483">
        <v>326</v>
      </c>
      <c r="AN1483" t="s">
        <v>101</v>
      </c>
      <c r="AO1483" t="s">
        <v>617</v>
      </c>
      <c r="AP1483" t="s">
        <v>618</v>
      </c>
      <c r="AQ1483" t="s">
        <v>619</v>
      </c>
      <c r="AR1483">
        <v>24</v>
      </c>
      <c r="AU1483">
        <v>0</v>
      </c>
      <c r="AV1483" s="1">
        <v>43282</v>
      </c>
      <c r="AW1483" s="1">
        <v>43343</v>
      </c>
      <c r="AX1483">
        <v>5.14</v>
      </c>
      <c r="AY1483">
        <v>0</v>
      </c>
      <c r="AZ1483">
        <v>0</v>
      </c>
      <c r="BA1483">
        <v>0</v>
      </c>
      <c r="BB1483">
        <v>0</v>
      </c>
      <c r="BC1483">
        <v>0.2</v>
      </c>
      <c r="BD1483">
        <v>0</v>
      </c>
      <c r="BE1483">
        <v>0</v>
      </c>
      <c r="BF1483" s="1">
        <v>43344</v>
      </c>
      <c r="BG1483" s="1">
        <v>43404</v>
      </c>
      <c r="BH1483">
        <v>25.53</v>
      </c>
      <c r="BI1483">
        <v>3.74</v>
      </c>
      <c r="BJ1483">
        <v>34.409999999999997</v>
      </c>
      <c r="BK1483">
        <v>2.2999999999999998</v>
      </c>
      <c r="BL1483">
        <v>6.9</v>
      </c>
      <c r="BM1483">
        <v>0.65</v>
      </c>
      <c r="BN1483">
        <v>0.31</v>
      </c>
      <c r="BO1483">
        <v>0.96</v>
      </c>
      <c r="BP1483">
        <v>44.57</v>
      </c>
      <c r="BQ1483">
        <v>32.43</v>
      </c>
      <c r="BR1483">
        <v>1.78</v>
      </c>
      <c r="BS1483">
        <v>12.14</v>
      </c>
      <c r="BT1483">
        <v>2.4300000000000002</v>
      </c>
      <c r="BU1483">
        <v>48.78</v>
      </c>
      <c r="BV1483">
        <v>102</v>
      </c>
      <c r="BW1483">
        <v>102</v>
      </c>
      <c r="BX1483">
        <v>0</v>
      </c>
      <c r="BY1483" s="1">
        <v>43389</v>
      </c>
      <c r="BZ1483" t="s">
        <v>624</v>
      </c>
      <c r="CA1483">
        <v>631</v>
      </c>
      <c r="CB1483">
        <v>0</v>
      </c>
      <c r="CC1483" s="1">
        <v>43420</v>
      </c>
      <c r="CD1483">
        <v>1753</v>
      </c>
      <c r="CE1483">
        <v>0</v>
      </c>
      <c r="CF1483">
        <v>1855</v>
      </c>
      <c r="CG1483">
        <v>0</v>
      </c>
    </row>
    <row r="1484" spans="1:85" hidden="1" x14ac:dyDescent="0.45">
      <c r="A1484" s="179">
        <v>105002446248</v>
      </c>
      <c r="B1484" s="180">
        <v>43344</v>
      </c>
      <c r="C1484" s="181" t="s">
        <v>101</v>
      </c>
      <c r="D1484" s="181">
        <v>2018</v>
      </c>
      <c r="E1484" s="179">
        <v>14849204036299</v>
      </c>
      <c r="F1484" s="182" t="s">
        <v>82</v>
      </c>
      <c r="G1484" s="141" t="e">
        <f>VLOOKUP(E1484,'Tableau Sites'!$A$7:$C$107,3,FALSE)</f>
        <v>#N/A</v>
      </c>
      <c r="H1484" s="179">
        <v>56100</v>
      </c>
      <c r="I1484" s="183">
        <v>6</v>
      </c>
      <c r="J1484" s="180">
        <v>43313</v>
      </c>
      <c r="K1484" s="180">
        <v>43313</v>
      </c>
      <c r="L1484" s="183">
        <v>0</v>
      </c>
      <c r="M1484" s="183">
        <v>0</v>
      </c>
      <c r="N1484" s="184">
        <v>13.88</v>
      </c>
      <c r="O1484">
        <v>102976584</v>
      </c>
      <c r="P1484" t="s">
        <v>611</v>
      </c>
      <c r="Q1484">
        <v>102977700</v>
      </c>
      <c r="R1484" t="s">
        <v>130</v>
      </c>
      <c r="S1484">
        <v>11003620275</v>
      </c>
      <c r="T1484" t="s">
        <v>910</v>
      </c>
      <c r="U1484" s="104">
        <v>21560121200016</v>
      </c>
      <c r="W1484" s="1">
        <v>288119</v>
      </c>
      <c r="X1484" s="104">
        <v>105002446248</v>
      </c>
      <c r="Y1484" s="1">
        <v>43344</v>
      </c>
      <c r="Z1484" s="1">
        <v>43384</v>
      </c>
      <c r="AA1484">
        <v>50</v>
      </c>
      <c r="AB1484" t="s">
        <v>613</v>
      </c>
      <c r="AD1484">
        <v>6005877471</v>
      </c>
      <c r="AE1484" t="s">
        <v>82</v>
      </c>
      <c r="AH1484" s="104">
        <v>14849204036299</v>
      </c>
      <c r="AI1484" t="s">
        <v>158</v>
      </c>
      <c r="AJ1484">
        <v>56100</v>
      </c>
      <c r="AK1484" t="s">
        <v>264</v>
      </c>
      <c r="AL1484" t="s">
        <v>396</v>
      </c>
      <c r="AM1484">
        <v>789</v>
      </c>
      <c r="AN1484" t="s">
        <v>101</v>
      </c>
      <c r="AO1484" t="s">
        <v>617</v>
      </c>
      <c r="AP1484" t="s">
        <v>618</v>
      </c>
      <c r="AQ1484" t="s">
        <v>915</v>
      </c>
      <c r="AR1484">
        <v>6</v>
      </c>
      <c r="AU1484">
        <v>0</v>
      </c>
      <c r="AX1484">
        <v>0</v>
      </c>
      <c r="AY1484">
        <v>0</v>
      </c>
      <c r="AZ1484">
        <v>0</v>
      </c>
      <c r="BA1484">
        <v>0</v>
      </c>
      <c r="BB1484">
        <v>0</v>
      </c>
      <c r="BC1484">
        <v>0</v>
      </c>
      <c r="BD1484">
        <v>0</v>
      </c>
      <c r="BE1484">
        <v>0</v>
      </c>
      <c r="BF1484" s="1">
        <v>43344</v>
      </c>
      <c r="BG1484" s="1">
        <v>43404</v>
      </c>
      <c r="BH1484">
        <v>10.36</v>
      </c>
      <c r="BI1484">
        <v>0</v>
      </c>
      <c r="BJ1484">
        <v>10.36</v>
      </c>
      <c r="BK1484">
        <v>0</v>
      </c>
      <c r="BL1484">
        <v>2.8</v>
      </c>
      <c r="BM1484">
        <v>0</v>
      </c>
      <c r="BN1484">
        <v>0</v>
      </c>
      <c r="BO1484">
        <v>0</v>
      </c>
      <c r="BP1484">
        <v>13.16</v>
      </c>
      <c r="BQ1484">
        <v>13.16</v>
      </c>
      <c r="BR1484">
        <v>0.72</v>
      </c>
      <c r="BS1484">
        <v>0</v>
      </c>
      <c r="BT1484">
        <v>0</v>
      </c>
      <c r="BU1484">
        <v>13.88</v>
      </c>
      <c r="BV1484">
        <v>0</v>
      </c>
      <c r="BW1484">
        <v>0</v>
      </c>
      <c r="BX1484">
        <v>0</v>
      </c>
      <c r="BY1484" s="1">
        <v>43272</v>
      </c>
      <c r="BZ1484" t="s">
        <v>624</v>
      </c>
      <c r="CA1484">
        <v>436</v>
      </c>
      <c r="CB1484">
        <v>0</v>
      </c>
      <c r="CC1484" s="1">
        <v>43452</v>
      </c>
    </row>
    <row r="1485" spans="1:85" hidden="1" x14ac:dyDescent="0.45">
      <c r="A1485" s="179">
        <v>105002446248</v>
      </c>
      <c r="B1485" s="180">
        <v>43344</v>
      </c>
      <c r="C1485" s="181" t="s">
        <v>101</v>
      </c>
      <c r="D1485" s="181">
        <v>2018</v>
      </c>
      <c r="E1485" s="179">
        <v>14849927625240</v>
      </c>
      <c r="F1485" s="182" t="s">
        <v>90</v>
      </c>
      <c r="G1485" s="141" t="str">
        <f>VLOOKUP(E1485,'Tableau Sites'!$A$7:$C$107,3,FALSE)</f>
        <v>79 BOULEVARD COSMAO DUMANOIR</v>
      </c>
      <c r="H1485" s="179">
        <v>56100</v>
      </c>
      <c r="I1485" s="183">
        <v>6</v>
      </c>
      <c r="J1485" s="180">
        <v>43220</v>
      </c>
      <c r="K1485" s="180">
        <v>43220</v>
      </c>
      <c r="L1485" s="183">
        <v>4396</v>
      </c>
      <c r="M1485" s="183">
        <v>4396</v>
      </c>
      <c r="N1485" s="184">
        <v>627.07000000000005</v>
      </c>
      <c r="O1485">
        <v>102976584</v>
      </c>
      <c r="P1485" t="s">
        <v>611</v>
      </c>
      <c r="Q1485">
        <v>102977700</v>
      </c>
      <c r="R1485" t="s">
        <v>130</v>
      </c>
      <c r="S1485">
        <v>11003620275</v>
      </c>
      <c r="T1485" t="s">
        <v>910</v>
      </c>
      <c r="U1485" s="104">
        <v>21560121200016</v>
      </c>
      <c r="W1485">
        <v>288119</v>
      </c>
      <c r="X1485" s="104">
        <v>105002446248</v>
      </c>
      <c r="Y1485" s="1">
        <v>43344</v>
      </c>
      <c r="Z1485" s="1">
        <v>43384</v>
      </c>
      <c r="AA1485">
        <v>51</v>
      </c>
      <c r="AB1485" t="s">
        <v>908</v>
      </c>
      <c r="AD1485">
        <v>6005863591</v>
      </c>
      <c r="AE1485" t="s">
        <v>90</v>
      </c>
      <c r="AH1485" s="104">
        <v>14849927625240</v>
      </c>
      <c r="AI1485" t="s">
        <v>158</v>
      </c>
      <c r="AJ1485">
        <v>56100</v>
      </c>
      <c r="AK1485" t="s">
        <v>264</v>
      </c>
      <c r="AL1485" t="s">
        <v>616</v>
      </c>
      <c r="AM1485">
        <v>465</v>
      </c>
      <c r="AN1485" t="s">
        <v>101</v>
      </c>
      <c r="AO1485" t="s">
        <v>617</v>
      </c>
      <c r="AP1485" t="s">
        <v>618</v>
      </c>
      <c r="AQ1485" t="s">
        <v>619</v>
      </c>
      <c r="AR1485">
        <v>6</v>
      </c>
      <c r="AU1485">
        <v>0</v>
      </c>
      <c r="AV1485" s="1">
        <v>43191</v>
      </c>
      <c r="AW1485" s="1">
        <v>43220</v>
      </c>
      <c r="AX1485">
        <v>221.08</v>
      </c>
      <c r="AY1485">
        <v>0</v>
      </c>
      <c r="AZ1485">
        <v>0</v>
      </c>
      <c r="BA1485">
        <v>0</v>
      </c>
      <c r="BB1485">
        <v>0</v>
      </c>
      <c r="BC1485">
        <v>8.44</v>
      </c>
      <c r="BD1485">
        <v>0</v>
      </c>
      <c r="BE1485">
        <v>0</v>
      </c>
      <c r="BH1485">
        <v>0</v>
      </c>
      <c r="BI1485">
        <v>161.34</v>
      </c>
      <c r="BJ1485">
        <v>382.42</v>
      </c>
      <c r="BK1485">
        <v>98.91</v>
      </c>
      <c r="BL1485">
        <v>0</v>
      </c>
      <c r="BM1485">
        <v>28.04</v>
      </c>
      <c r="BN1485">
        <v>13.19</v>
      </c>
      <c r="BO1485">
        <v>41.23</v>
      </c>
      <c r="BP1485">
        <v>522.55999999999995</v>
      </c>
      <c r="BQ1485">
        <v>0</v>
      </c>
      <c r="BR1485">
        <v>0</v>
      </c>
      <c r="BS1485">
        <v>522.55999999999995</v>
      </c>
      <c r="BT1485">
        <v>104.51</v>
      </c>
      <c r="BU1485">
        <v>627.07000000000005</v>
      </c>
      <c r="BV1485">
        <v>4396</v>
      </c>
      <c r="BW1485">
        <v>4396</v>
      </c>
      <c r="BX1485">
        <v>0</v>
      </c>
      <c r="BY1485" s="1">
        <v>43389</v>
      </c>
      <c r="BZ1485" t="s">
        <v>624</v>
      </c>
      <c r="CA1485">
        <v>936</v>
      </c>
      <c r="CB1485">
        <v>0</v>
      </c>
      <c r="CC1485" s="1">
        <v>43420</v>
      </c>
      <c r="CD1485">
        <v>45276</v>
      </c>
      <c r="CE1485">
        <v>0</v>
      </c>
      <c r="CF1485">
        <v>119</v>
      </c>
      <c r="CG1485">
        <v>0</v>
      </c>
    </row>
    <row r="1486" spans="1:85" hidden="1" x14ac:dyDescent="0.45">
      <c r="A1486" s="179">
        <v>105002446248</v>
      </c>
      <c r="B1486" s="180">
        <v>43344</v>
      </c>
      <c r="C1486" s="181" t="s">
        <v>101</v>
      </c>
      <c r="D1486" s="181">
        <v>2018</v>
      </c>
      <c r="E1486" s="179">
        <v>14849927625240</v>
      </c>
      <c r="F1486" s="182" t="s">
        <v>90</v>
      </c>
      <c r="G1486" s="141" t="str">
        <f>VLOOKUP(E1486,'Tableau Sites'!$A$7:$C$107,3,FALSE)</f>
        <v>79 BOULEVARD COSMAO DUMANOIR</v>
      </c>
      <c r="H1486" s="179">
        <v>56100</v>
      </c>
      <c r="I1486" s="183">
        <v>6</v>
      </c>
      <c r="J1486" s="180">
        <v>43281</v>
      </c>
      <c r="K1486" s="180">
        <v>43281</v>
      </c>
      <c r="L1486" s="183">
        <v>2201</v>
      </c>
      <c r="M1486" s="183">
        <v>2201</v>
      </c>
      <c r="N1486" s="184">
        <v>327.39999999999998</v>
      </c>
      <c r="O1486">
        <v>102976584</v>
      </c>
      <c r="P1486" t="s">
        <v>611</v>
      </c>
      <c r="Q1486">
        <v>102977700</v>
      </c>
      <c r="R1486" t="s">
        <v>130</v>
      </c>
      <c r="S1486">
        <v>11003620275</v>
      </c>
      <c r="T1486" t="s">
        <v>910</v>
      </c>
      <c r="U1486" s="104">
        <v>21560121200016</v>
      </c>
      <c r="W1486">
        <v>288119</v>
      </c>
      <c r="X1486" s="104">
        <v>105002446248</v>
      </c>
      <c r="Y1486" s="1">
        <v>43344</v>
      </c>
      <c r="Z1486" s="1">
        <v>43384</v>
      </c>
      <c r="AA1486">
        <v>52</v>
      </c>
      <c r="AB1486" t="s">
        <v>613</v>
      </c>
      <c r="AD1486">
        <v>6005863591</v>
      </c>
      <c r="AE1486" t="s">
        <v>90</v>
      </c>
      <c r="AH1486" s="104">
        <v>14849927625240</v>
      </c>
      <c r="AI1486" t="s">
        <v>158</v>
      </c>
      <c r="AJ1486">
        <v>56100</v>
      </c>
      <c r="AK1486" t="s">
        <v>264</v>
      </c>
      <c r="AL1486" t="s">
        <v>616</v>
      </c>
      <c r="AM1486">
        <v>573</v>
      </c>
      <c r="AN1486" t="s">
        <v>101</v>
      </c>
      <c r="AO1486" t="s">
        <v>617</v>
      </c>
      <c r="AP1486" t="s">
        <v>618</v>
      </c>
      <c r="AQ1486" t="s">
        <v>619</v>
      </c>
      <c r="AR1486">
        <v>6</v>
      </c>
      <c r="AU1486">
        <v>0</v>
      </c>
      <c r="AV1486" s="1">
        <v>43221</v>
      </c>
      <c r="AW1486" s="1">
        <v>43281</v>
      </c>
      <c r="AX1486">
        <v>110.69</v>
      </c>
      <c r="AY1486">
        <v>0</v>
      </c>
      <c r="AZ1486">
        <v>0</v>
      </c>
      <c r="BA1486">
        <v>0</v>
      </c>
      <c r="BB1486">
        <v>0</v>
      </c>
      <c r="BC1486">
        <v>4.2300000000000004</v>
      </c>
      <c r="BD1486">
        <v>0</v>
      </c>
      <c r="BE1486">
        <v>0</v>
      </c>
      <c r="BF1486" s="1">
        <v>43282</v>
      </c>
      <c r="BG1486" s="1">
        <v>43343</v>
      </c>
      <c r="BH1486">
        <v>10.029999999999999</v>
      </c>
      <c r="BI1486">
        <v>80.78</v>
      </c>
      <c r="BJ1486">
        <v>201.5</v>
      </c>
      <c r="BK1486">
        <v>49.52</v>
      </c>
      <c r="BL1486">
        <v>2.71</v>
      </c>
      <c r="BM1486">
        <v>14.04</v>
      </c>
      <c r="BN1486">
        <v>6.6</v>
      </c>
      <c r="BO1486">
        <v>20.64</v>
      </c>
      <c r="BP1486">
        <v>274.37</v>
      </c>
      <c r="BQ1486">
        <v>12.74</v>
      </c>
      <c r="BR1486">
        <v>0.7</v>
      </c>
      <c r="BS1486">
        <v>261.63</v>
      </c>
      <c r="BT1486">
        <v>52.33</v>
      </c>
      <c r="BU1486">
        <v>327.39999999999998</v>
      </c>
      <c r="BV1486">
        <v>2201</v>
      </c>
      <c r="BW1486">
        <v>2201</v>
      </c>
      <c r="BX1486">
        <v>0</v>
      </c>
      <c r="BY1486" s="1">
        <v>43389</v>
      </c>
      <c r="BZ1486" t="s">
        <v>624</v>
      </c>
      <c r="CA1486">
        <v>936</v>
      </c>
      <c r="CB1486">
        <v>0</v>
      </c>
      <c r="CC1486" s="1">
        <v>43420</v>
      </c>
      <c r="CD1486">
        <v>119</v>
      </c>
      <c r="CE1486">
        <v>0</v>
      </c>
      <c r="CF1486">
        <v>2320</v>
      </c>
      <c r="CG1486">
        <v>0</v>
      </c>
    </row>
    <row r="1487" spans="1:85" hidden="1" x14ac:dyDescent="0.45">
      <c r="A1487" s="179">
        <v>105002446248</v>
      </c>
      <c r="B1487" s="180">
        <v>43344</v>
      </c>
      <c r="C1487" s="181" t="s">
        <v>101</v>
      </c>
      <c r="D1487" s="181">
        <v>2018</v>
      </c>
      <c r="E1487" s="179">
        <v>14849927625240</v>
      </c>
      <c r="F1487" s="182" t="s">
        <v>90</v>
      </c>
      <c r="G1487" s="141" t="str">
        <f>VLOOKUP(E1487,'Tableau Sites'!$A$7:$C$107,3,FALSE)</f>
        <v>79 BOULEVARD COSMAO DUMANOIR</v>
      </c>
      <c r="H1487" s="179">
        <v>56100</v>
      </c>
      <c r="I1487" s="183">
        <v>6</v>
      </c>
      <c r="J1487" s="180">
        <v>43343</v>
      </c>
      <c r="K1487" s="180">
        <v>43343</v>
      </c>
      <c r="L1487" s="183">
        <v>-1335</v>
      </c>
      <c r="M1487" s="183">
        <v>-1335</v>
      </c>
      <c r="N1487" s="184">
        <v>-176.81</v>
      </c>
      <c r="O1487">
        <v>102976584</v>
      </c>
      <c r="P1487" t="s">
        <v>611</v>
      </c>
      <c r="Q1487">
        <v>102977700</v>
      </c>
      <c r="R1487" t="s">
        <v>130</v>
      </c>
      <c r="S1487">
        <v>11003620275</v>
      </c>
      <c r="T1487" t="s">
        <v>910</v>
      </c>
      <c r="U1487" s="104">
        <v>21560121200016</v>
      </c>
      <c r="W1487">
        <v>288119</v>
      </c>
      <c r="X1487" s="104">
        <v>105002446248</v>
      </c>
      <c r="Y1487" s="1">
        <v>43344</v>
      </c>
      <c r="Z1487" s="1">
        <v>43384</v>
      </c>
      <c r="AA1487">
        <v>53</v>
      </c>
      <c r="AB1487" t="s">
        <v>635</v>
      </c>
      <c r="AD1487">
        <v>6005863591</v>
      </c>
      <c r="AE1487" t="s">
        <v>90</v>
      </c>
      <c r="AH1487" s="104">
        <v>14849927625240</v>
      </c>
      <c r="AI1487" t="s">
        <v>158</v>
      </c>
      <c r="AJ1487">
        <v>56100</v>
      </c>
      <c r="AK1487" t="s">
        <v>264</v>
      </c>
      <c r="AL1487" t="s">
        <v>616</v>
      </c>
      <c r="AM1487">
        <v>573</v>
      </c>
      <c r="AN1487" t="s">
        <v>101</v>
      </c>
      <c r="AO1487" t="s">
        <v>617</v>
      </c>
      <c r="AP1487" t="s">
        <v>618</v>
      </c>
      <c r="AQ1487" t="s">
        <v>619</v>
      </c>
      <c r="AR1487">
        <v>6</v>
      </c>
      <c r="AU1487">
        <v>0</v>
      </c>
      <c r="AV1487" s="1">
        <v>43282</v>
      </c>
      <c r="AW1487" s="1">
        <v>43343</v>
      </c>
      <c r="AX1487">
        <v>-67.13</v>
      </c>
      <c r="AY1487">
        <v>0</v>
      </c>
      <c r="AZ1487">
        <v>0</v>
      </c>
      <c r="BA1487">
        <v>0</v>
      </c>
      <c r="BB1487">
        <v>0</v>
      </c>
      <c r="BC1487">
        <v>-2.56</v>
      </c>
      <c r="BD1487">
        <v>0</v>
      </c>
      <c r="BE1487">
        <v>0</v>
      </c>
      <c r="BF1487" s="1">
        <v>43344</v>
      </c>
      <c r="BG1487" s="1">
        <v>43404</v>
      </c>
      <c r="BH1487">
        <v>10.11</v>
      </c>
      <c r="BI1487">
        <v>-48.93</v>
      </c>
      <c r="BJ1487">
        <v>-105.95</v>
      </c>
      <c r="BK1487">
        <v>-30.04</v>
      </c>
      <c r="BL1487">
        <v>2.73</v>
      </c>
      <c r="BM1487">
        <v>-8.52</v>
      </c>
      <c r="BN1487">
        <v>-4.01</v>
      </c>
      <c r="BO1487">
        <v>-12.53</v>
      </c>
      <c r="BP1487">
        <v>-145.79</v>
      </c>
      <c r="BQ1487">
        <v>12.84</v>
      </c>
      <c r="BR1487">
        <v>0.71</v>
      </c>
      <c r="BS1487">
        <v>-158.63</v>
      </c>
      <c r="BT1487">
        <v>-31.73</v>
      </c>
      <c r="BU1487">
        <v>-176.81</v>
      </c>
      <c r="BV1487">
        <v>-1335</v>
      </c>
      <c r="BW1487">
        <v>-1335</v>
      </c>
      <c r="BX1487">
        <v>0</v>
      </c>
      <c r="BY1487" s="1">
        <v>43389</v>
      </c>
      <c r="BZ1487" t="s">
        <v>624</v>
      </c>
      <c r="CA1487">
        <v>936</v>
      </c>
      <c r="CB1487">
        <v>0</v>
      </c>
      <c r="CC1487" s="1">
        <v>43420</v>
      </c>
      <c r="CD1487">
        <v>2320</v>
      </c>
      <c r="CE1487">
        <v>0</v>
      </c>
      <c r="CF1487">
        <v>985</v>
      </c>
      <c r="CG1487">
        <v>0</v>
      </c>
    </row>
    <row r="1488" spans="1:85" x14ac:dyDescent="0.45">
      <c r="A1488" s="179">
        <v>105002446248</v>
      </c>
      <c r="B1488" s="180">
        <v>43344</v>
      </c>
      <c r="C1488" s="181" t="s">
        <v>101</v>
      </c>
      <c r="D1488" s="181">
        <v>2018</v>
      </c>
      <c r="E1488" s="179">
        <v>14890593252047</v>
      </c>
      <c r="F1488" s="182" t="s">
        <v>105</v>
      </c>
      <c r="G1488" s="141" t="str">
        <f>VLOOKUP(E1488,'Tableau Sites'!$A$7:$C$127,3,FALSE)</f>
        <v>RUE RAMPE DE L AMIRAL</v>
      </c>
      <c r="H1488" s="179">
        <v>56100</v>
      </c>
      <c r="I1488" s="183">
        <v>12</v>
      </c>
      <c r="J1488" s="180">
        <v>43343</v>
      </c>
      <c r="K1488" s="180">
        <v>43343</v>
      </c>
      <c r="L1488" s="183">
        <v>253</v>
      </c>
      <c r="M1488" s="183">
        <v>253</v>
      </c>
      <c r="N1488" s="184">
        <v>56.72</v>
      </c>
      <c r="O1488">
        <v>102976584</v>
      </c>
      <c r="P1488" t="s">
        <v>611</v>
      </c>
      <c r="Q1488">
        <v>102977700</v>
      </c>
      <c r="R1488" t="s">
        <v>130</v>
      </c>
      <c r="S1488">
        <v>11003620275</v>
      </c>
      <c r="T1488" t="s">
        <v>910</v>
      </c>
      <c r="U1488" s="104">
        <v>21560121200016</v>
      </c>
      <c r="W1488">
        <v>288119</v>
      </c>
      <c r="X1488" s="104">
        <v>105002446248</v>
      </c>
      <c r="Y1488" s="1">
        <v>43344</v>
      </c>
      <c r="Z1488" s="1">
        <v>43384</v>
      </c>
      <c r="AA1488">
        <v>54</v>
      </c>
      <c r="AB1488" t="s">
        <v>613</v>
      </c>
      <c r="AD1488">
        <v>6005863525</v>
      </c>
      <c r="AE1488" t="s">
        <v>105</v>
      </c>
      <c r="AH1488" s="104">
        <v>14890593252047</v>
      </c>
      <c r="AI1488" t="s">
        <v>850</v>
      </c>
      <c r="AJ1488">
        <v>56100</v>
      </c>
      <c r="AK1488" t="s">
        <v>264</v>
      </c>
      <c r="AL1488" t="s">
        <v>616</v>
      </c>
      <c r="AM1488">
        <v>985</v>
      </c>
      <c r="AN1488" t="s">
        <v>101</v>
      </c>
      <c r="AO1488" t="s">
        <v>617</v>
      </c>
      <c r="AP1488" t="s">
        <v>618</v>
      </c>
      <c r="AQ1488" t="s">
        <v>619</v>
      </c>
      <c r="AR1488">
        <v>12</v>
      </c>
      <c r="AU1488">
        <v>0</v>
      </c>
      <c r="AV1488" s="1">
        <v>43282</v>
      </c>
      <c r="AW1488" s="1">
        <v>43343</v>
      </c>
      <c r="AX1488">
        <v>12.72</v>
      </c>
      <c r="AY1488">
        <v>0</v>
      </c>
      <c r="AZ1488">
        <v>0</v>
      </c>
      <c r="BA1488">
        <v>0</v>
      </c>
      <c r="BB1488">
        <v>0</v>
      </c>
      <c r="BC1488">
        <v>0.49</v>
      </c>
      <c r="BD1488">
        <v>0</v>
      </c>
      <c r="BE1488">
        <v>0</v>
      </c>
      <c r="BF1488" s="1">
        <v>43344</v>
      </c>
      <c r="BG1488" s="1">
        <v>43404</v>
      </c>
      <c r="BH1488">
        <v>15.41</v>
      </c>
      <c r="BI1488">
        <v>9.27</v>
      </c>
      <c r="BJ1488">
        <v>37.4</v>
      </c>
      <c r="BK1488">
        <v>5.69</v>
      </c>
      <c r="BL1488">
        <v>4.17</v>
      </c>
      <c r="BM1488">
        <v>1.61</v>
      </c>
      <c r="BN1488">
        <v>0.76</v>
      </c>
      <c r="BO1488">
        <v>2.37</v>
      </c>
      <c r="BP1488">
        <v>49.63</v>
      </c>
      <c r="BQ1488">
        <v>19.579999999999998</v>
      </c>
      <c r="BR1488">
        <v>1.08</v>
      </c>
      <c r="BS1488">
        <v>30.05</v>
      </c>
      <c r="BT1488">
        <v>6.01</v>
      </c>
      <c r="BU1488">
        <v>56.72</v>
      </c>
      <c r="BV1488">
        <v>253</v>
      </c>
      <c r="BW1488">
        <v>253</v>
      </c>
      <c r="BX1488">
        <v>0</v>
      </c>
      <c r="BY1488" s="1">
        <v>43411</v>
      </c>
      <c r="BZ1488" t="s">
        <v>624</v>
      </c>
      <c r="CA1488">
        <v>1073</v>
      </c>
      <c r="CB1488">
        <v>0</v>
      </c>
      <c r="CC1488" s="1">
        <v>43441</v>
      </c>
      <c r="CD1488">
        <v>518</v>
      </c>
      <c r="CE1488">
        <v>0</v>
      </c>
      <c r="CF1488">
        <v>771</v>
      </c>
      <c r="CG1488">
        <v>0</v>
      </c>
    </row>
    <row r="1489" spans="1:85" hidden="1" x14ac:dyDescent="0.45">
      <c r="A1489" s="179">
        <v>105002446248</v>
      </c>
      <c r="B1489" s="180">
        <v>43344</v>
      </c>
      <c r="C1489" s="181" t="s">
        <v>101</v>
      </c>
      <c r="D1489" s="181">
        <v>2018</v>
      </c>
      <c r="E1489" s="179">
        <v>14813892850933</v>
      </c>
      <c r="F1489" s="204" t="s">
        <v>700</v>
      </c>
      <c r="G1489" s="141" t="str">
        <f>VLOOKUP(E1489,'Tableau Sites'!$A$7:$C$107,3,FALSE)</f>
        <v>4 F RUE ROGER SALENGRO</v>
      </c>
      <c r="H1489" s="179">
        <v>56100</v>
      </c>
      <c r="I1489" s="183">
        <v>36</v>
      </c>
      <c r="J1489" s="180">
        <v>43281</v>
      </c>
      <c r="K1489" s="180">
        <v>43281</v>
      </c>
      <c r="L1489" s="183">
        <v>-227</v>
      </c>
      <c r="M1489" s="183">
        <v>-227</v>
      </c>
      <c r="N1489" s="184">
        <v>-30.43</v>
      </c>
      <c r="O1489">
        <v>102976584</v>
      </c>
      <c r="P1489" t="s">
        <v>611</v>
      </c>
      <c r="Q1489">
        <v>102977700</v>
      </c>
      <c r="R1489" t="s">
        <v>130</v>
      </c>
      <c r="S1489">
        <v>11003620275</v>
      </c>
      <c r="T1489" t="s">
        <v>910</v>
      </c>
      <c r="U1489" s="104">
        <v>21560121200016</v>
      </c>
      <c r="W1489">
        <v>288119</v>
      </c>
      <c r="X1489" s="104">
        <v>105002446248</v>
      </c>
      <c r="Y1489" s="1">
        <v>43344</v>
      </c>
      <c r="Z1489" s="1">
        <v>43384</v>
      </c>
      <c r="AA1489">
        <v>55</v>
      </c>
      <c r="AB1489" t="s">
        <v>908</v>
      </c>
      <c r="AD1489">
        <v>6005836679</v>
      </c>
      <c r="AE1489" t="s">
        <v>700</v>
      </c>
      <c r="AH1489" s="104">
        <v>14813892850933</v>
      </c>
      <c r="AI1489" t="s">
        <v>155</v>
      </c>
      <c r="AJ1489">
        <v>56100</v>
      </c>
      <c r="AK1489" t="s">
        <v>264</v>
      </c>
      <c r="AL1489" t="s">
        <v>616</v>
      </c>
      <c r="AM1489">
        <v>922</v>
      </c>
      <c r="AN1489" t="s">
        <v>101</v>
      </c>
      <c r="AO1489" t="s">
        <v>617</v>
      </c>
      <c r="AP1489" t="s">
        <v>618</v>
      </c>
      <c r="AQ1489" t="s">
        <v>619</v>
      </c>
      <c r="AR1489">
        <v>36</v>
      </c>
      <c r="AU1489">
        <v>0</v>
      </c>
      <c r="AV1489" s="1">
        <v>43221</v>
      </c>
      <c r="AW1489" s="1">
        <v>43281</v>
      </c>
      <c r="AX1489">
        <v>-11.43</v>
      </c>
      <c r="AY1489">
        <v>0</v>
      </c>
      <c r="AZ1489">
        <v>0</v>
      </c>
      <c r="BA1489">
        <v>0</v>
      </c>
      <c r="BB1489">
        <v>0</v>
      </c>
      <c r="BC1489">
        <v>-0.44</v>
      </c>
      <c r="BD1489">
        <v>0</v>
      </c>
      <c r="BE1489">
        <v>0</v>
      </c>
      <c r="BF1489" s="1">
        <v>43282</v>
      </c>
      <c r="BG1489" s="1">
        <v>43343</v>
      </c>
      <c r="BH1489">
        <v>1.47</v>
      </c>
      <c r="BI1489">
        <v>-8.33</v>
      </c>
      <c r="BJ1489">
        <v>-18.29</v>
      </c>
      <c r="BK1489">
        <v>-5.1100000000000003</v>
      </c>
      <c r="BL1489">
        <v>0.4</v>
      </c>
      <c r="BM1489">
        <v>-1.45</v>
      </c>
      <c r="BN1489">
        <v>-0.68</v>
      </c>
      <c r="BO1489">
        <v>-2.13</v>
      </c>
      <c r="BP1489">
        <v>-25.13</v>
      </c>
      <c r="BQ1489">
        <v>1.87</v>
      </c>
      <c r="BR1489">
        <v>0.1</v>
      </c>
      <c r="BS1489">
        <v>-27</v>
      </c>
      <c r="BT1489">
        <v>-5.4</v>
      </c>
      <c r="BU1489">
        <v>-30.43</v>
      </c>
      <c r="BV1489">
        <v>-227</v>
      </c>
      <c r="BW1489">
        <v>-227</v>
      </c>
      <c r="BX1489">
        <v>0</v>
      </c>
      <c r="BY1489" s="1">
        <v>43391</v>
      </c>
      <c r="BZ1489" t="s">
        <v>624</v>
      </c>
      <c r="CA1489">
        <v>1284</v>
      </c>
      <c r="CB1489">
        <v>0</v>
      </c>
      <c r="CC1489" s="1">
        <v>43422</v>
      </c>
      <c r="CD1489">
        <v>94509</v>
      </c>
      <c r="CE1489">
        <v>0</v>
      </c>
      <c r="CF1489">
        <v>169</v>
      </c>
      <c r="CG1489">
        <v>0</v>
      </c>
    </row>
    <row r="1490" spans="1:85" hidden="1" x14ac:dyDescent="0.45">
      <c r="A1490" s="179">
        <v>105002446248</v>
      </c>
      <c r="B1490" s="180">
        <v>43344</v>
      </c>
      <c r="C1490" s="181" t="s">
        <v>101</v>
      </c>
      <c r="D1490" s="181">
        <v>2018</v>
      </c>
      <c r="E1490" s="179">
        <v>14813892850933</v>
      </c>
      <c r="F1490" s="204" t="s">
        <v>700</v>
      </c>
      <c r="G1490" s="141" t="str">
        <f>VLOOKUP(E1490,'Tableau Sites'!$A$7:$C$107,3,FALSE)</f>
        <v>4 F RUE ROGER SALENGRO</v>
      </c>
      <c r="H1490" s="179">
        <v>56100</v>
      </c>
      <c r="I1490" s="183">
        <v>36</v>
      </c>
      <c r="J1490" s="180">
        <v>43343</v>
      </c>
      <c r="K1490" s="180">
        <v>43343</v>
      </c>
      <c r="L1490" s="183">
        <v>664</v>
      </c>
      <c r="M1490" s="183">
        <v>664</v>
      </c>
      <c r="N1490" s="184">
        <v>140.47999999999999</v>
      </c>
      <c r="O1490">
        <v>102976584</v>
      </c>
      <c r="P1490" t="s">
        <v>611</v>
      </c>
      <c r="Q1490">
        <v>102977700</v>
      </c>
      <c r="R1490" t="s">
        <v>130</v>
      </c>
      <c r="S1490">
        <v>11003620275</v>
      </c>
      <c r="T1490" t="s">
        <v>910</v>
      </c>
      <c r="U1490" s="104">
        <v>21560121200016</v>
      </c>
      <c r="W1490">
        <v>288119</v>
      </c>
      <c r="X1490" s="104">
        <v>105002446248</v>
      </c>
      <c r="Y1490" s="1">
        <v>43344</v>
      </c>
      <c r="Z1490" s="1">
        <v>43384</v>
      </c>
      <c r="AA1490">
        <v>56</v>
      </c>
      <c r="AB1490" t="s">
        <v>613</v>
      </c>
      <c r="AD1490">
        <v>6005836679</v>
      </c>
      <c r="AE1490" t="s">
        <v>700</v>
      </c>
      <c r="AH1490" s="104">
        <v>14813892850933</v>
      </c>
      <c r="AI1490" t="s">
        <v>155</v>
      </c>
      <c r="AJ1490">
        <v>56100</v>
      </c>
      <c r="AK1490" t="s">
        <v>264</v>
      </c>
      <c r="AL1490" t="s">
        <v>616</v>
      </c>
      <c r="AM1490">
        <v>753</v>
      </c>
      <c r="AN1490" t="s">
        <v>101</v>
      </c>
      <c r="AO1490" t="s">
        <v>617</v>
      </c>
      <c r="AP1490" t="s">
        <v>618</v>
      </c>
      <c r="AQ1490" t="s">
        <v>619</v>
      </c>
      <c r="AR1490">
        <v>36</v>
      </c>
      <c r="AU1490">
        <v>0</v>
      </c>
      <c r="AV1490" s="1">
        <v>43282</v>
      </c>
      <c r="AW1490" s="1">
        <v>43343</v>
      </c>
      <c r="AX1490">
        <v>33.39</v>
      </c>
      <c r="AY1490">
        <v>0</v>
      </c>
      <c r="AZ1490">
        <v>0</v>
      </c>
      <c r="BA1490">
        <v>0</v>
      </c>
      <c r="BB1490">
        <v>0</v>
      </c>
      <c r="BC1490">
        <v>1.27</v>
      </c>
      <c r="BD1490">
        <v>0</v>
      </c>
      <c r="BE1490">
        <v>0</v>
      </c>
      <c r="BF1490" s="1">
        <v>43344</v>
      </c>
      <c r="BG1490" s="1">
        <v>43404</v>
      </c>
      <c r="BH1490">
        <v>34.18</v>
      </c>
      <c r="BI1490">
        <v>24.33</v>
      </c>
      <c r="BJ1490">
        <v>91.9</v>
      </c>
      <c r="BK1490">
        <v>14.94</v>
      </c>
      <c r="BL1490">
        <v>9.24</v>
      </c>
      <c r="BM1490">
        <v>4.24</v>
      </c>
      <c r="BN1490">
        <v>1.99</v>
      </c>
      <c r="BO1490">
        <v>6.23</v>
      </c>
      <c r="BP1490">
        <v>122.31</v>
      </c>
      <c r="BQ1490">
        <v>43.42</v>
      </c>
      <c r="BR1490">
        <v>2.39</v>
      </c>
      <c r="BS1490">
        <v>78.89</v>
      </c>
      <c r="BT1490">
        <v>15.78</v>
      </c>
      <c r="BU1490">
        <v>140.47999999999999</v>
      </c>
      <c r="BV1490">
        <v>664</v>
      </c>
      <c r="BW1490">
        <v>664</v>
      </c>
      <c r="BX1490">
        <v>0</v>
      </c>
      <c r="BY1490" s="1">
        <v>43391</v>
      </c>
      <c r="BZ1490" t="s">
        <v>624</v>
      </c>
      <c r="CA1490">
        <v>1284</v>
      </c>
      <c r="CB1490">
        <v>0</v>
      </c>
      <c r="CC1490" s="1">
        <v>43422</v>
      </c>
      <c r="CD1490">
        <v>169</v>
      </c>
      <c r="CE1490">
        <v>0</v>
      </c>
      <c r="CF1490">
        <v>833</v>
      </c>
      <c r="CG1490">
        <v>0</v>
      </c>
    </row>
    <row r="1491" spans="1:85" hidden="1" x14ac:dyDescent="0.45">
      <c r="A1491" s="179">
        <v>105002446248</v>
      </c>
      <c r="B1491" s="180">
        <v>43344</v>
      </c>
      <c r="C1491" s="181" t="s">
        <v>101</v>
      </c>
      <c r="D1491" s="181">
        <v>2018</v>
      </c>
      <c r="E1491" s="179">
        <v>14842981128703</v>
      </c>
      <c r="F1491" s="182" t="s">
        <v>24</v>
      </c>
      <c r="G1491" s="141" t="str">
        <f>VLOOKUP(E1491,'Tableau Sites'!$A$7:$C$107,3,FALSE)</f>
        <v>8 RUE DE L INDUSTRIE</v>
      </c>
      <c r="H1491" s="179">
        <v>56100</v>
      </c>
      <c r="I1491" s="183">
        <v>9</v>
      </c>
      <c r="J1491" s="180">
        <v>43343</v>
      </c>
      <c r="K1491" s="180">
        <v>43343</v>
      </c>
      <c r="L1491" s="183">
        <v>119</v>
      </c>
      <c r="M1491" s="183">
        <v>119</v>
      </c>
      <c r="N1491" s="184">
        <v>34.26</v>
      </c>
      <c r="O1491">
        <v>102976584</v>
      </c>
      <c r="P1491" t="s">
        <v>611</v>
      </c>
      <c r="Q1491">
        <v>102977700</v>
      </c>
      <c r="R1491" t="s">
        <v>130</v>
      </c>
      <c r="S1491">
        <v>11003620275</v>
      </c>
      <c r="T1491" t="s">
        <v>910</v>
      </c>
      <c r="U1491" s="104">
        <v>21560121200016</v>
      </c>
      <c r="W1491">
        <v>288119</v>
      </c>
      <c r="X1491" s="104">
        <v>105002446248</v>
      </c>
      <c r="Y1491" s="1">
        <v>43344</v>
      </c>
      <c r="Z1491" s="1">
        <v>43384</v>
      </c>
      <c r="AA1491">
        <v>57</v>
      </c>
      <c r="AB1491" t="s">
        <v>613</v>
      </c>
      <c r="AD1491">
        <v>6005830210</v>
      </c>
      <c r="AE1491" t="s">
        <v>24</v>
      </c>
      <c r="AH1491" s="104">
        <v>14842981128703</v>
      </c>
      <c r="AI1491" t="s">
        <v>25</v>
      </c>
      <c r="AJ1491">
        <v>56100</v>
      </c>
      <c r="AK1491" t="s">
        <v>264</v>
      </c>
      <c r="AL1491" t="s">
        <v>616</v>
      </c>
      <c r="AM1491">
        <v>4176451321671</v>
      </c>
      <c r="AN1491" t="s">
        <v>101</v>
      </c>
      <c r="AO1491" t="s">
        <v>617</v>
      </c>
      <c r="AP1491" t="s">
        <v>618</v>
      </c>
      <c r="AQ1491" t="s">
        <v>619</v>
      </c>
      <c r="AR1491">
        <v>9</v>
      </c>
      <c r="AU1491">
        <v>0</v>
      </c>
      <c r="AV1491" s="1">
        <v>43282</v>
      </c>
      <c r="AW1491" s="1">
        <v>43343</v>
      </c>
      <c r="AX1491">
        <v>5.98</v>
      </c>
      <c r="AY1491">
        <v>0</v>
      </c>
      <c r="AZ1491">
        <v>0</v>
      </c>
      <c r="BA1491">
        <v>0</v>
      </c>
      <c r="BB1491">
        <v>0</v>
      </c>
      <c r="BC1491">
        <v>0.23</v>
      </c>
      <c r="BD1491">
        <v>0</v>
      </c>
      <c r="BE1491">
        <v>0</v>
      </c>
      <c r="BF1491" s="1">
        <v>43344</v>
      </c>
      <c r="BG1491" s="1">
        <v>43404</v>
      </c>
      <c r="BH1491">
        <v>12.89</v>
      </c>
      <c r="BI1491">
        <v>4.37</v>
      </c>
      <c r="BJ1491">
        <v>23.24</v>
      </c>
      <c r="BK1491">
        <v>2.68</v>
      </c>
      <c r="BL1491">
        <v>3.49</v>
      </c>
      <c r="BM1491">
        <v>0.76</v>
      </c>
      <c r="BN1491">
        <v>0.36</v>
      </c>
      <c r="BO1491">
        <v>1.1200000000000001</v>
      </c>
      <c r="BP1491">
        <v>30.53</v>
      </c>
      <c r="BQ1491">
        <v>16.38</v>
      </c>
      <c r="BR1491">
        <v>0.9</v>
      </c>
      <c r="BS1491">
        <v>14.15</v>
      </c>
      <c r="BT1491">
        <v>2.83</v>
      </c>
      <c r="BU1491">
        <v>34.26</v>
      </c>
      <c r="BV1491">
        <v>119</v>
      </c>
      <c r="BW1491">
        <v>119</v>
      </c>
      <c r="BX1491">
        <v>0</v>
      </c>
      <c r="BY1491" s="1">
        <v>43389</v>
      </c>
      <c r="BZ1491" t="s">
        <v>624</v>
      </c>
      <c r="CA1491">
        <v>1486</v>
      </c>
      <c r="CB1491">
        <v>0</v>
      </c>
      <c r="CC1491" s="1">
        <v>43420</v>
      </c>
      <c r="CD1491">
        <v>1353</v>
      </c>
      <c r="CE1491">
        <v>0</v>
      </c>
      <c r="CF1491">
        <v>1472</v>
      </c>
      <c r="CG1491">
        <v>0</v>
      </c>
    </row>
    <row r="1492" spans="1:85" hidden="1" x14ac:dyDescent="0.45">
      <c r="A1492" s="179">
        <v>105002446248</v>
      </c>
      <c r="B1492" s="180">
        <v>43344</v>
      </c>
      <c r="C1492" s="181" t="s">
        <v>101</v>
      </c>
      <c r="D1492" s="181">
        <v>2018</v>
      </c>
      <c r="E1492" s="179">
        <v>14825325557145</v>
      </c>
      <c r="F1492" s="182" t="s">
        <v>703</v>
      </c>
      <c r="G1492" s="141" t="str">
        <f>VLOOKUP(E1492,'Tableau Sites'!$A$7:$C$107,3,FALSE)</f>
        <v xml:space="preserve"> N1 ccal KERVENANEC</v>
      </c>
      <c r="H1492" s="179">
        <v>56100</v>
      </c>
      <c r="I1492" s="183">
        <v>18</v>
      </c>
      <c r="J1492" s="180">
        <v>43343</v>
      </c>
      <c r="K1492" s="180">
        <v>43343</v>
      </c>
      <c r="L1492" s="183">
        <v>333</v>
      </c>
      <c r="M1492" s="183">
        <v>333</v>
      </c>
      <c r="N1492" s="184">
        <v>74.900000000000006</v>
      </c>
      <c r="O1492">
        <v>102976584</v>
      </c>
      <c r="P1492" t="s">
        <v>611</v>
      </c>
      <c r="Q1492">
        <v>102977700</v>
      </c>
      <c r="R1492" t="s">
        <v>130</v>
      </c>
      <c r="S1492">
        <v>11003620275</v>
      </c>
      <c r="T1492" t="s">
        <v>910</v>
      </c>
      <c r="U1492" s="104">
        <v>21560121200016</v>
      </c>
      <c r="W1492">
        <v>288119</v>
      </c>
      <c r="X1492" s="104">
        <v>105002446248</v>
      </c>
      <c r="Y1492" s="1">
        <v>43344</v>
      </c>
      <c r="Z1492" s="1">
        <v>43384</v>
      </c>
      <c r="AA1492">
        <v>58</v>
      </c>
      <c r="AB1492" t="s">
        <v>613</v>
      </c>
      <c r="AD1492">
        <v>6005830265</v>
      </c>
      <c r="AE1492" t="s">
        <v>703</v>
      </c>
      <c r="AH1492" s="104">
        <v>14825325557145</v>
      </c>
      <c r="AI1492" t="s">
        <v>851</v>
      </c>
      <c r="AJ1492">
        <v>56100</v>
      </c>
      <c r="AK1492" t="s">
        <v>264</v>
      </c>
      <c r="AL1492" t="s">
        <v>616</v>
      </c>
      <c r="AM1492">
        <v>3156310232815</v>
      </c>
      <c r="AN1492" t="s">
        <v>101</v>
      </c>
      <c r="AO1492" t="s">
        <v>617</v>
      </c>
      <c r="AP1492" t="s">
        <v>618</v>
      </c>
      <c r="AQ1492" t="s">
        <v>619</v>
      </c>
      <c r="AR1492">
        <v>18</v>
      </c>
      <c r="AU1492">
        <v>0</v>
      </c>
      <c r="AV1492" s="1">
        <v>43282</v>
      </c>
      <c r="AW1492" s="1">
        <v>43343</v>
      </c>
      <c r="AX1492">
        <v>16.75</v>
      </c>
      <c r="AY1492">
        <v>0</v>
      </c>
      <c r="AZ1492">
        <v>0</v>
      </c>
      <c r="BA1492">
        <v>0</v>
      </c>
      <c r="BB1492">
        <v>0</v>
      </c>
      <c r="BC1492">
        <v>0.64</v>
      </c>
      <c r="BD1492">
        <v>0</v>
      </c>
      <c r="BE1492">
        <v>0</v>
      </c>
      <c r="BF1492" s="1">
        <v>43344</v>
      </c>
      <c r="BG1492" s="1">
        <v>43404</v>
      </c>
      <c r="BH1492">
        <v>20.47</v>
      </c>
      <c r="BI1492">
        <v>12.2</v>
      </c>
      <c r="BJ1492">
        <v>49.42</v>
      </c>
      <c r="BK1492">
        <v>7.49</v>
      </c>
      <c r="BL1492">
        <v>5.53</v>
      </c>
      <c r="BM1492">
        <v>2.12</v>
      </c>
      <c r="BN1492">
        <v>1</v>
      </c>
      <c r="BO1492">
        <v>3.12</v>
      </c>
      <c r="BP1492">
        <v>65.56</v>
      </c>
      <c r="BQ1492">
        <v>26</v>
      </c>
      <c r="BR1492">
        <v>1.43</v>
      </c>
      <c r="BS1492">
        <v>39.56</v>
      </c>
      <c r="BT1492">
        <v>7.91</v>
      </c>
      <c r="BU1492">
        <v>74.900000000000006</v>
      </c>
      <c r="BV1492">
        <v>333</v>
      </c>
      <c r="BW1492">
        <v>333</v>
      </c>
      <c r="BX1492">
        <v>0</v>
      </c>
      <c r="BY1492" s="1">
        <v>43389</v>
      </c>
      <c r="BZ1492" t="s">
        <v>624</v>
      </c>
      <c r="CA1492">
        <v>16156</v>
      </c>
      <c r="CB1492">
        <v>0</v>
      </c>
      <c r="CC1492" s="1">
        <v>43420</v>
      </c>
      <c r="CD1492">
        <v>15785</v>
      </c>
      <c r="CE1492">
        <v>0</v>
      </c>
      <c r="CF1492">
        <v>16118</v>
      </c>
      <c r="CG1492">
        <v>0</v>
      </c>
    </row>
    <row r="1493" spans="1:85" hidden="1" x14ac:dyDescent="0.45">
      <c r="A1493" s="179">
        <v>105002446248</v>
      </c>
      <c r="B1493" s="180">
        <v>43344</v>
      </c>
      <c r="C1493" s="181" t="s">
        <v>101</v>
      </c>
      <c r="D1493" s="181">
        <v>2018</v>
      </c>
      <c r="E1493" s="179">
        <v>14843270564333</v>
      </c>
      <c r="F1493" s="182" t="s">
        <v>112</v>
      </c>
      <c r="G1493" s="141" t="str">
        <f>VLOOKUP(E1493,'Tableau Sites'!$A$7:$C$107,3,FALSE)</f>
        <v>5 AVENUE DE KERGROISE</v>
      </c>
      <c r="H1493" s="179">
        <v>56100</v>
      </c>
      <c r="I1493" s="183">
        <v>18</v>
      </c>
      <c r="J1493" s="180">
        <v>43343</v>
      </c>
      <c r="K1493" s="180">
        <v>43343</v>
      </c>
      <c r="L1493" s="183">
        <v>1087</v>
      </c>
      <c r="M1493" s="183">
        <v>1087</v>
      </c>
      <c r="N1493" s="184">
        <v>182.42</v>
      </c>
      <c r="O1493">
        <v>102976584</v>
      </c>
      <c r="P1493" t="s">
        <v>611</v>
      </c>
      <c r="Q1493">
        <v>102977700</v>
      </c>
      <c r="R1493" t="s">
        <v>130</v>
      </c>
      <c r="S1493">
        <v>11003620275</v>
      </c>
      <c r="T1493" t="s">
        <v>910</v>
      </c>
      <c r="U1493" s="104">
        <v>21560121200016</v>
      </c>
      <c r="W1493">
        <v>288119</v>
      </c>
      <c r="X1493" s="104">
        <v>105002446248</v>
      </c>
      <c r="Y1493" s="1">
        <v>43344</v>
      </c>
      <c r="Z1493" s="1">
        <v>43384</v>
      </c>
      <c r="AA1493">
        <v>59</v>
      </c>
      <c r="AB1493" t="s">
        <v>613</v>
      </c>
      <c r="AD1493">
        <v>6005863640</v>
      </c>
      <c r="AE1493" t="s">
        <v>112</v>
      </c>
      <c r="AH1493" s="104">
        <v>14843270564333</v>
      </c>
      <c r="AI1493" t="s">
        <v>852</v>
      </c>
      <c r="AJ1493">
        <v>56100</v>
      </c>
      <c r="AK1493" t="s">
        <v>264</v>
      </c>
      <c r="AL1493" t="s">
        <v>616</v>
      </c>
      <c r="AM1493">
        <v>101</v>
      </c>
      <c r="AN1493" t="s">
        <v>101</v>
      </c>
      <c r="AO1493" t="s">
        <v>617</v>
      </c>
      <c r="AP1493" t="s">
        <v>618</v>
      </c>
      <c r="AQ1493" t="s">
        <v>619</v>
      </c>
      <c r="AR1493">
        <v>18</v>
      </c>
      <c r="AU1493">
        <v>0</v>
      </c>
      <c r="AV1493" s="1">
        <v>43282</v>
      </c>
      <c r="AW1493" s="1">
        <v>43343</v>
      </c>
      <c r="AX1493">
        <v>54.66</v>
      </c>
      <c r="AY1493">
        <v>0</v>
      </c>
      <c r="AZ1493">
        <v>0</v>
      </c>
      <c r="BA1493">
        <v>0</v>
      </c>
      <c r="BB1493">
        <v>0</v>
      </c>
      <c r="BC1493">
        <v>2.09</v>
      </c>
      <c r="BD1493">
        <v>0</v>
      </c>
      <c r="BE1493">
        <v>0</v>
      </c>
      <c r="BF1493" s="1">
        <v>43344</v>
      </c>
      <c r="BG1493" s="1">
        <v>43404</v>
      </c>
      <c r="BH1493">
        <v>20.47</v>
      </c>
      <c r="BI1493">
        <v>39.840000000000003</v>
      </c>
      <c r="BJ1493">
        <v>114.97</v>
      </c>
      <c r="BK1493">
        <v>24.46</v>
      </c>
      <c r="BL1493">
        <v>5.53</v>
      </c>
      <c r="BM1493">
        <v>6.94</v>
      </c>
      <c r="BN1493">
        <v>3.26</v>
      </c>
      <c r="BO1493">
        <v>10.199999999999999</v>
      </c>
      <c r="BP1493">
        <v>155.16</v>
      </c>
      <c r="BQ1493">
        <v>26</v>
      </c>
      <c r="BR1493">
        <v>1.43</v>
      </c>
      <c r="BS1493">
        <v>129.16</v>
      </c>
      <c r="BT1493">
        <v>25.83</v>
      </c>
      <c r="BU1493">
        <v>182.42</v>
      </c>
      <c r="BV1493">
        <v>1087</v>
      </c>
      <c r="BW1493">
        <v>1087</v>
      </c>
      <c r="BX1493">
        <v>0</v>
      </c>
      <c r="BY1493" s="1">
        <v>43391</v>
      </c>
      <c r="BZ1493" t="s">
        <v>624</v>
      </c>
      <c r="CA1493">
        <v>3916</v>
      </c>
      <c r="CB1493">
        <v>0</v>
      </c>
      <c r="CC1493" s="1">
        <v>43422</v>
      </c>
      <c r="CD1493">
        <v>2533</v>
      </c>
      <c r="CE1493">
        <v>0</v>
      </c>
      <c r="CF1493">
        <v>3620</v>
      </c>
      <c r="CG1493">
        <v>0</v>
      </c>
    </row>
    <row r="1494" spans="1:85" hidden="1" x14ac:dyDescent="0.45">
      <c r="A1494" s="179">
        <v>105002446248</v>
      </c>
      <c r="B1494" s="180">
        <v>43344</v>
      </c>
      <c r="C1494" s="181" t="s">
        <v>101</v>
      </c>
      <c r="D1494" s="181">
        <v>2018</v>
      </c>
      <c r="E1494" s="179">
        <v>14829667091101</v>
      </c>
      <c r="F1494" s="204" t="s">
        <v>707</v>
      </c>
      <c r="G1494" s="141" t="str">
        <f>VLOOKUP(E1494,'Tableau Sites'!$A$7:$C$107,3,FALSE)</f>
        <v>3 RUE D ANNABA</v>
      </c>
      <c r="H1494" s="179">
        <v>56100</v>
      </c>
      <c r="I1494" s="183">
        <v>3</v>
      </c>
      <c r="J1494" s="180">
        <v>43343</v>
      </c>
      <c r="K1494" s="180">
        <v>43343</v>
      </c>
      <c r="L1494" s="183">
        <v>293</v>
      </c>
      <c r="M1494" s="183">
        <v>293</v>
      </c>
      <c r="N1494" s="184">
        <v>52.26</v>
      </c>
      <c r="O1494">
        <v>102976584</v>
      </c>
      <c r="P1494" t="s">
        <v>611</v>
      </c>
      <c r="Q1494">
        <v>102977700</v>
      </c>
      <c r="R1494" t="s">
        <v>130</v>
      </c>
      <c r="S1494">
        <v>11003620275</v>
      </c>
      <c r="T1494" t="s">
        <v>910</v>
      </c>
      <c r="U1494" s="104">
        <v>21560121200016</v>
      </c>
      <c r="W1494">
        <v>288119</v>
      </c>
      <c r="X1494" s="104">
        <v>105002446248</v>
      </c>
      <c r="Y1494" s="1">
        <v>43344</v>
      </c>
      <c r="Z1494" s="1">
        <v>43384</v>
      </c>
      <c r="AA1494">
        <v>60</v>
      </c>
      <c r="AB1494" t="s">
        <v>613</v>
      </c>
      <c r="AD1494">
        <v>6005920487</v>
      </c>
      <c r="AE1494" t="s">
        <v>707</v>
      </c>
      <c r="AH1494" s="104">
        <v>14829667091101</v>
      </c>
      <c r="AI1494" t="s">
        <v>853</v>
      </c>
      <c r="AJ1494">
        <v>56100</v>
      </c>
      <c r="AK1494" t="s">
        <v>264</v>
      </c>
      <c r="AL1494" t="s">
        <v>634</v>
      </c>
      <c r="AM1494">
        <v>751</v>
      </c>
      <c r="AN1494" t="s">
        <v>101</v>
      </c>
      <c r="AO1494" t="s">
        <v>617</v>
      </c>
      <c r="AP1494" t="s">
        <v>618</v>
      </c>
      <c r="AQ1494" t="s">
        <v>619</v>
      </c>
      <c r="AR1494">
        <v>3</v>
      </c>
      <c r="AU1494">
        <v>0</v>
      </c>
      <c r="AV1494" s="1">
        <v>43282</v>
      </c>
      <c r="AW1494" s="1">
        <v>43343</v>
      </c>
      <c r="AX1494">
        <v>14.73</v>
      </c>
      <c r="AY1494">
        <v>0</v>
      </c>
      <c r="AZ1494">
        <v>0</v>
      </c>
      <c r="BA1494">
        <v>0</v>
      </c>
      <c r="BB1494">
        <v>0</v>
      </c>
      <c r="BC1494">
        <v>0.56000000000000005</v>
      </c>
      <c r="BD1494">
        <v>0</v>
      </c>
      <c r="BE1494">
        <v>0</v>
      </c>
      <c r="BF1494" s="1">
        <v>43344</v>
      </c>
      <c r="BG1494" s="1">
        <v>43404</v>
      </c>
      <c r="BH1494">
        <v>7.83</v>
      </c>
      <c r="BI1494">
        <v>10.74</v>
      </c>
      <c r="BJ1494">
        <v>33.299999999999997</v>
      </c>
      <c r="BK1494">
        <v>6.59</v>
      </c>
      <c r="BL1494">
        <v>2.11</v>
      </c>
      <c r="BM1494">
        <v>1.87</v>
      </c>
      <c r="BN1494">
        <v>0.88</v>
      </c>
      <c r="BO1494">
        <v>2.75</v>
      </c>
      <c r="BP1494">
        <v>44.75</v>
      </c>
      <c r="BQ1494">
        <v>9.94</v>
      </c>
      <c r="BR1494">
        <v>0.55000000000000004</v>
      </c>
      <c r="BS1494">
        <v>34.81</v>
      </c>
      <c r="BT1494">
        <v>6.96</v>
      </c>
      <c r="BU1494">
        <v>52.26</v>
      </c>
      <c r="BV1494">
        <v>293</v>
      </c>
      <c r="BW1494">
        <v>293</v>
      </c>
      <c r="BX1494">
        <v>0</v>
      </c>
      <c r="BY1494" s="1">
        <v>43272</v>
      </c>
      <c r="BZ1494" t="s">
        <v>624</v>
      </c>
      <c r="CA1494">
        <v>79589</v>
      </c>
      <c r="CB1494">
        <v>0</v>
      </c>
      <c r="CC1494" s="1">
        <v>43452</v>
      </c>
      <c r="CD1494">
        <v>79634</v>
      </c>
      <c r="CE1494">
        <v>0</v>
      </c>
      <c r="CF1494">
        <v>79927</v>
      </c>
      <c r="CG1494">
        <v>0</v>
      </c>
    </row>
    <row r="1495" spans="1:85" hidden="1" x14ac:dyDescent="0.45">
      <c r="A1495" s="179">
        <v>105002446248</v>
      </c>
      <c r="B1495" s="180">
        <v>43344</v>
      </c>
      <c r="C1495" s="181" t="s">
        <v>101</v>
      </c>
      <c r="D1495" s="181">
        <v>2018</v>
      </c>
      <c r="E1495" s="179">
        <v>14847033269250</v>
      </c>
      <c r="F1495" s="182" t="s">
        <v>709</v>
      </c>
      <c r="G1495" s="141" t="str">
        <f>VLOOKUP(E1495,'Tableau Sites'!$A$7:$C$107,3,FALSE)</f>
        <v>83 BOULEVARD COSMAO DUMANOIR</v>
      </c>
      <c r="H1495" s="179">
        <v>56100</v>
      </c>
      <c r="I1495" s="183">
        <v>18</v>
      </c>
      <c r="J1495" s="180">
        <v>43220</v>
      </c>
      <c r="K1495" s="180">
        <v>43220</v>
      </c>
      <c r="L1495" s="183">
        <v>-4880</v>
      </c>
      <c r="M1495" s="183">
        <v>-4880</v>
      </c>
      <c r="N1495" s="184">
        <v>-696.1</v>
      </c>
      <c r="O1495">
        <v>102976584</v>
      </c>
      <c r="P1495" t="s">
        <v>611</v>
      </c>
      <c r="Q1495">
        <v>102977700</v>
      </c>
      <c r="R1495" t="s">
        <v>130</v>
      </c>
      <c r="S1495">
        <v>11003620275</v>
      </c>
      <c r="T1495" t="s">
        <v>910</v>
      </c>
      <c r="U1495" s="104">
        <v>21560121200016</v>
      </c>
      <c r="W1495">
        <v>288119</v>
      </c>
      <c r="X1495" s="104">
        <v>105002446248</v>
      </c>
      <c r="Y1495" s="1">
        <v>43344</v>
      </c>
      <c r="Z1495" s="1">
        <v>43384</v>
      </c>
      <c r="AA1495">
        <v>61</v>
      </c>
      <c r="AB1495" t="s">
        <v>908</v>
      </c>
      <c r="AD1495">
        <v>6005836734</v>
      </c>
      <c r="AE1495" t="s">
        <v>709</v>
      </c>
      <c r="AH1495" s="104">
        <v>14847033269250</v>
      </c>
      <c r="AI1495" t="s">
        <v>171</v>
      </c>
      <c r="AJ1495">
        <v>56100</v>
      </c>
      <c r="AK1495" t="s">
        <v>264</v>
      </c>
      <c r="AL1495" t="s">
        <v>616</v>
      </c>
      <c r="AM1495">
        <v>366</v>
      </c>
      <c r="AN1495" t="s">
        <v>101</v>
      </c>
      <c r="AO1495" t="s">
        <v>617</v>
      </c>
      <c r="AP1495" t="s">
        <v>618</v>
      </c>
      <c r="AQ1495" t="s">
        <v>619</v>
      </c>
      <c r="AR1495">
        <v>18</v>
      </c>
      <c r="AU1495">
        <v>0</v>
      </c>
      <c r="AV1495" s="1">
        <v>43191</v>
      </c>
      <c r="AW1495" s="1">
        <v>43220</v>
      </c>
      <c r="AX1495">
        <v>-245.42</v>
      </c>
      <c r="AY1495">
        <v>0</v>
      </c>
      <c r="AZ1495">
        <v>0</v>
      </c>
      <c r="BA1495">
        <v>0</v>
      </c>
      <c r="BB1495">
        <v>0</v>
      </c>
      <c r="BC1495">
        <v>-9.3699999999999992</v>
      </c>
      <c r="BD1495">
        <v>0</v>
      </c>
      <c r="BE1495">
        <v>0</v>
      </c>
      <c r="BF1495" s="1">
        <v>43221</v>
      </c>
      <c r="BG1495" s="1">
        <v>43281</v>
      </c>
      <c r="BH1495">
        <v>0.01</v>
      </c>
      <c r="BI1495">
        <v>-179.1</v>
      </c>
      <c r="BJ1495">
        <v>-424.51</v>
      </c>
      <c r="BK1495">
        <v>-109.81</v>
      </c>
      <c r="BL1495">
        <v>0.01</v>
      </c>
      <c r="BM1495">
        <v>-31.14</v>
      </c>
      <c r="BN1495">
        <v>-14.63</v>
      </c>
      <c r="BO1495">
        <v>-45.77</v>
      </c>
      <c r="BP1495">
        <v>-580.08000000000004</v>
      </c>
      <c r="BQ1495">
        <v>0.02</v>
      </c>
      <c r="BR1495">
        <v>0</v>
      </c>
      <c r="BS1495">
        <v>-580.1</v>
      </c>
      <c r="BT1495">
        <v>-116.02</v>
      </c>
      <c r="BU1495">
        <v>-696.1</v>
      </c>
      <c r="BV1495">
        <v>-4880</v>
      </c>
      <c r="BW1495">
        <v>-4880</v>
      </c>
      <c r="BX1495">
        <v>0</v>
      </c>
      <c r="BY1495" s="1">
        <v>43395</v>
      </c>
      <c r="BZ1495" t="s">
        <v>624</v>
      </c>
      <c r="CA1495">
        <v>2257</v>
      </c>
      <c r="CB1495">
        <v>0</v>
      </c>
      <c r="CC1495" s="1">
        <v>43426</v>
      </c>
      <c r="CD1495">
        <v>79676</v>
      </c>
      <c r="CE1495">
        <v>0</v>
      </c>
      <c r="CF1495">
        <v>32</v>
      </c>
      <c r="CG1495">
        <v>0</v>
      </c>
    </row>
    <row r="1496" spans="1:85" hidden="1" x14ac:dyDescent="0.45">
      <c r="A1496" s="179">
        <v>105002446248</v>
      </c>
      <c r="B1496" s="180">
        <v>43344</v>
      </c>
      <c r="C1496" s="181" t="s">
        <v>101</v>
      </c>
      <c r="D1496" s="181">
        <v>2018</v>
      </c>
      <c r="E1496" s="179">
        <v>14847033269250</v>
      </c>
      <c r="F1496" s="182" t="s">
        <v>709</v>
      </c>
      <c r="G1496" s="141" t="str">
        <f>VLOOKUP(E1496,'Tableau Sites'!$A$7:$C$107,3,FALSE)</f>
        <v>83 BOULEVARD COSMAO DUMANOIR</v>
      </c>
      <c r="H1496" s="179">
        <v>56100</v>
      </c>
      <c r="I1496" s="183">
        <v>18</v>
      </c>
      <c r="J1496" s="180">
        <v>43281</v>
      </c>
      <c r="K1496" s="180">
        <v>43281</v>
      </c>
      <c r="L1496" s="183">
        <v>441</v>
      </c>
      <c r="M1496" s="183">
        <v>441</v>
      </c>
      <c r="N1496" s="184">
        <v>88.78</v>
      </c>
      <c r="O1496">
        <v>102976584</v>
      </c>
      <c r="P1496" t="s">
        <v>611</v>
      </c>
      <c r="Q1496">
        <v>102977700</v>
      </c>
      <c r="R1496" t="s">
        <v>130</v>
      </c>
      <c r="S1496">
        <v>11003620275</v>
      </c>
      <c r="T1496" t="s">
        <v>910</v>
      </c>
      <c r="U1496" s="104">
        <v>21560121200016</v>
      </c>
      <c r="W1496">
        <v>288119</v>
      </c>
      <c r="X1496" s="104">
        <v>105002446248</v>
      </c>
      <c r="Y1496" s="1">
        <v>43344</v>
      </c>
      <c r="Z1496" s="1">
        <v>43384</v>
      </c>
      <c r="AA1496">
        <v>62</v>
      </c>
      <c r="AB1496" t="s">
        <v>613</v>
      </c>
      <c r="AD1496">
        <v>6005836734</v>
      </c>
      <c r="AE1496" t="s">
        <v>709</v>
      </c>
      <c r="AH1496" s="104">
        <v>14847033269250</v>
      </c>
      <c r="AI1496" t="s">
        <v>171</v>
      </c>
      <c r="AJ1496">
        <v>56100</v>
      </c>
      <c r="AK1496" t="s">
        <v>264</v>
      </c>
      <c r="AL1496" t="s">
        <v>616</v>
      </c>
      <c r="AM1496">
        <v>557</v>
      </c>
      <c r="AN1496" t="s">
        <v>101</v>
      </c>
      <c r="AO1496" t="s">
        <v>617</v>
      </c>
      <c r="AP1496" t="s">
        <v>618</v>
      </c>
      <c r="AQ1496" t="s">
        <v>619</v>
      </c>
      <c r="AR1496">
        <v>18</v>
      </c>
      <c r="AU1496">
        <v>0</v>
      </c>
      <c r="AV1496" s="1">
        <v>43221</v>
      </c>
      <c r="AW1496" s="1">
        <v>43281</v>
      </c>
      <c r="AX1496">
        <v>22.18</v>
      </c>
      <c r="AY1496">
        <v>0</v>
      </c>
      <c r="AZ1496">
        <v>0</v>
      </c>
      <c r="BA1496">
        <v>0</v>
      </c>
      <c r="BB1496">
        <v>0</v>
      </c>
      <c r="BC1496">
        <v>0.85</v>
      </c>
      <c r="BD1496">
        <v>0</v>
      </c>
      <c r="BE1496">
        <v>0</v>
      </c>
      <c r="BF1496" s="1">
        <v>43282</v>
      </c>
      <c r="BG1496" s="1">
        <v>43343</v>
      </c>
      <c r="BH1496">
        <v>19.32</v>
      </c>
      <c r="BI1496">
        <v>16.18</v>
      </c>
      <c r="BJ1496">
        <v>57.68</v>
      </c>
      <c r="BK1496">
        <v>9.92</v>
      </c>
      <c r="BL1496">
        <v>5.22</v>
      </c>
      <c r="BM1496">
        <v>2.81</v>
      </c>
      <c r="BN1496">
        <v>1.32</v>
      </c>
      <c r="BO1496">
        <v>4.13</v>
      </c>
      <c r="BP1496">
        <v>76.95</v>
      </c>
      <c r="BQ1496">
        <v>24.54</v>
      </c>
      <c r="BR1496">
        <v>1.35</v>
      </c>
      <c r="BS1496">
        <v>52.41</v>
      </c>
      <c r="BT1496">
        <v>10.48</v>
      </c>
      <c r="BU1496">
        <v>88.78</v>
      </c>
      <c r="BV1496">
        <v>441</v>
      </c>
      <c r="BW1496">
        <v>441</v>
      </c>
      <c r="BX1496">
        <v>0</v>
      </c>
      <c r="BY1496" s="1">
        <v>43395</v>
      </c>
      <c r="BZ1496" t="s">
        <v>624</v>
      </c>
      <c r="CA1496">
        <v>2257</v>
      </c>
      <c r="CB1496">
        <v>0</v>
      </c>
      <c r="CC1496" s="1">
        <v>43426</v>
      </c>
      <c r="CD1496">
        <v>32</v>
      </c>
      <c r="CE1496">
        <v>0</v>
      </c>
      <c r="CF1496">
        <v>473</v>
      </c>
      <c r="CG1496">
        <v>0</v>
      </c>
    </row>
    <row r="1497" spans="1:85" hidden="1" x14ac:dyDescent="0.45">
      <c r="A1497" s="179">
        <v>105002446248</v>
      </c>
      <c r="B1497" s="180">
        <v>43344</v>
      </c>
      <c r="C1497" s="181" t="s">
        <v>101</v>
      </c>
      <c r="D1497" s="181">
        <v>2018</v>
      </c>
      <c r="E1497" s="179">
        <v>14847033269250</v>
      </c>
      <c r="F1497" s="182" t="s">
        <v>709</v>
      </c>
      <c r="G1497" s="141" t="str">
        <f>VLOOKUP(E1497,'Tableau Sites'!$A$7:$C$107,3,FALSE)</f>
        <v>83 BOULEVARD COSMAO DUMANOIR</v>
      </c>
      <c r="H1497" s="179">
        <v>56100</v>
      </c>
      <c r="I1497" s="183">
        <v>18</v>
      </c>
      <c r="J1497" s="180">
        <v>43343</v>
      </c>
      <c r="K1497" s="180">
        <v>43343</v>
      </c>
      <c r="L1497" s="183">
        <v>1015</v>
      </c>
      <c r="M1497" s="183">
        <v>1015</v>
      </c>
      <c r="N1497" s="184">
        <v>171.19</v>
      </c>
      <c r="O1497">
        <v>102976584</v>
      </c>
      <c r="P1497" t="s">
        <v>611</v>
      </c>
      <c r="Q1497">
        <v>102977700</v>
      </c>
      <c r="R1497" t="s">
        <v>130</v>
      </c>
      <c r="S1497">
        <v>11003620275</v>
      </c>
      <c r="T1497" t="s">
        <v>910</v>
      </c>
      <c r="U1497" s="104">
        <v>21560121200016</v>
      </c>
      <c r="W1497">
        <v>288119</v>
      </c>
      <c r="X1497" s="104">
        <v>105002446248</v>
      </c>
      <c r="Y1497" s="1">
        <v>43344</v>
      </c>
      <c r="Z1497" s="1">
        <v>43384</v>
      </c>
      <c r="AA1497">
        <v>63</v>
      </c>
      <c r="AB1497" t="s">
        <v>613</v>
      </c>
      <c r="AD1497">
        <v>6005836734</v>
      </c>
      <c r="AE1497" t="s">
        <v>709</v>
      </c>
      <c r="AH1497" s="104">
        <v>14847033269250</v>
      </c>
      <c r="AI1497" t="s">
        <v>171</v>
      </c>
      <c r="AJ1497">
        <v>56100</v>
      </c>
      <c r="AK1497" t="s">
        <v>264</v>
      </c>
      <c r="AL1497" t="s">
        <v>616</v>
      </c>
      <c r="AM1497">
        <v>557</v>
      </c>
      <c r="AN1497" t="s">
        <v>101</v>
      </c>
      <c r="AO1497" t="s">
        <v>617</v>
      </c>
      <c r="AP1497" t="s">
        <v>618</v>
      </c>
      <c r="AQ1497" t="s">
        <v>619</v>
      </c>
      <c r="AR1497">
        <v>18</v>
      </c>
      <c r="AU1497">
        <v>0</v>
      </c>
      <c r="AV1497" s="1">
        <v>43282</v>
      </c>
      <c r="AW1497" s="1">
        <v>43343</v>
      </c>
      <c r="AX1497">
        <v>51.04</v>
      </c>
      <c r="AY1497">
        <v>0</v>
      </c>
      <c r="AZ1497">
        <v>0</v>
      </c>
      <c r="BA1497">
        <v>0</v>
      </c>
      <c r="BB1497">
        <v>0</v>
      </c>
      <c r="BC1497">
        <v>1.95</v>
      </c>
      <c r="BD1497">
        <v>0</v>
      </c>
      <c r="BE1497">
        <v>0</v>
      </c>
      <c r="BF1497" s="1">
        <v>43344</v>
      </c>
      <c r="BG1497" s="1">
        <v>43404</v>
      </c>
      <c r="BH1497">
        <v>19.739999999999998</v>
      </c>
      <c r="BI1497">
        <v>37.200000000000003</v>
      </c>
      <c r="BJ1497">
        <v>107.98</v>
      </c>
      <c r="BK1497">
        <v>22.84</v>
      </c>
      <c r="BL1497">
        <v>5.34</v>
      </c>
      <c r="BM1497">
        <v>6.48</v>
      </c>
      <c r="BN1497">
        <v>3.05</v>
      </c>
      <c r="BO1497">
        <v>9.5299999999999994</v>
      </c>
      <c r="BP1497">
        <v>145.69</v>
      </c>
      <c r="BQ1497">
        <v>25.08</v>
      </c>
      <c r="BR1497">
        <v>1.38</v>
      </c>
      <c r="BS1497">
        <v>120.61</v>
      </c>
      <c r="BT1497">
        <v>24.12</v>
      </c>
      <c r="BU1497">
        <v>171.19</v>
      </c>
      <c r="BV1497">
        <v>1015</v>
      </c>
      <c r="BW1497">
        <v>1015</v>
      </c>
      <c r="BX1497">
        <v>0</v>
      </c>
      <c r="BY1497" s="1">
        <v>43395</v>
      </c>
      <c r="BZ1497" t="s">
        <v>624</v>
      </c>
      <c r="CA1497">
        <v>2257</v>
      </c>
      <c r="CB1497">
        <v>0</v>
      </c>
      <c r="CC1497" s="1">
        <v>43426</v>
      </c>
      <c r="CD1497">
        <v>473</v>
      </c>
      <c r="CE1497">
        <v>0</v>
      </c>
      <c r="CF1497">
        <v>1488</v>
      </c>
      <c r="CG1497">
        <v>0</v>
      </c>
    </row>
    <row r="1498" spans="1:85" hidden="1" x14ac:dyDescent="0.45">
      <c r="A1498" s="179">
        <v>105002446248</v>
      </c>
      <c r="B1498" s="180">
        <v>43344</v>
      </c>
      <c r="C1498" s="181" t="s">
        <v>101</v>
      </c>
      <c r="D1498" s="181">
        <v>2018</v>
      </c>
      <c r="E1498" s="179">
        <v>14831258977776</v>
      </c>
      <c r="F1498" s="204" t="s">
        <v>711</v>
      </c>
      <c r="G1498" s="141" t="str">
        <f>VLOOKUP(E1498,'Tableau Sites'!$A$7:$C$107,3,FALSE)</f>
        <v>SOYE</v>
      </c>
      <c r="H1498" s="179">
        <v>56270</v>
      </c>
      <c r="I1498" s="183">
        <v>36</v>
      </c>
      <c r="J1498" s="180">
        <v>43343</v>
      </c>
      <c r="K1498" s="180">
        <v>43343</v>
      </c>
      <c r="L1498" s="183">
        <v>2384</v>
      </c>
      <c r="M1498" s="183">
        <v>2384</v>
      </c>
      <c r="N1498" s="184">
        <v>394.9</v>
      </c>
      <c r="O1498">
        <v>102976584</v>
      </c>
      <c r="P1498" t="s">
        <v>611</v>
      </c>
      <c r="Q1498">
        <v>102977700</v>
      </c>
      <c r="R1498" t="s">
        <v>130</v>
      </c>
      <c r="S1498">
        <v>11003620275</v>
      </c>
      <c r="T1498" t="s">
        <v>910</v>
      </c>
      <c r="U1498" s="104">
        <v>21560121200016</v>
      </c>
      <c r="W1498">
        <v>288119</v>
      </c>
      <c r="X1498" s="104">
        <v>105002446248</v>
      </c>
      <c r="Y1498" s="1">
        <v>43344</v>
      </c>
      <c r="Z1498" s="1">
        <v>43384</v>
      </c>
      <c r="AA1498">
        <v>64</v>
      </c>
      <c r="AB1498" t="s">
        <v>613</v>
      </c>
      <c r="AD1498">
        <v>6005836606</v>
      </c>
      <c r="AE1498" t="s">
        <v>711</v>
      </c>
      <c r="AH1498" s="104">
        <v>14831258977776</v>
      </c>
      <c r="AI1498" t="s">
        <v>854</v>
      </c>
      <c r="AJ1498">
        <v>56270</v>
      </c>
      <c r="AK1498" t="s">
        <v>431</v>
      </c>
      <c r="AL1498" t="s">
        <v>616</v>
      </c>
      <c r="AM1498">
        <v>977</v>
      </c>
      <c r="AN1498" t="s">
        <v>101</v>
      </c>
      <c r="AO1498" t="s">
        <v>617</v>
      </c>
      <c r="AP1498" t="s">
        <v>627</v>
      </c>
      <c r="AQ1498" t="s">
        <v>619</v>
      </c>
      <c r="AR1498">
        <v>36</v>
      </c>
      <c r="AU1498">
        <v>0</v>
      </c>
      <c r="AV1498" s="1">
        <v>43282</v>
      </c>
      <c r="AW1498" s="1">
        <v>43343</v>
      </c>
      <c r="AX1498">
        <v>119.9</v>
      </c>
      <c r="AY1498">
        <v>0</v>
      </c>
      <c r="AZ1498">
        <v>0</v>
      </c>
      <c r="BA1498">
        <v>0</v>
      </c>
      <c r="BB1498">
        <v>0</v>
      </c>
      <c r="BC1498">
        <v>4.58</v>
      </c>
      <c r="BD1498">
        <v>0</v>
      </c>
      <c r="BE1498">
        <v>0</v>
      </c>
      <c r="BF1498" s="1">
        <v>43344</v>
      </c>
      <c r="BG1498" s="1">
        <v>43404</v>
      </c>
      <c r="BH1498">
        <v>49.71</v>
      </c>
      <c r="BI1498">
        <v>77.67</v>
      </c>
      <c r="BJ1498">
        <v>247.28</v>
      </c>
      <c r="BK1498">
        <v>53.64</v>
      </c>
      <c r="BL1498">
        <v>13.44</v>
      </c>
      <c r="BM1498">
        <v>15.21</v>
      </c>
      <c r="BN1498">
        <v>7.15</v>
      </c>
      <c r="BO1498">
        <v>22.36</v>
      </c>
      <c r="BP1498">
        <v>336.72</v>
      </c>
      <c r="BQ1498">
        <v>63.15</v>
      </c>
      <c r="BR1498">
        <v>3.47</v>
      </c>
      <c r="BS1498">
        <v>273.57</v>
      </c>
      <c r="BT1498">
        <v>54.71</v>
      </c>
      <c r="BU1498">
        <v>394.9</v>
      </c>
      <c r="BV1498">
        <v>2384</v>
      </c>
      <c r="BW1498">
        <v>1391</v>
      </c>
      <c r="BX1498">
        <v>993</v>
      </c>
      <c r="BY1498" s="1">
        <v>43410</v>
      </c>
      <c r="BZ1498" t="s">
        <v>687</v>
      </c>
      <c r="CA1498">
        <v>501</v>
      </c>
      <c r="CB1498">
        <v>260</v>
      </c>
      <c r="CC1498" s="1">
        <v>43471</v>
      </c>
      <c r="CD1498">
        <v>39163</v>
      </c>
      <c r="CE1498">
        <v>21750</v>
      </c>
      <c r="CF1498">
        <v>40554</v>
      </c>
      <c r="CG1498">
        <v>22743</v>
      </c>
    </row>
    <row r="1499" spans="1:85" hidden="1" x14ac:dyDescent="0.45">
      <c r="A1499" s="179">
        <v>105002446248</v>
      </c>
      <c r="B1499" s="180">
        <v>43344</v>
      </c>
      <c r="C1499" s="181" t="s">
        <v>101</v>
      </c>
      <c r="D1499" s="181">
        <v>2018</v>
      </c>
      <c r="E1499" s="179">
        <v>14855716295106</v>
      </c>
      <c r="F1499" s="182" t="s">
        <v>98</v>
      </c>
      <c r="G1499" s="141" t="e">
        <f>VLOOKUP(E1499,'Tableau Sites'!$A$7:$C$107,3,FALSE)</f>
        <v>#N/A</v>
      </c>
      <c r="H1499" s="179">
        <v>56100</v>
      </c>
      <c r="I1499" s="183">
        <v>6</v>
      </c>
      <c r="J1499" s="180">
        <v>43220</v>
      </c>
      <c r="K1499" s="180">
        <v>43220</v>
      </c>
      <c r="L1499" s="183">
        <v>-1105</v>
      </c>
      <c r="M1499" s="183">
        <v>-1105</v>
      </c>
      <c r="N1499" s="184">
        <v>-157.6</v>
      </c>
      <c r="O1499">
        <v>102976584</v>
      </c>
      <c r="P1499" t="s">
        <v>611</v>
      </c>
      <c r="Q1499">
        <v>102977700</v>
      </c>
      <c r="R1499" t="s">
        <v>130</v>
      </c>
      <c r="S1499">
        <v>11003620275</v>
      </c>
      <c r="T1499" t="s">
        <v>910</v>
      </c>
      <c r="U1499" s="104">
        <v>21560121200016</v>
      </c>
      <c r="W1499">
        <v>288119</v>
      </c>
      <c r="X1499" s="104">
        <v>105002446248</v>
      </c>
      <c r="Y1499" s="1">
        <v>43344</v>
      </c>
      <c r="Z1499" s="1">
        <v>43384</v>
      </c>
      <c r="AA1499">
        <v>65</v>
      </c>
      <c r="AB1499" t="s">
        <v>908</v>
      </c>
      <c r="AD1499">
        <v>6005863585</v>
      </c>
      <c r="AE1499" t="s">
        <v>98</v>
      </c>
      <c r="AH1499" s="104">
        <v>14855716295106</v>
      </c>
      <c r="AI1499" t="s">
        <v>855</v>
      </c>
      <c r="AJ1499">
        <v>56100</v>
      </c>
      <c r="AK1499" t="s">
        <v>264</v>
      </c>
      <c r="AL1499" t="s">
        <v>616</v>
      </c>
      <c r="AM1499">
        <v>630</v>
      </c>
      <c r="AN1499" t="s">
        <v>101</v>
      </c>
      <c r="AO1499" t="s">
        <v>617</v>
      </c>
      <c r="AP1499" t="s">
        <v>618</v>
      </c>
      <c r="AQ1499" t="s">
        <v>619</v>
      </c>
      <c r="AR1499">
        <v>6</v>
      </c>
      <c r="AU1499">
        <v>0</v>
      </c>
      <c r="AV1499" s="1">
        <v>43191</v>
      </c>
      <c r="AW1499" s="1">
        <v>43220</v>
      </c>
      <c r="AX1499">
        <v>-55.56</v>
      </c>
      <c r="AY1499">
        <v>0</v>
      </c>
      <c r="AZ1499">
        <v>0</v>
      </c>
      <c r="BA1499">
        <v>0</v>
      </c>
      <c r="BB1499">
        <v>0</v>
      </c>
      <c r="BC1499">
        <v>-2.12</v>
      </c>
      <c r="BD1499">
        <v>0</v>
      </c>
      <c r="BE1499">
        <v>0</v>
      </c>
      <c r="BH1499">
        <v>0</v>
      </c>
      <c r="BI1499">
        <v>-40.549999999999997</v>
      </c>
      <c r="BJ1499">
        <v>-96.11</v>
      </c>
      <c r="BK1499">
        <v>-24.86</v>
      </c>
      <c r="BL1499">
        <v>0</v>
      </c>
      <c r="BM1499">
        <v>-7.05</v>
      </c>
      <c r="BN1499">
        <v>-3.31</v>
      </c>
      <c r="BO1499">
        <v>-10.36</v>
      </c>
      <c r="BP1499">
        <v>-131.33000000000001</v>
      </c>
      <c r="BQ1499">
        <v>0</v>
      </c>
      <c r="BR1499">
        <v>0</v>
      </c>
      <c r="BS1499">
        <v>-131.33000000000001</v>
      </c>
      <c r="BT1499">
        <v>-26.27</v>
      </c>
      <c r="BU1499">
        <v>-157.6</v>
      </c>
      <c r="BV1499">
        <v>-1105</v>
      </c>
      <c r="BW1499">
        <v>-1105</v>
      </c>
      <c r="BX1499">
        <v>0</v>
      </c>
      <c r="BY1499" s="1">
        <v>43391</v>
      </c>
      <c r="BZ1499" t="s">
        <v>624</v>
      </c>
      <c r="CA1499">
        <v>0</v>
      </c>
      <c r="CB1499">
        <v>0</v>
      </c>
      <c r="CC1499" s="1">
        <v>43422</v>
      </c>
      <c r="CD1499">
        <v>69140</v>
      </c>
      <c r="CE1499">
        <v>0</v>
      </c>
      <c r="CF1499">
        <v>3</v>
      </c>
      <c r="CG1499">
        <v>0</v>
      </c>
    </row>
    <row r="1500" spans="1:85" hidden="1" x14ac:dyDescent="0.45">
      <c r="A1500" s="179">
        <v>105002446248</v>
      </c>
      <c r="B1500" s="180">
        <v>43344</v>
      </c>
      <c r="C1500" s="181" t="s">
        <v>101</v>
      </c>
      <c r="D1500" s="181">
        <v>2018</v>
      </c>
      <c r="E1500" s="179">
        <v>14855716295106</v>
      </c>
      <c r="F1500" s="182" t="s">
        <v>98</v>
      </c>
      <c r="G1500" s="141" t="e">
        <f>VLOOKUP(E1500,'Tableau Sites'!$A$7:$C$107,3,FALSE)</f>
        <v>#N/A</v>
      </c>
      <c r="H1500" s="179">
        <v>56100</v>
      </c>
      <c r="I1500" s="183">
        <v>6</v>
      </c>
      <c r="J1500" s="180">
        <v>43281</v>
      </c>
      <c r="K1500" s="180">
        <v>43281</v>
      </c>
      <c r="L1500" s="183">
        <v>16</v>
      </c>
      <c r="M1500" s="183">
        <v>16</v>
      </c>
      <c r="N1500" s="184">
        <v>15.72</v>
      </c>
      <c r="O1500">
        <v>102976584</v>
      </c>
      <c r="P1500" t="s">
        <v>611</v>
      </c>
      <c r="Q1500">
        <v>102977700</v>
      </c>
      <c r="R1500" t="s">
        <v>130</v>
      </c>
      <c r="S1500">
        <v>11003620275</v>
      </c>
      <c r="T1500" t="s">
        <v>910</v>
      </c>
      <c r="U1500" s="104">
        <v>21560121200016</v>
      </c>
      <c r="W1500">
        <v>288119</v>
      </c>
      <c r="X1500" s="104">
        <v>105002446248</v>
      </c>
      <c r="Y1500" s="1">
        <v>43344</v>
      </c>
      <c r="Z1500" s="1">
        <v>43384</v>
      </c>
      <c r="AA1500">
        <v>66</v>
      </c>
      <c r="AB1500" t="s">
        <v>613</v>
      </c>
      <c r="AD1500">
        <v>6005863585</v>
      </c>
      <c r="AE1500" t="s">
        <v>98</v>
      </c>
      <c r="AH1500" s="104">
        <v>14855716295106</v>
      </c>
      <c r="AI1500" t="s">
        <v>855</v>
      </c>
      <c r="AJ1500">
        <v>56100</v>
      </c>
      <c r="AK1500" t="s">
        <v>264</v>
      </c>
      <c r="AL1500" t="s">
        <v>616</v>
      </c>
      <c r="AM1500">
        <v>974</v>
      </c>
      <c r="AN1500" t="s">
        <v>101</v>
      </c>
      <c r="AO1500" t="s">
        <v>617</v>
      </c>
      <c r="AP1500" t="s">
        <v>618</v>
      </c>
      <c r="AQ1500" t="s">
        <v>619</v>
      </c>
      <c r="AR1500">
        <v>6</v>
      </c>
      <c r="AU1500">
        <v>0</v>
      </c>
      <c r="AV1500" s="1">
        <v>43221</v>
      </c>
      <c r="AW1500" s="1">
        <v>43281</v>
      </c>
      <c r="AX1500">
        <v>0.8</v>
      </c>
      <c r="AY1500">
        <v>0</v>
      </c>
      <c r="AZ1500">
        <v>0</v>
      </c>
      <c r="BA1500">
        <v>0</v>
      </c>
      <c r="BB1500">
        <v>0</v>
      </c>
      <c r="BC1500">
        <v>0.03</v>
      </c>
      <c r="BD1500">
        <v>0</v>
      </c>
      <c r="BE1500">
        <v>0</v>
      </c>
      <c r="BF1500" s="1">
        <v>43282</v>
      </c>
      <c r="BG1500" s="1">
        <v>43343</v>
      </c>
      <c r="BH1500">
        <v>10.029999999999999</v>
      </c>
      <c r="BI1500">
        <v>0.59</v>
      </c>
      <c r="BJ1500">
        <v>11.42</v>
      </c>
      <c r="BK1500">
        <v>0.36</v>
      </c>
      <c r="BL1500">
        <v>2.71</v>
      </c>
      <c r="BM1500">
        <v>0.1</v>
      </c>
      <c r="BN1500">
        <v>0.05</v>
      </c>
      <c r="BO1500">
        <v>0.15</v>
      </c>
      <c r="BP1500">
        <v>14.64</v>
      </c>
      <c r="BQ1500">
        <v>12.74</v>
      </c>
      <c r="BR1500">
        <v>0.7</v>
      </c>
      <c r="BS1500">
        <v>1.9</v>
      </c>
      <c r="BT1500">
        <v>0.38</v>
      </c>
      <c r="BU1500">
        <v>15.72</v>
      </c>
      <c r="BV1500">
        <v>16</v>
      </c>
      <c r="BW1500">
        <v>16</v>
      </c>
      <c r="BX1500">
        <v>0</v>
      </c>
      <c r="BY1500" s="1">
        <v>43391</v>
      </c>
      <c r="BZ1500" t="s">
        <v>624</v>
      </c>
      <c r="CA1500">
        <v>0</v>
      </c>
      <c r="CB1500">
        <v>0</v>
      </c>
      <c r="CC1500" s="1">
        <v>43422</v>
      </c>
      <c r="CD1500">
        <v>3</v>
      </c>
      <c r="CE1500">
        <v>0</v>
      </c>
      <c r="CF1500">
        <v>19</v>
      </c>
      <c r="CG1500">
        <v>0</v>
      </c>
    </row>
    <row r="1501" spans="1:85" hidden="1" x14ac:dyDescent="0.45">
      <c r="A1501" s="179">
        <v>105002446248</v>
      </c>
      <c r="B1501" s="180">
        <v>43344</v>
      </c>
      <c r="C1501" s="181" t="s">
        <v>101</v>
      </c>
      <c r="D1501" s="181">
        <v>2018</v>
      </c>
      <c r="E1501" s="179">
        <v>14855716295106</v>
      </c>
      <c r="F1501" s="182" t="s">
        <v>98</v>
      </c>
      <c r="G1501" s="141" t="e">
        <f>VLOOKUP(E1501,'Tableau Sites'!$A$7:$C$107,3,FALSE)</f>
        <v>#N/A</v>
      </c>
      <c r="H1501" s="179">
        <v>56100</v>
      </c>
      <c r="I1501" s="183">
        <v>6</v>
      </c>
      <c r="J1501" s="180">
        <v>43343</v>
      </c>
      <c r="K1501" s="180">
        <v>43343</v>
      </c>
      <c r="L1501" s="183">
        <v>-17</v>
      </c>
      <c r="M1501" s="183">
        <v>-17</v>
      </c>
      <c r="N1501" s="184">
        <v>11.13</v>
      </c>
      <c r="O1501">
        <v>102976584</v>
      </c>
      <c r="P1501" t="s">
        <v>611</v>
      </c>
      <c r="Q1501">
        <v>102977700</v>
      </c>
      <c r="R1501" t="s">
        <v>130</v>
      </c>
      <c r="S1501">
        <v>11003620275</v>
      </c>
      <c r="T1501" t="s">
        <v>910</v>
      </c>
      <c r="U1501" s="104">
        <v>21560121200016</v>
      </c>
      <c r="W1501">
        <v>288119</v>
      </c>
      <c r="X1501" s="104">
        <v>105002446248</v>
      </c>
      <c r="Y1501" s="1">
        <v>43344</v>
      </c>
      <c r="Z1501" s="1">
        <v>43384</v>
      </c>
      <c r="AA1501">
        <v>67</v>
      </c>
      <c r="AB1501" t="s">
        <v>613</v>
      </c>
      <c r="AD1501">
        <v>6005863585</v>
      </c>
      <c r="AE1501" t="s">
        <v>98</v>
      </c>
      <c r="AH1501" s="104">
        <v>14855716295106</v>
      </c>
      <c r="AI1501" t="s">
        <v>855</v>
      </c>
      <c r="AJ1501">
        <v>56100</v>
      </c>
      <c r="AK1501" t="s">
        <v>264</v>
      </c>
      <c r="AL1501" t="s">
        <v>616</v>
      </c>
      <c r="AM1501">
        <v>974</v>
      </c>
      <c r="AN1501" t="s">
        <v>101</v>
      </c>
      <c r="AO1501" t="s">
        <v>617</v>
      </c>
      <c r="AP1501" t="s">
        <v>618</v>
      </c>
      <c r="AQ1501" t="s">
        <v>619</v>
      </c>
      <c r="AR1501">
        <v>6</v>
      </c>
      <c r="AU1501">
        <v>0</v>
      </c>
      <c r="AV1501" s="1">
        <v>43282</v>
      </c>
      <c r="AW1501" s="1">
        <v>43343</v>
      </c>
      <c r="AX1501">
        <v>-0.86</v>
      </c>
      <c r="AY1501">
        <v>0</v>
      </c>
      <c r="AZ1501">
        <v>0</v>
      </c>
      <c r="BA1501">
        <v>0</v>
      </c>
      <c r="BB1501">
        <v>0</v>
      </c>
      <c r="BC1501">
        <v>-0.03</v>
      </c>
      <c r="BD1501">
        <v>0</v>
      </c>
      <c r="BE1501">
        <v>0</v>
      </c>
      <c r="BF1501" s="1">
        <v>43344</v>
      </c>
      <c r="BG1501" s="1">
        <v>43404</v>
      </c>
      <c r="BH1501">
        <v>10.11</v>
      </c>
      <c r="BI1501">
        <v>-0.62</v>
      </c>
      <c r="BJ1501">
        <v>8.6300000000000008</v>
      </c>
      <c r="BK1501">
        <v>-0.38</v>
      </c>
      <c r="BL1501">
        <v>2.73</v>
      </c>
      <c r="BM1501">
        <v>-0.11</v>
      </c>
      <c r="BN1501">
        <v>-0.05</v>
      </c>
      <c r="BO1501">
        <v>-0.16</v>
      </c>
      <c r="BP1501">
        <v>10.82</v>
      </c>
      <c r="BQ1501">
        <v>12.84</v>
      </c>
      <c r="BR1501">
        <v>0.71</v>
      </c>
      <c r="BS1501">
        <v>-2.02</v>
      </c>
      <c r="BT1501">
        <v>-0.4</v>
      </c>
      <c r="BU1501">
        <v>11.13</v>
      </c>
      <c r="BV1501">
        <v>-17</v>
      </c>
      <c r="BW1501">
        <v>-17</v>
      </c>
      <c r="BX1501">
        <v>0</v>
      </c>
      <c r="BY1501" s="1">
        <v>43391</v>
      </c>
      <c r="BZ1501" t="s">
        <v>624</v>
      </c>
      <c r="CA1501">
        <v>0</v>
      </c>
      <c r="CB1501">
        <v>0</v>
      </c>
      <c r="CC1501" s="1">
        <v>43422</v>
      </c>
      <c r="CD1501">
        <v>19</v>
      </c>
      <c r="CE1501">
        <v>0</v>
      </c>
      <c r="CF1501">
        <v>2</v>
      </c>
      <c r="CG1501">
        <v>0</v>
      </c>
    </row>
    <row r="1502" spans="1:85" hidden="1" x14ac:dyDescent="0.45">
      <c r="A1502" s="179">
        <v>105002446248</v>
      </c>
      <c r="B1502" s="180">
        <v>43344</v>
      </c>
      <c r="C1502" s="181" t="s">
        <v>101</v>
      </c>
      <c r="D1502" s="181">
        <v>2018</v>
      </c>
      <c r="E1502" s="179">
        <v>14835311085392</v>
      </c>
      <c r="F1502" s="182" t="s">
        <v>714</v>
      </c>
      <c r="G1502" s="141" t="str">
        <f>VLOOKUP(E1502,'Tableau Sites'!$A$7:$C$107,3,FALSE)</f>
        <v>39 RUE FRANCOIS LE LEVE</v>
      </c>
      <c r="H1502" s="179">
        <v>56100</v>
      </c>
      <c r="I1502" s="183">
        <v>12</v>
      </c>
      <c r="J1502" s="180">
        <v>43220</v>
      </c>
      <c r="K1502" s="180">
        <v>43220</v>
      </c>
      <c r="L1502" s="183">
        <v>313</v>
      </c>
      <c r="M1502" s="183">
        <v>313</v>
      </c>
      <c r="N1502" s="184">
        <v>44.64</v>
      </c>
      <c r="O1502">
        <v>102976584</v>
      </c>
      <c r="P1502" t="s">
        <v>611</v>
      </c>
      <c r="Q1502">
        <v>102977700</v>
      </c>
      <c r="R1502" t="s">
        <v>130</v>
      </c>
      <c r="S1502">
        <v>11003620275</v>
      </c>
      <c r="T1502" t="s">
        <v>910</v>
      </c>
      <c r="U1502" s="104">
        <v>21560121200016</v>
      </c>
      <c r="W1502">
        <v>288119</v>
      </c>
      <c r="X1502" s="104">
        <v>105002446248</v>
      </c>
      <c r="Y1502" s="1">
        <v>43344</v>
      </c>
      <c r="Z1502" s="1">
        <v>43384</v>
      </c>
      <c r="AA1502">
        <v>68</v>
      </c>
      <c r="AB1502" t="s">
        <v>908</v>
      </c>
      <c r="AD1502">
        <v>6005863648</v>
      </c>
      <c r="AE1502" t="s">
        <v>714</v>
      </c>
      <c r="AH1502" s="104">
        <v>14835311085392</v>
      </c>
      <c r="AI1502" t="s">
        <v>856</v>
      </c>
      <c r="AJ1502">
        <v>56100</v>
      </c>
      <c r="AK1502" t="s">
        <v>264</v>
      </c>
      <c r="AL1502" t="s">
        <v>616</v>
      </c>
      <c r="AM1502">
        <v>90</v>
      </c>
      <c r="AN1502" t="s">
        <v>101</v>
      </c>
      <c r="AO1502" t="s">
        <v>617</v>
      </c>
      <c r="AP1502" t="s">
        <v>618</v>
      </c>
      <c r="AQ1502" t="s">
        <v>619</v>
      </c>
      <c r="AR1502">
        <v>12</v>
      </c>
      <c r="AU1502">
        <v>0</v>
      </c>
      <c r="AV1502" s="1">
        <v>43191</v>
      </c>
      <c r="AW1502" s="1">
        <v>43220</v>
      </c>
      <c r="AX1502">
        <v>15.74</v>
      </c>
      <c r="AY1502">
        <v>0</v>
      </c>
      <c r="AZ1502">
        <v>0</v>
      </c>
      <c r="BA1502">
        <v>0</v>
      </c>
      <c r="BB1502">
        <v>0</v>
      </c>
      <c r="BC1502">
        <v>0.6</v>
      </c>
      <c r="BD1502">
        <v>0</v>
      </c>
      <c r="BE1502">
        <v>0</v>
      </c>
      <c r="BH1502">
        <v>0</v>
      </c>
      <c r="BI1502">
        <v>11.48</v>
      </c>
      <c r="BJ1502">
        <v>27.22</v>
      </c>
      <c r="BK1502">
        <v>7.04</v>
      </c>
      <c r="BL1502">
        <v>0</v>
      </c>
      <c r="BM1502">
        <v>2</v>
      </c>
      <c r="BN1502">
        <v>0.94</v>
      </c>
      <c r="BO1502">
        <v>2.94</v>
      </c>
      <c r="BP1502">
        <v>37.200000000000003</v>
      </c>
      <c r="BQ1502">
        <v>0</v>
      </c>
      <c r="BR1502">
        <v>0</v>
      </c>
      <c r="BS1502">
        <v>37.200000000000003</v>
      </c>
      <c r="BT1502">
        <v>7.44</v>
      </c>
      <c r="BU1502">
        <v>44.64</v>
      </c>
      <c r="BV1502">
        <v>313</v>
      </c>
      <c r="BW1502">
        <v>313</v>
      </c>
      <c r="BX1502">
        <v>0</v>
      </c>
      <c r="BY1502" s="1">
        <v>43389</v>
      </c>
      <c r="BZ1502" t="s">
        <v>624</v>
      </c>
      <c r="CA1502">
        <v>2489</v>
      </c>
      <c r="CB1502">
        <v>0</v>
      </c>
      <c r="CC1502" s="1">
        <v>43420</v>
      </c>
      <c r="CD1502">
        <v>23502</v>
      </c>
      <c r="CE1502">
        <v>0</v>
      </c>
      <c r="CF1502">
        <v>109</v>
      </c>
      <c r="CG1502">
        <v>0</v>
      </c>
    </row>
    <row r="1503" spans="1:85" hidden="1" x14ac:dyDescent="0.45">
      <c r="A1503" s="179">
        <v>105002446248</v>
      </c>
      <c r="B1503" s="180">
        <v>43344</v>
      </c>
      <c r="C1503" s="181" t="s">
        <v>101</v>
      </c>
      <c r="D1503" s="181">
        <v>2018</v>
      </c>
      <c r="E1503" s="179">
        <v>14835311085392</v>
      </c>
      <c r="F1503" s="182" t="s">
        <v>714</v>
      </c>
      <c r="G1503" s="141" t="str">
        <f>VLOOKUP(E1503,'Tableau Sites'!$A$7:$C$107,3,FALSE)</f>
        <v>39 RUE FRANCOIS LE LEVE</v>
      </c>
      <c r="H1503" s="179">
        <v>56100</v>
      </c>
      <c r="I1503" s="183">
        <v>12</v>
      </c>
      <c r="J1503" s="180">
        <v>43281</v>
      </c>
      <c r="K1503" s="180">
        <v>43281</v>
      </c>
      <c r="L1503" s="183">
        <v>1215</v>
      </c>
      <c r="M1503" s="183">
        <v>1215</v>
      </c>
      <c r="N1503" s="184">
        <v>192.99</v>
      </c>
      <c r="O1503">
        <v>102976584</v>
      </c>
      <c r="P1503" t="s">
        <v>611</v>
      </c>
      <c r="Q1503">
        <v>102977700</v>
      </c>
      <c r="R1503" t="s">
        <v>130</v>
      </c>
      <c r="S1503">
        <v>11003620275</v>
      </c>
      <c r="T1503" t="s">
        <v>910</v>
      </c>
      <c r="U1503" s="104">
        <v>21560121200016</v>
      </c>
      <c r="W1503">
        <v>288119</v>
      </c>
      <c r="X1503" s="104">
        <v>105002446248</v>
      </c>
      <c r="Y1503" s="1">
        <v>43344</v>
      </c>
      <c r="Z1503" s="1">
        <v>43384</v>
      </c>
      <c r="AA1503">
        <v>69</v>
      </c>
      <c r="AB1503" t="s">
        <v>613</v>
      </c>
      <c r="AD1503">
        <v>6005863648</v>
      </c>
      <c r="AE1503" t="s">
        <v>714</v>
      </c>
      <c r="AH1503" s="104">
        <v>14835311085392</v>
      </c>
      <c r="AI1503" t="s">
        <v>856</v>
      </c>
      <c r="AJ1503">
        <v>56100</v>
      </c>
      <c r="AK1503" t="s">
        <v>264</v>
      </c>
      <c r="AL1503" t="s">
        <v>616</v>
      </c>
      <c r="AM1503">
        <v>974</v>
      </c>
      <c r="AN1503" t="s">
        <v>101</v>
      </c>
      <c r="AO1503" t="s">
        <v>617</v>
      </c>
      <c r="AP1503" t="s">
        <v>618</v>
      </c>
      <c r="AQ1503" t="s">
        <v>619</v>
      </c>
      <c r="AR1503">
        <v>12</v>
      </c>
      <c r="AU1503">
        <v>0</v>
      </c>
      <c r="AV1503" s="1">
        <v>43221</v>
      </c>
      <c r="AW1503" s="1">
        <v>43281</v>
      </c>
      <c r="AX1503">
        <v>61.1</v>
      </c>
      <c r="AY1503">
        <v>0</v>
      </c>
      <c r="AZ1503">
        <v>0</v>
      </c>
      <c r="BA1503">
        <v>0</v>
      </c>
      <c r="BB1503">
        <v>0</v>
      </c>
      <c r="BC1503">
        <v>2.33</v>
      </c>
      <c r="BD1503">
        <v>0</v>
      </c>
      <c r="BE1503">
        <v>0</v>
      </c>
      <c r="BF1503" s="1">
        <v>43282</v>
      </c>
      <c r="BG1503" s="1">
        <v>43343</v>
      </c>
      <c r="BH1503">
        <v>14.67</v>
      </c>
      <c r="BI1503">
        <v>44.59</v>
      </c>
      <c r="BJ1503">
        <v>120.36</v>
      </c>
      <c r="BK1503">
        <v>27.34</v>
      </c>
      <c r="BL1503">
        <v>3.97</v>
      </c>
      <c r="BM1503">
        <v>7.75</v>
      </c>
      <c r="BN1503">
        <v>3.65</v>
      </c>
      <c r="BO1503">
        <v>11.4</v>
      </c>
      <c r="BP1503">
        <v>163.07</v>
      </c>
      <c r="BQ1503">
        <v>18.64</v>
      </c>
      <c r="BR1503">
        <v>1.03</v>
      </c>
      <c r="BS1503">
        <v>144.43</v>
      </c>
      <c r="BT1503">
        <v>28.89</v>
      </c>
      <c r="BU1503">
        <v>192.99</v>
      </c>
      <c r="BV1503">
        <v>1215</v>
      </c>
      <c r="BW1503">
        <v>1215</v>
      </c>
      <c r="BX1503">
        <v>0</v>
      </c>
      <c r="BY1503" s="1">
        <v>43389</v>
      </c>
      <c r="BZ1503" t="s">
        <v>624</v>
      </c>
      <c r="CA1503">
        <v>2489</v>
      </c>
      <c r="CB1503">
        <v>0</v>
      </c>
      <c r="CC1503" s="1">
        <v>43420</v>
      </c>
      <c r="CD1503">
        <v>109</v>
      </c>
      <c r="CE1503">
        <v>0</v>
      </c>
      <c r="CF1503">
        <v>1324</v>
      </c>
      <c r="CG1503">
        <v>0</v>
      </c>
    </row>
    <row r="1504" spans="1:85" hidden="1" x14ac:dyDescent="0.45">
      <c r="A1504" s="179">
        <v>105002446248</v>
      </c>
      <c r="B1504" s="180">
        <v>43344</v>
      </c>
      <c r="C1504" s="181" t="s">
        <v>101</v>
      </c>
      <c r="D1504" s="181">
        <v>2018</v>
      </c>
      <c r="E1504" s="179">
        <v>14835311085392</v>
      </c>
      <c r="F1504" s="182" t="s">
        <v>714</v>
      </c>
      <c r="G1504" s="141" t="str">
        <f>VLOOKUP(E1504,'Tableau Sites'!$A$7:$C$107,3,FALSE)</f>
        <v>39 RUE FRANCOIS LE LEVE</v>
      </c>
      <c r="H1504" s="179">
        <v>56100</v>
      </c>
      <c r="I1504" s="183">
        <v>12</v>
      </c>
      <c r="J1504" s="180">
        <v>43343</v>
      </c>
      <c r="K1504" s="180">
        <v>43343</v>
      </c>
      <c r="L1504" s="183">
        <v>397</v>
      </c>
      <c r="M1504" s="183">
        <v>397</v>
      </c>
      <c r="N1504" s="184">
        <v>76.61</v>
      </c>
      <c r="O1504">
        <v>102976584</v>
      </c>
      <c r="P1504" t="s">
        <v>611</v>
      </c>
      <c r="Q1504">
        <v>102977700</v>
      </c>
      <c r="R1504" t="s">
        <v>130</v>
      </c>
      <c r="S1504">
        <v>11003620275</v>
      </c>
      <c r="T1504" t="s">
        <v>910</v>
      </c>
      <c r="U1504" s="104">
        <v>21560121200016</v>
      </c>
      <c r="W1504">
        <v>288119</v>
      </c>
      <c r="X1504" s="104">
        <v>105002446248</v>
      </c>
      <c r="Y1504" s="1">
        <v>43344</v>
      </c>
      <c r="Z1504" s="1">
        <v>43384</v>
      </c>
      <c r="AA1504">
        <v>70</v>
      </c>
      <c r="AB1504" t="s">
        <v>613</v>
      </c>
      <c r="AD1504">
        <v>6005863648</v>
      </c>
      <c r="AE1504" t="s">
        <v>714</v>
      </c>
      <c r="AH1504" s="104">
        <v>14835311085392</v>
      </c>
      <c r="AI1504" t="s">
        <v>856</v>
      </c>
      <c r="AJ1504">
        <v>56100</v>
      </c>
      <c r="AK1504" t="s">
        <v>264</v>
      </c>
      <c r="AL1504" t="s">
        <v>616</v>
      </c>
      <c r="AM1504">
        <v>974</v>
      </c>
      <c r="AN1504" t="s">
        <v>101</v>
      </c>
      <c r="AO1504" t="s">
        <v>617</v>
      </c>
      <c r="AP1504" t="s">
        <v>618</v>
      </c>
      <c r="AQ1504" t="s">
        <v>619</v>
      </c>
      <c r="AR1504">
        <v>12</v>
      </c>
      <c r="AU1504">
        <v>0</v>
      </c>
      <c r="AV1504" s="1">
        <v>43282</v>
      </c>
      <c r="AW1504" s="1">
        <v>43343</v>
      </c>
      <c r="AX1504">
        <v>19.97</v>
      </c>
      <c r="AY1504">
        <v>0</v>
      </c>
      <c r="AZ1504">
        <v>0</v>
      </c>
      <c r="BA1504">
        <v>0</v>
      </c>
      <c r="BB1504">
        <v>0</v>
      </c>
      <c r="BC1504">
        <v>0.76</v>
      </c>
      <c r="BD1504">
        <v>0</v>
      </c>
      <c r="BE1504">
        <v>0</v>
      </c>
      <c r="BF1504" s="1">
        <v>43344</v>
      </c>
      <c r="BG1504" s="1">
        <v>43404</v>
      </c>
      <c r="BH1504">
        <v>14.93</v>
      </c>
      <c r="BI1504">
        <v>14.55</v>
      </c>
      <c r="BJ1504">
        <v>49.45</v>
      </c>
      <c r="BK1504">
        <v>8.93</v>
      </c>
      <c r="BL1504">
        <v>4.04</v>
      </c>
      <c r="BM1504">
        <v>2.5299999999999998</v>
      </c>
      <c r="BN1504">
        <v>1.19</v>
      </c>
      <c r="BO1504">
        <v>3.72</v>
      </c>
      <c r="BP1504">
        <v>66.14</v>
      </c>
      <c r="BQ1504">
        <v>18.97</v>
      </c>
      <c r="BR1504">
        <v>1.04</v>
      </c>
      <c r="BS1504">
        <v>47.17</v>
      </c>
      <c r="BT1504">
        <v>9.43</v>
      </c>
      <c r="BU1504">
        <v>76.61</v>
      </c>
      <c r="BV1504">
        <v>397</v>
      </c>
      <c r="BW1504">
        <v>397</v>
      </c>
      <c r="BX1504">
        <v>0</v>
      </c>
      <c r="BY1504" s="1">
        <v>43389</v>
      </c>
      <c r="BZ1504" t="s">
        <v>624</v>
      </c>
      <c r="CA1504">
        <v>2489</v>
      </c>
      <c r="CB1504">
        <v>0</v>
      </c>
      <c r="CC1504" s="1">
        <v>43420</v>
      </c>
      <c r="CD1504">
        <v>1324</v>
      </c>
      <c r="CE1504">
        <v>0</v>
      </c>
      <c r="CF1504">
        <v>1721</v>
      </c>
      <c r="CG1504">
        <v>0</v>
      </c>
    </row>
    <row r="1505" spans="1:85" hidden="1" x14ac:dyDescent="0.45">
      <c r="A1505" s="179">
        <v>105002446248</v>
      </c>
      <c r="B1505" s="180">
        <v>43344</v>
      </c>
      <c r="C1505" s="181" t="s">
        <v>101</v>
      </c>
      <c r="D1505" s="181">
        <v>2018</v>
      </c>
      <c r="E1505" s="179">
        <v>14850361736887</v>
      </c>
      <c r="F1505" s="182" t="s">
        <v>716</v>
      </c>
      <c r="G1505" s="141" t="str">
        <f>VLOOKUP(E1505,'Tableau Sites'!$A$7:$C$107,3,FALSE)</f>
        <v>1 AVENUE DE LA MARNE</v>
      </c>
      <c r="H1505" s="179">
        <v>56100</v>
      </c>
      <c r="I1505" s="183">
        <v>6</v>
      </c>
      <c r="J1505" s="180">
        <v>43343</v>
      </c>
      <c r="K1505" s="180">
        <v>43343</v>
      </c>
      <c r="L1505" s="183">
        <v>259</v>
      </c>
      <c r="M1505" s="183">
        <v>259</v>
      </c>
      <c r="N1505" s="184">
        <v>50.82</v>
      </c>
      <c r="O1505">
        <v>102976584</v>
      </c>
      <c r="P1505" t="s">
        <v>611</v>
      </c>
      <c r="Q1505">
        <v>102977700</v>
      </c>
      <c r="R1505" t="s">
        <v>130</v>
      </c>
      <c r="S1505">
        <v>11003620275</v>
      </c>
      <c r="T1505" t="s">
        <v>910</v>
      </c>
      <c r="U1505" s="104">
        <v>21560121200016</v>
      </c>
      <c r="W1505">
        <v>288119</v>
      </c>
      <c r="X1505" s="104">
        <v>105002446248</v>
      </c>
      <c r="Y1505" s="1">
        <v>43344</v>
      </c>
      <c r="Z1505" s="1">
        <v>43384</v>
      </c>
      <c r="AA1505">
        <v>71</v>
      </c>
      <c r="AB1505" t="s">
        <v>613</v>
      </c>
      <c r="AD1505">
        <v>6005876633</v>
      </c>
      <c r="AE1505" t="s">
        <v>716</v>
      </c>
      <c r="AH1505" s="104">
        <v>14850361736887</v>
      </c>
      <c r="AI1505" t="s">
        <v>857</v>
      </c>
      <c r="AJ1505">
        <v>56100</v>
      </c>
      <c r="AK1505" t="s">
        <v>264</v>
      </c>
      <c r="AL1505" t="s">
        <v>616</v>
      </c>
      <c r="AM1505">
        <v>642</v>
      </c>
      <c r="AN1505" t="s">
        <v>101</v>
      </c>
      <c r="AO1505" t="s">
        <v>617</v>
      </c>
      <c r="AP1505" t="s">
        <v>618</v>
      </c>
      <c r="AQ1505" t="s">
        <v>619</v>
      </c>
      <c r="AR1505">
        <v>6</v>
      </c>
      <c r="AU1505">
        <v>0</v>
      </c>
      <c r="AV1505" s="1">
        <v>43282</v>
      </c>
      <c r="AW1505" s="1">
        <v>43343</v>
      </c>
      <c r="AX1505">
        <v>13.03</v>
      </c>
      <c r="AY1505">
        <v>0</v>
      </c>
      <c r="AZ1505">
        <v>0</v>
      </c>
      <c r="BA1505">
        <v>0</v>
      </c>
      <c r="BB1505">
        <v>0</v>
      </c>
      <c r="BC1505">
        <v>0.5</v>
      </c>
      <c r="BD1505">
        <v>0</v>
      </c>
      <c r="BE1505">
        <v>0</v>
      </c>
      <c r="BF1505" s="1">
        <v>43344</v>
      </c>
      <c r="BG1505" s="1">
        <v>43404</v>
      </c>
      <c r="BH1505">
        <v>10.36</v>
      </c>
      <c r="BI1505">
        <v>9.49</v>
      </c>
      <c r="BJ1505">
        <v>32.880000000000003</v>
      </c>
      <c r="BK1505">
        <v>5.83</v>
      </c>
      <c r="BL1505">
        <v>2.8</v>
      </c>
      <c r="BM1505">
        <v>1.65</v>
      </c>
      <c r="BN1505">
        <v>0.78</v>
      </c>
      <c r="BO1505">
        <v>2.4300000000000002</v>
      </c>
      <c r="BP1505">
        <v>43.94</v>
      </c>
      <c r="BQ1505">
        <v>13.16</v>
      </c>
      <c r="BR1505">
        <v>0.72</v>
      </c>
      <c r="BS1505">
        <v>30.78</v>
      </c>
      <c r="BT1505">
        <v>6.16</v>
      </c>
      <c r="BU1505">
        <v>50.82</v>
      </c>
      <c r="BV1505">
        <v>259</v>
      </c>
      <c r="BW1505">
        <v>259</v>
      </c>
      <c r="BX1505">
        <v>0</v>
      </c>
      <c r="BY1505" s="1">
        <v>43389</v>
      </c>
      <c r="BZ1505" t="s">
        <v>624</v>
      </c>
      <c r="CA1505">
        <v>1576</v>
      </c>
      <c r="CB1505">
        <v>0</v>
      </c>
      <c r="CC1505" s="1">
        <v>43420</v>
      </c>
      <c r="CD1505">
        <v>1116</v>
      </c>
      <c r="CE1505">
        <v>0</v>
      </c>
      <c r="CF1505">
        <v>1375</v>
      </c>
      <c r="CG1505">
        <v>0</v>
      </c>
    </row>
    <row r="1506" spans="1:85" x14ac:dyDescent="0.45">
      <c r="A1506" s="179">
        <v>105002446248</v>
      </c>
      <c r="B1506" s="180">
        <v>43344</v>
      </c>
      <c r="C1506" s="181" t="s">
        <v>101</v>
      </c>
      <c r="D1506" s="181">
        <v>2018</v>
      </c>
      <c r="E1506" s="179">
        <v>14890014442703</v>
      </c>
      <c r="F1506" s="182" t="s">
        <v>718</v>
      </c>
      <c r="G1506" s="141" t="str">
        <f>VLOOKUP(E1506,'Tableau Sites'!$A$7:$C$127,3,FALSE)</f>
        <v>1 RUE LESAGE</v>
      </c>
      <c r="H1506" s="179">
        <v>56100</v>
      </c>
      <c r="I1506" s="183">
        <v>6</v>
      </c>
      <c r="J1506" s="180">
        <v>43343</v>
      </c>
      <c r="K1506" s="180">
        <v>43343</v>
      </c>
      <c r="L1506" s="183">
        <v>194</v>
      </c>
      <c r="M1506" s="183">
        <v>194</v>
      </c>
      <c r="N1506" s="184">
        <v>41.21</v>
      </c>
      <c r="O1506">
        <v>102976584</v>
      </c>
      <c r="P1506" t="s">
        <v>611</v>
      </c>
      <c r="Q1506">
        <v>102977700</v>
      </c>
      <c r="R1506" t="s">
        <v>130</v>
      </c>
      <c r="S1506">
        <v>11003620275</v>
      </c>
      <c r="T1506" t="s">
        <v>910</v>
      </c>
      <c r="U1506" s="104">
        <v>21560121200016</v>
      </c>
      <c r="W1506">
        <v>288119</v>
      </c>
      <c r="X1506" s="104">
        <v>105002446248</v>
      </c>
      <c r="Y1506" s="1">
        <v>43344</v>
      </c>
      <c r="Z1506" s="1">
        <v>43384</v>
      </c>
      <c r="AA1506">
        <v>72</v>
      </c>
      <c r="AB1506" t="s">
        <v>613</v>
      </c>
      <c r="AD1506">
        <v>6005863527</v>
      </c>
      <c r="AE1506" t="s">
        <v>718</v>
      </c>
      <c r="AH1506" s="104">
        <v>14890014442703</v>
      </c>
      <c r="AI1506" t="s">
        <v>909</v>
      </c>
      <c r="AJ1506">
        <v>56100</v>
      </c>
      <c r="AK1506" t="s">
        <v>264</v>
      </c>
      <c r="AL1506" t="s">
        <v>616</v>
      </c>
      <c r="AM1506">
        <v>659</v>
      </c>
      <c r="AN1506" t="s">
        <v>101</v>
      </c>
      <c r="AO1506" t="s">
        <v>617</v>
      </c>
      <c r="AP1506" t="s">
        <v>618</v>
      </c>
      <c r="AQ1506" t="s">
        <v>619</v>
      </c>
      <c r="AR1506">
        <v>6</v>
      </c>
      <c r="AU1506">
        <v>0</v>
      </c>
      <c r="AV1506" s="1">
        <v>43282</v>
      </c>
      <c r="AW1506" s="1">
        <v>43343</v>
      </c>
      <c r="AX1506">
        <v>9.75</v>
      </c>
      <c r="AY1506">
        <v>0</v>
      </c>
      <c r="AZ1506">
        <v>0</v>
      </c>
      <c r="BA1506">
        <v>0</v>
      </c>
      <c r="BB1506">
        <v>0</v>
      </c>
      <c r="BC1506">
        <v>0.37</v>
      </c>
      <c r="BD1506">
        <v>0</v>
      </c>
      <c r="BE1506">
        <v>0</v>
      </c>
      <c r="BF1506" s="1">
        <v>43344</v>
      </c>
      <c r="BG1506" s="1">
        <v>43404</v>
      </c>
      <c r="BH1506">
        <v>10.11</v>
      </c>
      <c r="BI1506">
        <v>7.11</v>
      </c>
      <c r="BJ1506">
        <v>26.97</v>
      </c>
      <c r="BK1506">
        <v>4.37</v>
      </c>
      <c r="BL1506">
        <v>2.73</v>
      </c>
      <c r="BM1506">
        <v>1.24</v>
      </c>
      <c r="BN1506">
        <v>0.57999999999999996</v>
      </c>
      <c r="BO1506">
        <v>1.82</v>
      </c>
      <c r="BP1506">
        <v>35.89</v>
      </c>
      <c r="BQ1506">
        <v>12.84</v>
      </c>
      <c r="BR1506">
        <v>0.71</v>
      </c>
      <c r="BS1506">
        <v>23.05</v>
      </c>
      <c r="BT1506">
        <v>4.6100000000000003</v>
      </c>
      <c r="BU1506">
        <v>41.21</v>
      </c>
      <c r="BV1506">
        <v>194</v>
      </c>
      <c r="BW1506">
        <v>194</v>
      </c>
      <c r="BX1506">
        <v>0</v>
      </c>
      <c r="BY1506" s="1">
        <v>43398</v>
      </c>
      <c r="BZ1506" t="s">
        <v>624</v>
      </c>
      <c r="CA1506">
        <v>8536</v>
      </c>
      <c r="CB1506">
        <v>0</v>
      </c>
      <c r="CC1506" s="1">
        <v>43429</v>
      </c>
      <c r="CD1506">
        <v>7856</v>
      </c>
      <c r="CE1506">
        <v>0</v>
      </c>
      <c r="CF1506">
        <v>8050</v>
      </c>
      <c r="CG1506">
        <v>0</v>
      </c>
    </row>
    <row r="1507" spans="1:85" hidden="1" x14ac:dyDescent="0.45">
      <c r="A1507" s="179">
        <v>105002446248</v>
      </c>
      <c r="B1507" s="180">
        <v>43344</v>
      </c>
      <c r="C1507" s="181" t="s">
        <v>101</v>
      </c>
      <c r="D1507" s="181">
        <v>2018</v>
      </c>
      <c r="E1507" s="179">
        <v>14831259040485</v>
      </c>
      <c r="F1507" s="182" t="s">
        <v>720</v>
      </c>
      <c r="G1507" s="141" t="str">
        <f>VLOOKUP(E1507,'Tableau Sites'!$A$7:$C$107,3,FALSE)</f>
        <v>10 RUE FRANCOIS RENAULT</v>
      </c>
      <c r="H1507" s="179">
        <v>56100</v>
      </c>
      <c r="I1507" s="183">
        <v>6</v>
      </c>
      <c r="J1507" s="180">
        <v>43343</v>
      </c>
      <c r="K1507" s="180">
        <v>43343</v>
      </c>
      <c r="L1507" s="183">
        <v>279</v>
      </c>
      <c r="M1507" s="183">
        <v>279</v>
      </c>
      <c r="N1507" s="184">
        <v>53.66</v>
      </c>
      <c r="O1507">
        <v>102976584</v>
      </c>
      <c r="P1507" t="s">
        <v>611</v>
      </c>
      <c r="Q1507">
        <v>102977700</v>
      </c>
      <c r="R1507" t="s">
        <v>130</v>
      </c>
      <c r="S1507">
        <v>11003620275</v>
      </c>
      <c r="T1507" t="s">
        <v>910</v>
      </c>
      <c r="U1507" s="104">
        <v>21560121200016</v>
      </c>
      <c r="W1507">
        <v>288119</v>
      </c>
      <c r="X1507" s="104">
        <v>105002446248</v>
      </c>
      <c r="Y1507" s="1">
        <v>43344</v>
      </c>
      <c r="Z1507" s="1">
        <v>43384</v>
      </c>
      <c r="AA1507">
        <v>73</v>
      </c>
      <c r="AB1507" t="s">
        <v>613</v>
      </c>
      <c r="AD1507">
        <v>6005876567</v>
      </c>
      <c r="AE1507" t="s">
        <v>720</v>
      </c>
      <c r="AH1507" s="104">
        <v>14831259040485</v>
      </c>
      <c r="AI1507" t="s">
        <v>126</v>
      </c>
      <c r="AJ1507">
        <v>56100</v>
      </c>
      <c r="AK1507" t="s">
        <v>264</v>
      </c>
      <c r="AL1507" t="s">
        <v>616</v>
      </c>
      <c r="AM1507">
        <v>572</v>
      </c>
      <c r="AN1507" t="s">
        <v>101</v>
      </c>
      <c r="AO1507" t="s">
        <v>617</v>
      </c>
      <c r="AP1507" t="s">
        <v>618</v>
      </c>
      <c r="AQ1507" t="s">
        <v>619</v>
      </c>
      <c r="AR1507">
        <v>6</v>
      </c>
      <c r="AU1507">
        <v>0</v>
      </c>
      <c r="AV1507" s="1">
        <v>43282</v>
      </c>
      <c r="AW1507" s="1">
        <v>43343</v>
      </c>
      <c r="AX1507">
        <v>14.03</v>
      </c>
      <c r="AY1507">
        <v>0</v>
      </c>
      <c r="AZ1507">
        <v>0</v>
      </c>
      <c r="BA1507">
        <v>0</v>
      </c>
      <c r="BB1507">
        <v>0</v>
      </c>
      <c r="BC1507">
        <v>0.54</v>
      </c>
      <c r="BD1507">
        <v>0</v>
      </c>
      <c r="BE1507">
        <v>0</v>
      </c>
      <c r="BF1507" s="1">
        <v>43344</v>
      </c>
      <c r="BG1507" s="1">
        <v>43404</v>
      </c>
      <c r="BH1507">
        <v>10.36</v>
      </c>
      <c r="BI1507">
        <v>10.220000000000001</v>
      </c>
      <c r="BJ1507">
        <v>34.61</v>
      </c>
      <c r="BK1507">
        <v>6.28</v>
      </c>
      <c r="BL1507">
        <v>2.8</v>
      </c>
      <c r="BM1507">
        <v>1.78</v>
      </c>
      <c r="BN1507">
        <v>0.84</v>
      </c>
      <c r="BO1507">
        <v>2.62</v>
      </c>
      <c r="BP1507">
        <v>46.31</v>
      </c>
      <c r="BQ1507">
        <v>13.16</v>
      </c>
      <c r="BR1507">
        <v>0.72</v>
      </c>
      <c r="BS1507">
        <v>33.15</v>
      </c>
      <c r="BT1507">
        <v>6.63</v>
      </c>
      <c r="BU1507">
        <v>53.66</v>
      </c>
      <c r="BV1507">
        <v>279</v>
      </c>
      <c r="BW1507">
        <v>279</v>
      </c>
      <c r="BX1507">
        <v>0</v>
      </c>
      <c r="BY1507" s="1">
        <v>43124</v>
      </c>
      <c r="BZ1507" t="s">
        <v>687</v>
      </c>
      <c r="CA1507">
        <v>4290</v>
      </c>
      <c r="CB1507">
        <v>0</v>
      </c>
      <c r="CC1507" s="1">
        <v>43428</v>
      </c>
      <c r="CD1507">
        <v>5139</v>
      </c>
      <c r="CE1507">
        <v>0</v>
      </c>
      <c r="CF1507">
        <v>5418</v>
      </c>
      <c r="CG1507">
        <v>0</v>
      </c>
    </row>
    <row r="1508" spans="1:85" hidden="1" x14ac:dyDescent="0.45">
      <c r="A1508" s="179">
        <v>105002446248</v>
      </c>
      <c r="B1508" s="180">
        <v>43344</v>
      </c>
      <c r="C1508" s="181" t="s">
        <v>101</v>
      </c>
      <c r="D1508" s="181">
        <v>2018</v>
      </c>
      <c r="E1508" s="179">
        <v>14854124423820</v>
      </c>
      <c r="F1508" s="182" t="s">
        <v>140</v>
      </c>
      <c r="G1508" s="141" t="str">
        <f>VLOOKUP(E1508,'Tableau Sites'!$A$7:$C$107,3,FALSE)</f>
        <v>20 RUE JEAN MOULIN</v>
      </c>
      <c r="H1508" s="179">
        <v>56100</v>
      </c>
      <c r="I1508" s="183">
        <v>6</v>
      </c>
      <c r="J1508" s="180">
        <v>43343</v>
      </c>
      <c r="K1508" s="180">
        <v>43343</v>
      </c>
      <c r="L1508" s="183">
        <v>622</v>
      </c>
      <c r="M1508" s="183">
        <v>622</v>
      </c>
      <c r="N1508" s="184">
        <v>102.56</v>
      </c>
      <c r="O1508">
        <v>102976584</v>
      </c>
      <c r="P1508" t="s">
        <v>611</v>
      </c>
      <c r="Q1508">
        <v>102977700</v>
      </c>
      <c r="R1508" t="s">
        <v>130</v>
      </c>
      <c r="S1508">
        <v>11003620275</v>
      </c>
      <c r="T1508" t="s">
        <v>910</v>
      </c>
      <c r="U1508" s="104">
        <v>21560121200016</v>
      </c>
      <c r="W1508">
        <v>288119</v>
      </c>
      <c r="X1508" s="104">
        <v>105002446248</v>
      </c>
      <c r="Y1508" s="1">
        <v>43344</v>
      </c>
      <c r="Z1508" s="1">
        <v>43384</v>
      </c>
      <c r="AA1508">
        <v>74</v>
      </c>
      <c r="AB1508" t="s">
        <v>613</v>
      </c>
      <c r="AD1508">
        <v>6005836747</v>
      </c>
      <c r="AE1508" t="s">
        <v>140</v>
      </c>
      <c r="AH1508" s="104">
        <v>14854124423820</v>
      </c>
      <c r="AI1508" t="s">
        <v>858</v>
      </c>
      <c r="AJ1508">
        <v>56100</v>
      </c>
      <c r="AK1508" t="s">
        <v>264</v>
      </c>
      <c r="AL1508" t="s">
        <v>616</v>
      </c>
      <c r="AM1508">
        <v>519</v>
      </c>
      <c r="AN1508" t="s">
        <v>101</v>
      </c>
      <c r="AO1508" t="s">
        <v>617</v>
      </c>
      <c r="AP1508" t="s">
        <v>618</v>
      </c>
      <c r="AQ1508" t="s">
        <v>619</v>
      </c>
      <c r="AR1508">
        <v>6</v>
      </c>
      <c r="AU1508">
        <v>0</v>
      </c>
      <c r="AV1508" s="1">
        <v>43282</v>
      </c>
      <c r="AW1508" s="1">
        <v>43343</v>
      </c>
      <c r="AX1508">
        <v>31.27</v>
      </c>
      <c r="AY1508">
        <v>0</v>
      </c>
      <c r="AZ1508">
        <v>0</v>
      </c>
      <c r="BA1508">
        <v>0</v>
      </c>
      <c r="BB1508">
        <v>0</v>
      </c>
      <c r="BC1508">
        <v>1.19</v>
      </c>
      <c r="BD1508">
        <v>0</v>
      </c>
      <c r="BE1508">
        <v>0</v>
      </c>
      <c r="BF1508" s="1">
        <v>43344</v>
      </c>
      <c r="BG1508" s="1">
        <v>43404</v>
      </c>
      <c r="BH1508">
        <v>10.36</v>
      </c>
      <c r="BI1508">
        <v>22.79</v>
      </c>
      <c r="BJ1508">
        <v>64.42</v>
      </c>
      <c r="BK1508">
        <v>14</v>
      </c>
      <c r="BL1508">
        <v>2.8</v>
      </c>
      <c r="BM1508">
        <v>3.97</v>
      </c>
      <c r="BN1508">
        <v>1.87</v>
      </c>
      <c r="BO1508">
        <v>5.84</v>
      </c>
      <c r="BP1508">
        <v>87.06</v>
      </c>
      <c r="BQ1508">
        <v>13.16</v>
      </c>
      <c r="BR1508">
        <v>0.72</v>
      </c>
      <c r="BS1508">
        <v>73.900000000000006</v>
      </c>
      <c r="BT1508">
        <v>14.78</v>
      </c>
      <c r="BU1508">
        <v>102.56</v>
      </c>
      <c r="BV1508">
        <v>622</v>
      </c>
      <c r="BW1508">
        <v>622</v>
      </c>
      <c r="BX1508">
        <v>0</v>
      </c>
      <c r="BY1508" s="1">
        <v>43387</v>
      </c>
      <c r="BZ1508" t="s">
        <v>624</v>
      </c>
      <c r="CA1508">
        <v>7195</v>
      </c>
      <c r="CB1508">
        <v>0</v>
      </c>
      <c r="CC1508" s="1">
        <v>43418</v>
      </c>
      <c r="CD1508">
        <v>6127</v>
      </c>
      <c r="CE1508">
        <v>0</v>
      </c>
      <c r="CF1508">
        <v>6749</v>
      </c>
      <c r="CG1508">
        <v>0</v>
      </c>
    </row>
    <row r="1509" spans="1:85" hidden="1" x14ac:dyDescent="0.45">
      <c r="A1509" s="179">
        <v>105002446248</v>
      </c>
      <c r="B1509" s="180">
        <v>43344</v>
      </c>
      <c r="C1509" s="181" t="s">
        <v>101</v>
      </c>
      <c r="D1509" s="181">
        <v>2018</v>
      </c>
      <c r="E1509" s="179">
        <v>14840376208873</v>
      </c>
      <c r="F1509" s="182" t="s">
        <v>723</v>
      </c>
      <c r="G1509" s="141" t="str">
        <f>VLOOKUP(E1509,'Tableau Sites'!$A$7:$C$107,3,FALSE)</f>
        <v>18 RUE DU POULORIO</v>
      </c>
      <c r="H1509" s="179">
        <v>56100</v>
      </c>
      <c r="I1509" s="183">
        <v>6</v>
      </c>
      <c r="J1509" s="180">
        <v>43343</v>
      </c>
      <c r="K1509" s="180">
        <v>43343</v>
      </c>
      <c r="L1509" s="183">
        <v>452</v>
      </c>
      <c r="M1509" s="183">
        <v>452</v>
      </c>
      <c r="N1509" s="184">
        <v>78.319999999999993</v>
      </c>
      <c r="O1509">
        <v>102976584</v>
      </c>
      <c r="P1509" t="s">
        <v>611</v>
      </c>
      <c r="Q1509">
        <v>102977700</v>
      </c>
      <c r="R1509" t="s">
        <v>130</v>
      </c>
      <c r="S1509">
        <v>11003620275</v>
      </c>
      <c r="T1509" t="s">
        <v>910</v>
      </c>
      <c r="U1509" s="104">
        <v>21560121200016</v>
      </c>
      <c r="W1509">
        <v>288119</v>
      </c>
      <c r="X1509" s="104">
        <v>105002446248</v>
      </c>
      <c r="Y1509" s="1">
        <v>43344</v>
      </c>
      <c r="Z1509" s="1">
        <v>43384</v>
      </c>
      <c r="AA1509">
        <v>75</v>
      </c>
      <c r="AB1509" t="s">
        <v>613</v>
      </c>
      <c r="AD1509">
        <v>6005877389</v>
      </c>
      <c r="AE1509" t="s">
        <v>723</v>
      </c>
      <c r="AH1509" s="104">
        <v>14840376208873</v>
      </c>
      <c r="AI1509" t="s">
        <v>859</v>
      </c>
      <c r="AJ1509">
        <v>56100</v>
      </c>
      <c r="AK1509" t="s">
        <v>264</v>
      </c>
      <c r="AL1509" t="s">
        <v>634</v>
      </c>
      <c r="AM1509">
        <v>457</v>
      </c>
      <c r="AN1509" t="s">
        <v>101</v>
      </c>
      <c r="AO1509" t="s">
        <v>617</v>
      </c>
      <c r="AP1509" t="s">
        <v>618</v>
      </c>
      <c r="AQ1509" t="s">
        <v>619</v>
      </c>
      <c r="AR1509">
        <v>6</v>
      </c>
      <c r="AU1509">
        <v>0</v>
      </c>
      <c r="AV1509" s="1">
        <v>43282</v>
      </c>
      <c r="AW1509" s="1">
        <v>43343</v>
      </c>
      <c r="AX1509">
        <v>22.73</v>
      </c>
      <c r="AY1509">
        <v>0</v>
      </c>
      <c r="AZ1509">
        <v>0</v>
      </c>
      <c r="BA1509">
        <v>0</v>
      </c>
      <c r="BB1509">
        <v>0</v>
      </c>
      <c r="BC1509">
        <v>0.87</v>
      </c>
      <c r="BD1509">
        <v>0</v>
      </c>
      <c r="BE1509">
        <v>0</v>
      </c>
      <c r="BF1509" s="1">
        <v>43344</v>
      </c>
      <c r="BG1509" s="1">
        <v>43404</v>
      </c>
      <c r="BH1509">
        <v>10.36</v>
      </c>
      <c r="BI1509">
        <v>16.559999999999999</v>
      </c>
      <c r="BJ1509">
        <v>49.65</v>
      </c>
      <c r="BK1509">
        <v>10.17</v>
      </c>
      <c r="BL1509">
        <v>2.8</v>
      </c>
      <c r="BM1509">
        <v>2.88</v>
      </c>
      <c r="BN1509">
        <v>1.36</v>
      </c>
      <c r="BO1509">
        <v>4.24</v>
      </c>
      <c r="BP1509">
        <v>66.86</v>
      </c>
      <c r="BQ1509">
        <v>13.16</v>
      </c>
      <c r="BR1509">
        <v>0.72</v>
      </c>
      <c r="BS1509">
        <v>53.7</v>
      </c>
      <c r="BT1509">
        <v>10.74</v>
      </c>
      <c r="BU1509">
        <v>78.319999999999993</v>
      </c>
      <c r="BV1509">
        <v>452</v>
      </c>
      <c r="BW1509">
        <v>452</v>
      </c>
      <c r="BX1509">
        <v>0</v>
      </c>
      <c r="BY1509" s="1">
        <v>43334</v>
      </c>
      <c r="BZ1509" t="s">
        <v>624</v>
      </c>
      <c r="CA1509">
        <v>68134</v>
      </c>
      <c r="CB1509">
        <v>0</v>
      </c>
      <c r="CC1509" s="1">
        <v>43511</v>
      </c>
      <c r="CD1509">
        <v>67746</v>
      </c>
      <c r="CE1509">
        <v>0</v>
      </c>
      <c r="CF1509">
        <v>68198</v>
      </c>
      <c r="CG1509">
        <v>0</v>
      </c>
    </row>
    <row r="1510" spans="1:85" x14ac:dyDescent="0.45">
      <c r="A1510" s="179">
        <v>105002446248</v>
      </c>
      <c r="B1510" s="180">
        <v>43344</v>
      </c>
      <c r="C1510" s="181" t="s">
        <v>101</v>
      </c>
      <c r="D1510" s="181">
        <v>2018</v>
      </c>
      <c r="E1510" s="179">
        <v>14876410890702</v>
      </c>
      <c r="F1510" s="182" t="s">
        <v>725</v>
      </c>
      <c r="G1510" s="141" t="str">
        <f>VLOOKUP(E1510,'Tableau Sites'!$A$7:$C$127,3,FALSE)</f>
        <v>2 RUE DE KERULVE</v>
      </c>
      <c r="H1510" s="179">
        <v>56100</v>
      </c>
      <c r="I1510" s="183">
        <v>6</v>
      </c>
      <c r="J1510" s="180">
        <v>43343</v>
      </c>
      <c r="K1510" s="180">
        <v>43343</v>
      </c>
      <c r="L1510" s="183">
        <v>167</v>
      </c>
      <c r="M1510" s="183">
        <v>167</v>
      </c>
      <c r="N1510" s="184">
        <v>37.69</v>
      </c>
      <c r="O1510">
        <v>102976584</v>
      </c>
      <c r="P1510" t="s">
        <v>611</v>
      </c>
      <c r="Q1510">
        <v>102977700</v>
      </c>
      <c r="R1510" t="s">
        <v>130</v>
      </c>
      <c r="S1510">
        <v>11003620275</v>
      </c>
      <c r="T1510" t="s">
        <v>910</v>
      </c>
      <c r="U1510" s="104">
        <v>21560121200016</v>
      </c>
      <c r="W1510">
        <v>288119</v>
      </c>
      <c r="X1510" s="104">
        <v>105002446248</v>
      </c>
      <c r="Y1510" s="1">
        <v>43344</v>
      </c>
      <c r="Z1510" s="1">
        <v>43384</v>
      </c>
      <c r="AA1510">
        <v>76</v>
      </c>
      <c r="AB1510" t="s">
        <v>613</v>
      </c>
      <c r="AD1510">
        <v>6005863512</v>
      </c>
      <c r="AE1510" t="s">
        <v>725</v>
      </c>
      <c r="AH1510" s="104">
        <v>14876410890702</v>
      </c>
      <c r="AI1510" t="s">
        <v>860</v>
      </c>
      <c r="AJ1510">
        <v>56100</v>
      </c>
      <c r="AK1510" t="s">
        <v>264</v>
      </c>
      <c r="AL1510" t="s">
        <v>396</v>
      </c>
      <c r="AM1510">
        <v>166</v>
      </c>
      <c r="AN1510" t="s">
        <v>101</v>
      </c>
      <c r="AO1510" t="s">
        <v>617</v>
      </c>
      <c r="AP1510" t="s">
        <v>618</v>
      </c>
      <c r="AQ1510" t="s">
        <v>619</v>
      </c>
      <c r="AR1510">
        <v>6</v>
      </c>
      <c r="AU1510">
        <v>0</v>
      </c>
      <c r="AV1510" s="1">
        <v>43282</v>
      </c>
      <c r="AW1510" s="1">
        <v>43343</v>
      </c>
      <c r="AX1510">
        <v>8.39</v>
      </c>
      <c r="AY1510">
        <v>0</v>
      </c>
      <c r="AZ1510">
        <v>0</v>
      </c>
      <c r="BA1510">
        <v>0</v>
      </c>
      <c r="BB1510">
        <v>0</v>
      </c>
      <c r="BC1510">
        <v>0.32</v>
      </c>
      <c r="BD1510">
        <v>0</v>
      </c>
      <c r="BE1510">
        <v>0</v>
      </c>
      <c r="BF1510" s="1">
        <v>43344</v>
      </c>
      <c r="BG1510" s="1">
        <v>43404</v>
      </c>
      <c r="BH1510">
        <v>10.36</v>
      </c>
      <c r="BI1510">
        <v>6.12</v>
      </c>
      <c r="BJ1510">
        <v>24.87</v>
      </c>
      <c r="BK1510">
        <v>3.76</v>
      </c>
      <c r="BL1510">
        <v>2.8</v>
      </c>
      <c r="BM1510">
        <v>1.07</v>
      </c>
      <c r="BN1510">
        <v>0.5</v>
      </c>
      <c r="BO1510">
        <v>1.57</v>
      </c>
      <c r="BP1510">
        <v>33</v>
      </c>
      <c r="BQ1510">
        <v>13.16</v>
      </c>
      <c r="BR1510">
        <v>0.72</v>
      </c>
      <c r="BS1510">
        <v>19.84</v>
      </c>
      <c r="BT1510">
        <v>3.97</v>
      </c>
      <c r="BU1510">
        <v>37.69</v>
      </c>
      <c r="BV1510">
        <v>167</v>
      </c>
      <c r="BW1510">
        <v>167</v>
      </c>
      <c r="BX1510">
        <v>0</v>
      </c>
      <c r="BY1510" s="1">
        <v>43378</v>
      </c>
      <c r="BZ1510" t="s">
        <v>624</v>
      </c>
      <c r="CA1510">
        <v>9518</v>
      </c>
      <c r="CB1510">
        <v>0</v>
      </c>
      <c r="CC1510" s="1">
        <v>43558</v>
      </c>
      <c r="CD1510">
        <v>9446</v>
      </c>
      <c r="CE1510">
        <v>0</v>
      </c>
      <c r="CF1510">
        <v>9613</v>
      </c>
      <c r="CG1510">
        <v>0</v>
      </c>
    </row>
    <row r="1511" spans="1:85" x14ac:dyDescent="0.45">
      <c r="A1511" s="179">
        <v>105002446248</v>
      </c>
      <c r="B1511" s="180">
        <v>43344</v>
      </c>
      <c r="C1511" s="181" t="s">
        <v>101</v>
      </c>
      <c r="D1511" s="181">
        <v>2018</v>
      </c>
      <c r="E1511" s="179">
        <v>14895658461352</v>
      </c>
      <c r="F1511" s="182" t="s">
        <v>727</v>
      </c>
      <c r="G1511" s="141" t="str">
        <f>VLOOKUP(E1511,'Tableau Sites'!$A$7:$C$127,3,FALSE)</f>
        <v>2 RUE FRANCOIS RENAULT</v>
      </c>
      <c r="H1511" s="179">
        <v>56100</v>
      </c>
      <c r="I1511" s="183">
        <v>3</v>
      </c>
      <c r="J1511" s="180">
        <v>43343</v>
      </c>
      <c r="K1511" s="180">
        <v>43343</v>
      </c>
      <c r="L1511" s="183">
        <v>145</v>
      </c>
      <c r="M1511" s="183">
        <v>145</v>
      </c>
      <c r="N1511" s="184">
        <v>31.17</v>
      </c>
      <c r="O1511">
        <v>102976584</v>
      </c>
      <c r="P1511" t="s">
        <v>611</v>
      </c>
      <c r="Q1511">
        <v>102977700</v>
      </c>
      <c r="R1511" t="s">
        <v>130</v>
      </c>
      <c r="S1511">
        <v>11003620275</v>
      </c>
      <c r="T1511" t="s">
        <v>910</v>
      </c>
      <c r="U1511" s="104">
        <v>21560121200016</v>
      </c>
      <c r="W1511">
        <v>288119</v>
      </c>
      <c r="X1511" s="104">
        <v>105002446248</v>
      </c>
      <c r="Y1511" s="1">
        <v>43344</v>
      </c>
      <c r="Z1511" s="1">
        <v>43384</v>
      </c>
      <c r="AA1511">
        <v>77</v>
      </c>
      <c r="AB1511" t="s">
        <v>613</v>
      </c>
      <c r="AD1511">
        <v>6005863416</v>
      </c>
      <c r="AE1511" t="s">
        <v>727</v>
      </c>
      <c r="AH1511" s="104">
        <v>14895658461352</v>
      </c>
      <c r="AI1511" t="s">
        <v>861</v>
      </c>
      <c r="AJ1511">
        <v>56100</v>
      </c>
      <c r="AK1511" t="s">
        <v>264</v>
      </c>
      <c r="AL1511" t="s">
        <v>396</v>
      </c>
      <c r="AM1511">
        <v>231</v>
      </c>
      <c r="AN1511" t="s">
        <v>101</v>
      </c>
      <c r="AO1511" t="s">
        <v>617</v>
      </c>
      <c r="AP1511" t="s">
        <v>618</v>
      </c>
      <c r="AQ1511" t="s">
        <v>619</v>
      </c>
      <c r="AR1511">
        <v>3</v>
      </c>
      <c r="AU1511">
        <v>0</v>
      </c>
      <c r="AV1511" s="1">
        <v>43282</v>
      </c>
      <c r="AW1511" s="1">
        <v>43343</v>
      </c>
      <c r="AX1511">
        <v>7.29</v>
      </c>
      <c r="AY1511">
        <v>0</v>
      </c>
      <c r="AZ1511">
        <v>0</v>
      </c>
      <c r="BA1511">
        <v>0</v>
      </c>
      <c r="BB1511">
        <v>0</v>
      </c>
      <c r="BC1511">
        <v>0.28000000000000003</v>
      </c>
      <c r="BD1511">
        <v>0</v>
      </c>
      <c r="BE1511">
        <v>0</v>
      </c>
      <c r="BF1511" s="1">
        <v>43344</v>
      </c>
      <c r="BG1511" s="1">
        <v>43404</v>
      </c>
      <c r="BH1511">
        <v>7.83</v>
      </c>
      <c r="BI1511">
        <v>5.31</v>
      </c>
      <c r="BJ1511">
        <v>20.43</v>
      </c>
      <c r="BK1511">
        <v>3.26</v>
      </c>
      <c r="BL1511">
        <v>2.11</v>
      </c>
      <c r="BM1511">
        <v>0.93</v>
      </c>
      <c r="BN1511">
        <v>0.44</v>
      </c>
      <c r="BO1511">
        <v>1.37</v>
      </c>
      <c r="BP1511">
        <v>27.17</v>
      </c>
      <c r="BQ1511">
        <v>9.94</v>
      </c>
      <c r="BR1511">
        <v>0.55000000000000004</v>
      </c>
      <c r="BS1511">
        <v>17.23</v>
      </c>
      <c r="BT1511">
        <v>3.45</v>
      </c>
      <c r="BU1511">
        <v>31.17</v>
      </c>
      <c r="BV1511">
        <v>145</v>
      </c>
      <c r="BW1511">
        <v>145</v>
      </c>
      <c r="BX1511">
        <v>0</v>
      </c>
      <c r="BY1511" s="1">
        <v>43249</v>
      </c>
      <c r="BZ1511" t="s">
        <v>624</v>
      </c>
      <c r="CA1511">
        <v>8412</v>
      </c>
      <c r="CB1511">
        <v>0</v>
      </c>
      <c r="CC1511" s="1">
        <v>43428</v>
      </c>
      <c r="CD1511">
        <v>8490</v>
      </c>
      <c r="CE1511">
        <v>0</v>
      </c>
      <c r="CF1511">
        <v>8635</v>
      </c>
      <c r="CG1511">
        <v>0</v>
      </c>
    </row>
    <row r="1512" spans="1:85" hidden="1" x14ac:dyDescent="0.45">
      <c r="A1512" s="179">
        <v>105002446248</v>
      </c>
      <c r="B1512" s="180">
        <v>43344</v>
      </c>
      <c r="C1512" s="181" t="s">
        <v>101</v>
      </c>
      <c r="D1512" s="181">
        <v>2018</v>
      </c>
      <c r="E1512" s="179">
        <v>14836179395569</v>
      </c>
      <c r="F1512" s="182" t="s">
        <v>729</v>
      </c>
      <c r="G1512" s="141" t="str">
        <f>VLOOKUP(E1512,'Tableau Sites'!$A$7:$C$107,3,FALSE)</f>
        <v>2 RUE MOZART</v>
      </c>
      <c r="H1512" s="179">
        <v>56100</v>
      </c>
      <c r="I1512" s="183">
        <v>6</v>
      </c>
      <c r="J1512" s="180">
        <v>43343</v>
      </c>
      <c r="K1512" s="180">
        <v>43343</v>
      </c>
      <c r="L1512" s="183">
        <v>1504</v>
      </c>
      <c r="M1512" s="183">
        <v>1504</v>
      </c>
      <c r="N1512" s="184">
        <v>228.32</v>
      </c>
      <c r="O1512">
        <v>102976584</v>
      </c>
      <c r="P1512" t="s">
        <v>611</v>
      </c>
      <c r="Q1512">
        <v>102977700</v>
      </c>
      <c r="R1512" t="s">
        <v>130</v>
      </c>
      <c r="S1512">
        <v>11003620275</v>
      </c>
      <c r="T1512" t="s">
        <v>910</v>
      </c>
      <c r="U1512" s="104">
        <v>21560121200016</v>
      </c>
      <c r="W1512">
        <v>288119</v>
      </c>
      <c r="X1512" s="104">
        <v>105002446248</v>
      </c>
      <c r="Y1512" s="1">
        <v>43344</v>
      </c>
      <c r="Z1512" s="1">
        <v>43384</v>
      </c>
      <c r="AA1512">
        <v>78</v>
      </c>
      <c r="AB1512" t="s">
        <v>613</v>
      </c>
      <c r="AD1512">
        <v>6005863605</v>
      </c>
      <c r="AE1512" t="s">
        <v>729</v>
      </c>
      <c r="AH1512" s="104">
        <v>14836179395569</v>
      </c>
      <c r="AI1512" t="s">
        <v>862</v>
      </c>
      <c r="AJ1512">
        <v>56100</v>
      </c>
      <c r="AK1512" t="s">
        <v>264</v>
      </c>
      <c r="AL1512" t="s">
        <v>634</v>
      </c>
      <c r="AM1512">
        <v>907</v>
      </c>
      <c r="AN1512" t="s">
        <v>101</v>
      </c>
      <c r="AO1512" t="s">
        <v>617</v>
      </c>
      <c r="AP1512" t="s">
        <v>618</v>
      </c>
      <c r="AQ1512" t="s">
        <v>619</v>
      </c>
      <c r="AR1512">
        <v>6</v>
      </c>
      <c r="AU1512">
        <v>0</v>
      </c>
      <c r="AV1512" s="1">
        <v>43282</v>
      </c>
      <c r="AW1512" s="1">
        <v>43343</v>
      </c>
      <c r="AX1512">
        <v>75.63</v>
      </c>
      <c r="AY1512">
        <v>0</v>
      </c>
      <c r="AZ1512">
        <v>0</v>
      </c>
      <c r="BA1512">
        <v>0</v>
      </c>
      <c r="BB1512">
        <v>0</v>
      </c>
      <c r="BC1512">
        <v>2.89</v>
      </c>
      <c r="BD1512">
        <v>0</v>
      </c>
      <c r="BE1512">
        <v>0</v>
      </c>
      <c r="BF1512" s="1">
        <v>43344</v>
      </c>
      <c r="BG1512" s="1">
        <v>43404</v>
      </c>
      <c r="BH1512">
        <v>10.36</v>
      </c>
      <c r="BI1512">
        <v>55.12</v>
      </c>
      <c r="BJ1512">
        <v>141.11000000000001</v>
      </c>
      <c r="BK1512">
        <v>33.840000000000003</v>
      </c>
      <c r="BL1512">
        <v>2.8</v>
      </c>
      <c r="BM1512">
        <v>9.6</v>
      </c>
      <c r="BN1512">
        <v>4.51</v>
      </c>
      <c r="BO1512">
        <v>14.11</v>
      </c>
      <c r="BP1512">
        <v>191.86</v>
      </c>
      <c r="BQ1512">
        <v>13.16</v>
      </c>
      <c r="BR1512">
        <v>0.72</v>
      </c>
      <c r="BS1512">
        <v>178.7</v>
      </c>
      <c r="BT1512">
        <v>35.74</v>
      </c>
      <c r="BU1512">
        <v>228.32</v>
      </c>
      <c r="BV1512">
        <v>1504</v>
      </c>
      <c r="BW1512">
        <v>1504</v>
      </c>
      <c r="BX1512">
        <v>0</v>
      </c>
      <c r="BY1512" s="1">
        <v>43369</v>
      </c>
      <c r="BZ1512" t="s">
        <v>638</v>
      </c>
      <c r="CA1512">
        <v>0</v>
      </c>
      <c r="CB1512">
        <v>0</v>
      </c>
      <c r="CC1512" s="1">
        <v>43437</v>
      </c>
      <c r="CD1512">
        <v>9172</v>
      </c>
      <c r="CE1512">
        <v>0</v>
      </c>
      <c r="CF1512">
        <v>10676</v>
      </c>
      <c r="CG1512">
        <v>0</v>
      </c>
    </row>
    <row r="1513" spans="1:85" hidden="1" x14ac:dyDescent="0.45">
      <c r="A1513" s="179">
        <v>105002446248</v>
      </c>
      <c r="B1513" s="180">
        <v>43344</v>
      </c>
      <c r="C1513" s="181" t="s">
        <v>101</v>
      </c>
      <c r="D1513" s="181">
        <v>2018</v>
      </c>
      <c r="E1513" s="179">
        <v>14853545552699</v>
      </c>
      <c r="F1513" s="141" t="s">
        <v>731</v>
      </c>
      <c r="G1513" s="141" t="str">
        <f>VLOOKUP(E1513,'Tableau Sites'!$A$7:$C$107,3,FALSE)</f>
        <v>20 RUE JEAN MOULIN</v>
      </c>
      <c r="H1513" s="179">
        <v>56100</v>
      </c>
      <c r="I1513" s="183">
        <v>6</v>
      </c>
      <c r="J1513" s="180">
        <v>43343</v>
      </c>
      <c r="K1513" s="180">
        <v>43343</v>
      </c>
      <c r="L1513" s="183">
        <v>377</v>
      </c>
      <c r="M1513" s="183">
        <v>377</v>
      </c>
      <c r="N1513" s="184">
        <v>67.63</v>
      </c>
      <c r="O1513">
        <v>102976584</v>
      </c>
      <c r="P1513" t="s">
        <v>611</v>
      </c>
      <c r="Q1513">
        <v>102977700</v>
      </c>
      <c r="R1513" t="s">
        <v>130</v>
      </c>
      <c r="S1513">
        <v>11003620275</v>
      </c>
      <c r="T1513" t="s">
        <v>910</v>
      </c>
      <c r="U1513" s="104">
        <v>21560121200016</v>
      </c>
      <c r="W1513">
        <v>288119</v>
      </c>
      <c r="X1513" s="104">
        <v>105002446248</v>
      </c>
      <c r="Y1513" s="1">
        <v>43344</v>
      </c>
      <c r="Z1513" s="1">
        <v>43384</v>
      </c>
      <c r="AA1513">
        <v>79</v>
      </c>
      <c r="AB1513" t="s">
        <v>613</v>
      </c>
      <c r="AD1513">
        <v>6005863589</v>
      </c>
      <c r="AE1513" t="s">
        <v>731</v>
      </c>
      <c r="AH1513" s="104">
        <v>14853545552699</v>
      </c>
      <c r="AI1513" t="s">
        <v>863</v>
      </c>
      <c r="AJ1513">
        <v>56100</v>
      </c>
      <c r="AK1513" t="s">
        <v>264</v>
      </c>
      <c r="AL1513" t="s">
        <v>616</v>
      </c>
      <c r="AM1513">
        <v>514</v>
      </c>
      <c r="AN1513" t="s">
        <v>101</v>
      </c>
      <c r="AO1513" t="s">
        <v>617</v>
      </c>
      <c r="AP1513" t="s">
        <v>618</v>
      </c>
      <c r="AQ1513" t="s">
        <v>619</v>
      </c>
      <c r="AR1513">
        <v>6</v>
      </c>
      <c r="AU1513">
        <v>0</v>
      </c>
      <c r="AV1513" s="1">
        <v>43282</v>
      </c>
      <c r="AW1513" s="1">
        <v>43343</v>
      </c>
      <c r="AX1513">
        <v>18.95</v>
      </c>
      <c r="AY1513">
        <v>0</v>
      </c>
      <c r="AZ1513">
        <v>0</v>
      </c>
      <c r="BA1513">
        <v>0</v>
      </c>
      <c r="BB1513">
        <v>0</v>
      </c>
      <c r="BC1513">
        <v>0.72</v>
      </c>
      <c r="BD1513">
        <v>0</v>
      </c>
      <c r="BE1513">
        <v>0</v>
      </c>
      <c r="BF1513" s="1">
        <v>43344</v>
      </c>
      <c r="BG1513" s="1">
        <v>43404</v>
      </c>
      <c r="BH1513">
        <v>10.36</v>
      </c>
      <c r="BI1513">
        <v>13.82</v>
      </c>
      <c r="BJ1513">
        <v>43.13</v>
      </c>
      <c r="BK1513">
        <v>8.48</v>
      </c>
      <c r="BL1513">
        <v>2.8</v>
      </c>
      <c r="BM1513">
        <v>2.41</v>
      </c>
      <c r="BN1513">
        <v>1.1299999999999999</v>
      </c>
      <c r="BO1513">
        <v>3.54</v>
      </c>
      <c r="BP1513">
        <v>57.95</v>
      </c>
      <c r="BQ1513">
        <v>13.16</v>
      </c>
      <c r="BR1513">
        <v>0.72</v>
      </c>
      <c r="BS1513">
        <v>44.79</v>
      </c>
      <c r="BT1513">
        <v>8.9600000000000009</v>
      </c>
      <c r="BU1513">
        <v>67.63</v>
      </c>
      <c r="BV1513">
        <v>377</v>
      </c>
      <c r="BW1513">
        <v>377</v>
      </c>
      <c r="BX1513">
        <v>0</v>
      </c>
      <c r="BY1513" s="1">
        <v>43386</v>
      </c>
      <c r="BZ1513" t="s">
        <v>624</v>
      </c>
      <c r="CA1513">
        <v>6828</v>
      </c>
      <c r="CB1513">
        <v>0</v>
      </c>
      <c r="CC1513" s="1">
        <v>43417</v>
      </c>
      <c r="CD1513">
        <v>6198</v>
      </c>
      <c r="CE1513">
        <v>0</v>
      </c>
      <c r="CF1513">
        <v>6575</v>
      </c>
      <c r="CG1513">
        <v>0</v>
      </c>
    </row>
    <row r="1514" spans="1:85" x14ac:dyDescent="0.45">
      <c r="A1514" s="179">
        <v>105002446248</v>
      </c>
      <c r="B1514" s="180">
        <v>43344</v>
      </c>
      <c r="C1514" s="181" t="s">
        <v>101</v>
      </c>
      <c r="D1514" s="181">
        <v>2018</v>
      </c>
      <c r="E1514" s="179">
        <v>14876266172942</v>
      </c>
      <c r="F1514" s="182" t="s">
        <v>733</v>
      </c>
      <c r="G1514" s="141" t="str">
        <f>VLOOKUP(E1514,'Tableau Sites'!$A$7:$C$127,3,FALSE)</f>
        <v>2 RUE DE KERULVE</v>
      </c>
      <c r="H1514" s="179">
        <v>56100</v>
      </c>
      <c r="I1514" s="183">
        <v>6</v>
      </c>
      <c r="J1514" s="180">
        <v>43343</v>
      </c>
      <c r="K1514" s="180">
        <v>43343</v>
      </c>
      <c r="L1514" s="183">
        <v>256</v>
      </c>
      <c r="M1514" s="183">
        <v>256</v>
      </c>
      <c r="N1514" s="184">
        <v>50.37</v>
      </c>
      <c r="O1514">
        <v>102976584</v>
      </c>
      <c r="P1514" t="s">
        <v>611</v>
      </c>
      <c r="Q1514">
        <v>102977700</v>
      </c>
      <c r="R1514" t="s">
        <v>130</v>
      </c>
      <c r="S1514">
        <v>11003620275</v>
      </c>
      <c r="T1514" t="s">
        <v>910</v>
      </c>
      <c r="U1514" s="104">
        <v>21560121200016</v>
      </c>
      <c r="W1514">
        <v>288119</v>
      </c>
      <c r="X1514" s="104">
        <v>105002446248</v>
      </c>
      <c r="Y1514" s="1">
        <v>43344</v>
      </c>
      <c r="Z1514" s="1">
        <v>43384</v>
      </c>
      <c r="AA1514">
        <v>80</v>
      </c>
      <c r="AB1514" t="s">
        <v>613</v>
      </c>
      <c r="AD1514">
        <v>6005863513</v>
      </c>
      <c r="AE1514" t="s">
        <v>733</v>
      </c>
      <c r="AH1514" s="104">
        <v>14876266172942</v>
      </c>
      <c r="AI1514" t="s">
        <v>864</v>
      </c>
      <c r="AJ1514">
        <v>56100</v>
      </c>
      <c r="AK1514" t="s">
        <v>264</v>
      </c>
      <c r="AL1514" t="s">
        <v>396</v>
      </c>
      <c r="AM1514">
        <v>416</v>
      </c>
      <c r="AN1514" t="s">
        <v>101</v>
      </c>
      <c r="AO1514" t="s">
        <v>617</v>
      </c>
      <c r="AP1514" t="s">
        <v>618</v>
      </c>
      <c r="AQ1514" t="s">
        <v>619</v>
      </c>
      <c r="AR1514">
        <v>6</v>
      </c>
      <c r="AU1514">
        <v>0</v>
      </c>
      <c r="AV1514" s="1">
        <v>43282</v>
      </c>
      <c r="AW1514" s="1">
        <v>43343</v>
      </c>
      <c r="AX1514">
        <v>12.87</v>
      </c>
      <c r="AY1514">
        <v>0</v>
      </c>
      <c r="AZ1514">
        <v>0</v>
      </c>
      <c r="BA1514">
        <v>0</v>
      </c>
      <c r="BB1514">
        <v>0</v>
      </c>
      <c r="BC1514">
        <v>0.49</v>
      </c>
      <c r="BD1514">
        <v>0</v>
      </c>
      <c r="BE1514">
        <v>0</v>
      </c>
      <c r="BF1514" s="1">
        <v>43344</v>
      </c>
      <c r="BG1514" s="1">
        <v>43404</v>
      </c>
      <c r="BH1514">
        <v>10.36</v>
      </c>
      <c r="BI1514">
        <v>9.3800000000000008</v>
      </c>
      <c r="BJ1514">
        <v>32.61</v>
      </c>
      <c r="BK1514">
        <v>5.76</v>
      </c>
      <c r="BL1514">
        <v>2.8</v>
      </c>
      <c r="BM1514">
        <v>1.63</v>
      </c>
      <c r="BN1514">
        <v>0.77</v>
      </c>
      <c r="BO1514">
        <v>2.4</v>
      </c>
      <c r="BP1514">
        <v>43.57</v>
      </c>
      <c r="BQ1514">
        <v>13.16</v>
      </c>
      <c r="BR1514">
        <v>0.72</v>
      </c>
      <c r="BS1514">
        <v>30.41</v>
      </c>
      <c r="BT1514">
        <v>6.08</v>
      </c>
      <c r="BU1514">
        <v>50.37</v>
      </c>
      <c r="BV1514">
        <v>256</v>
      </c>
      <c r="BW1514">
        <v>256</v>
      </c>
      <c r="BX1514">
        <v>0</v>
      </c>
      <c r="BY1514" s="1">
        <v>43378</v>
      </c>
      <c r="BZ1514" t="s">
        <v>624</v>
      </c>
      <c r="CA1514">
        <v>5430</v>
      </c>
      <c r="CB1514">
        <v>0</v>
      </c>
      <c r="CC1514" s="1">
        <v>43558</v>
      </c>
      <c r="CD1514">
        <v>5116</v>
      </c>
      <c r="CE1514">
        <v>0</v>
      </c>
      <c r="CF1514">
        <v>5372</v>
      </c>
      <c r="CG1514">
        <v>0</v>
      </c>
    </row>
    <row r="1515" spans="1:85" hidden="1" x14ac:dyDescent="0.45">
      <c r="A1515" s="179">
        <v>105002446248</v>
      </c>
      <c r="B1515" s="180">
        <v>43344</v>
      </c>
      <c r="C1515" s="181" t="s">
        <v>101</v>
      </c>
      <c r="D1515" s="181">
        <v>2018</v>
      </c>
      <c r="E1515" s="179">
        <v>14812590435421</v>
      </c>
      <c r="F1515" s="182" t="s">
        <v>735</v>
      </c>
      <c r="G1515" s="141" t="str">
        <f>VLOOKUP(E1515,'Tableau Sites'!$A$7:$C$107,3,FALSE)</f>
        <v>29B RUE DE KEROMAN</v>
      </c>
      <c r="H1515" s="179">
        <v>56100</v>
      </c>
      <c r="I1515" s="183">
        <v>6</v>
      </c>
      <c r="J1515" s="180">
        <v>43343</v>
      </c>
      <c r="K1515" s="180">
        <v>43343</v>
      </c>
      <c r="L1515" s="183">
        <v>325</v>
      </c>
      <c r="M1515" s="183">
        <v>325</v>
      </c>
      <c r="N1515" s="184">
        <v>60.22</v>
      </c>
      <c r="O1515">
        <v>102976584</v>
      </c>
      <c r="P1515" t="s">
        <v>611</v>
      </c>
      <c r="Q1515">
        <v>102977700</v>
      </c>
      <c r="R1515" t="s">
        <v>130</v>
      </c>
      <c r="S1515">
        <v>11003620275</v>
      </c>
      <c r="T1515" t="s">
        <v>910</v>
      </c>
      <c r="U1515" s="104">
        <v>21560121200016</v>
      </c>
      <c r="W1515">
        <v>288119</v>
      </c>
      <c r="X1515" s="104">
        <v>105002446248</v>
      </c>
      <c r="Y1515" s="1">
        <v>43344</v>
      </c>
      <c r="Z1515" s="1">
        <v>43384</v>
      </c>
      <c r="AA1515">
        <v>81</v>
      </c>
      <c r="AB1515" t="s">
        <v>613</v>
      </c>
      <c r="AD1515">
        <v>6005876638</v>
      </c>
      <c r="AE1515" t="s">
        <v>735</v>
      </c>
      <c r="AH1515" s="104">
        <v>14812590435421</v>
      </c>
      <c r="AI1515" t="s">
        <v>865</v>
      </c>
      <c r="AJ1515">
        <v>56100</v>
      </c>
      <c r="AK1515" t="s">
        <v>264</v>
      </c>
      <c r="AL1515" t="s">
        <v>616</v>
      </c>
      <c r="AM1515">
        <v>293</v>
      </c>
      <c r="AN1515" t="s">
        <v>101</v>
      </c>
      <c r="AO1515" t="s">
        <v>617</v>
      </c>
      <c r="AP1515" t="s">
        <v>618</v>
      </c>
      <c r="AQ1515" t="s">
        <v>619</v>
      </c>
      <c r="AR1515">
        <v>6</v>
      </c>
      <c r="AU1515">
        <v>0</v>
      </c>
      <c r="AV1515" s="1">
        <v>43282</v>
      </c>
      <c r="AW1515" s="1">
        <v>43343</v>
      </c>
      <c r="AX1515">
        <v>16.34</v>
      </c>
      <c r="AY1515">
        <v>0</v>
      </c>
      <c r="AZ1515">
        <v>0</v>
      </c>
      <c r="BA1515">
        <v>0</v>
      </c>
      <c r="BB1515">
        <v>0</v>
      </c>
      <c r="BC1515">
        <v>0.62</v>
      </c>
      <c r="BD1515">
        <v>0</v>
      </c>
      <c r="BE1515">
        <v>0</v>
      </c>
      <c r="BF1515" s="1">
        <v>43344</v>
      </c>
      <c r="BG1515" s="1">
        <v>43404</v>
      </c>
      <c r="BH1515">
        <v>10.36</v>
      </c>
      <c r="BI1515">
        <v>11.92</v>
      </c>
      <c r="BJ1515">
        <v>38.619999999999997</v>
      </c>
      <c r="BK1515">
        <v>7.31</v>
      </c>
      <c r="BL1515">
        <v>2.8</v>
      </c>
      <c r="BM1515">
        <v>2.0699999999999998</v>
      </c>
      <c r="BN1515">
        <v>0.98</v>
      </c>
      <c r="BO1515">
        <v>3.05</v>
      </c>
      <c r="BP1515">
        <v>51.78</v>
      </c>
      <c r="BQ1515">
        <v>13.16</v>
      </c>
      <c r="BR1515">
        <v>0.72</v>
      </c>
      <c r="BS1515">
        <v>38.619999999999997</v>
      </c>
      <c r="BT1515">
        <v>7.72</v>
      </c>
      <c r="BU1515">
        <v>60.22</v>
      </c>
      <c r="BV1515">
        <v>325</v>
      </c>
      <c r="BW1515">
        <v>325</v>
      </c>
      <c r="BX1515">
        <v>0</v>
      </c>
      <c r="BY1515" s="1">
        <v>43396</v>
      </c>
      <c r="BZ1515" t="s">
        <v>624</v>
      </c>
      <c r="CA1515">
        <v>1795</v>
      </c>
      <c r="CB1515">
        <v>0</v>
      </c>
      <c r="CC1515" s="1">
        <v>43427</v>
      </c>
      <c r="CD1515">
        <v>1186</v>
      </c>
      <c r="CE1515">
        <v>0</v>
      </c>
      <c r="CF1515">
        <v>1511</v>
      </c>
      <c r="CG1515">
        <v>0</v>
      </c>
    </row>
    <row r="1516" spans="1:85" hidden="1" x14ac:dyDescent="0.45">
      <c r="A1516" s="179">
        <v>105002446248</v>
      </c>
      <c r="B1516" s="180">
        <v>43344</v>
      </c>
      <c r="C1516" s="181" t="s">
        <v>101</v>
      </c>
      <c r="D1516" s="181">
        <v>2018</v>
      </c>
      <c r="E1516" s="179">
        <v>14856729330593</v>
      </c>
      <c r="F1516" s="182" t="s">
        <v>737</v>
      </c>
      <c r="G1516" s="141" t="str">
        <f>VLOOKUP(E1516,'Tableau Sites'!$A$7:$C$107,3,FALSE)</f>
        <v>4 AVENUE JEAN JAURES</v>
      </c>
      <c r="H1516" s="179">
        <v>56100</v>
      </c>
      <c r="I1516" s="183">
        <v>6</v>
      </c>
      <c r="J1516" s="180">
        <v>43343</v>
      </c>
      <c r="K1516" s="180">
        <v>43343</v>
      </c>
      <c r="L1516" s="183">
        <v>204</v>
      </c>
      <c r="M1516" s="183">
        <v>204</v>
      </c>
      <c r="N1516" s="184">
        <v>42.94</v>
      </c>
      <c r="O1516">
        <v>102976584</v>
      </c>
      <c r="P1516" t="s">
        <v>611</v>
      </c>
      <c r="Q1516">
        <v>102977700</v>
      </c>
      <c r="R1516" t="s">
        <v>130</v>
      </c>
      <c r="S1516">
        <v>11003620275</v>
      </c>
      <c r="T1516" t="s">
        <v>910</v>
      </c>
      <c r="U1516" s="104">
        <v>21560121200016</v>
      </c>
      <c r="W1516">
        <v>288119</v>
      </c>
      <c r="X1516" s="104">
        <v>105002446248</v>
      </c>
      <c r="Y1516" s="1">
        <v>43344</v>
      </c>
      <c r="Z1516" s="1">
        <v>43384</v>
      </c>
      <c r="AA1516">
        <v>82</v>
      </c>
      <c r="AB1516" t="s">
        <v>613</v>
      </c>
      <c r="AD1516">
        <v>6005836769</v>
      </c>
      <c r="AE1516" t="s">
        <v>737</v>
      </c>
      <c r="AH1516" s="104">
        <v>14856729330593</v>
      </c>
      <c r="AI1516" t="s">
        <v>866</v>
      </c>
      <c r="AJ1516">
        <v>56100</v>
      </c>
      <c r="AK1516" t="s">
        <v>264</v>
      </c>
      <c r="AL1516" t="s">
        <v>616</v>
      </c>
      <c r="AM1516">
        <v>436</v>
      </c>
      <c r="AN1516" t="s">
        <v>101</v>
      </c>
      <c r="AO1516" t="s">
        <v>617</v>
      </c>
      <c r="AP1516" t="s">
        <v>618</v>
      </c>
      <c r="AQ1516" t="s">
        <v>619</v>
      </c>
      <c r="AR1516">
        <v>6</v>
      </c>
      <c r="AU1516">
        <v>0</v>
      </c>
      <c r="AV1516" s="1">
        <v>43282</v>
      </c>
      <c r="AW1516" s="1">
        <v>43343</v>
      </c>
      <c r="AX1516">
        <v>10.25</v>
      </c>
      <c r="AY1516">
        <v>0</v>
      </c>
      <c r="AZ1516">
        <v>0</v>
      </c>
      <c r="BA1516">
        <v>0</v>
      </c>
      <c r="BB1516">
        <v>0</v>
      </c>
      <c r="BC1516">
        <v>0.39</v>
      </c>
      <c r="BD1516">
        <v>0</v>
      </c>
      <c r="BE1516">
        <v>0</v>
      </c>
      <c r="BF1516" s="1">
        <v>43344</v>
      </c>
      <c r="BG1516" s="1">
        <v>43404</v>
      </c>
      <c r="BH1516">
        <v>10.36</v>
      </c>
      <c r="BI1516">
        <v>7.47</v>
      </c>
      <c r="BJ1516">
        <v>28.08</v>
      </c>
      <c r="BK1516">
        <v>4.59</v>
      </c>
      <c r="BL1516">
        <v>2.8</v>
      </c>
      <c r="BM1516">
        <v>1.3</v>
      </c>
      <c r="BN1516">
        <v>0.61</v>
      </c>
      <c r="BO1516">
        <v>1.91</v>
      </c>
      <c r="BP1516">
        <v>37.380000000000003</v>
      </c>
      <c r="BQ1516">
        <v>13.16</v>
      </c>
      <c r="BR1516">
        <v>0.72</v>
      </c>
      <c r="BS1516">
        <v>24.22</v>
      </c>
      <c r="BT1516">
        <v>4.84</v>
      </c>
      <c r="BU1516">
        <v>42.94</v>
      </c>
      <c r="BV1516">
        <v>204</v>
      </c>
      <c r="BW1516">
        <v>204</v>
      </c>
      <c r="BX1516">
        <v>0</v>
      </c>
      <c r="BY1516" s="1">
        <v>43395</v>
      </c>
      <c r="BZ1516" t="s">
        <v>624</v>
      </c>
      <c r="CA1516">
        <v>1519</v>
      </c>
      <c r="CB1516">
        <v>0</v>
      </c>
      <c r="CC1516" s="1">
        <v>43426</v>
      </c>
      <c r="CD1516">
        <v>1138</v>
      </c>
      <c r="CE1516">
        <v>0</v>
      </c>
      <c r="CF1516">
        <v>1342</v>
      </c>
      <c r="CG1516">
        <v>0</v>
      </c>
    </row>
    <row r="1517" spans="1:85" hidden="1" x14ac:dyDescent="0.45">
      <c r="A1517" s="179">
        <v>105002446248</v>
      </c>
      <c r="B1517" s="180">
        <v>43344</v>
      </c>
      <c r="C1517" s="181" t="s">
        <v>101</v>
      </c>
      <c r="D1517" s="181">
        <v>2018</v>
      </c>
      <c r="E1517" s="179">
        <v>14811143239267</v>
      </c>
      <c r="F1517" s="204" t="s">
        <v>739</v>
      </c>
      <c r="G1517" s="141" t="str">
        <f>VLOOKUP(E1517,'Tableau Sites'!$A$7:$C$107,3,FALSE)</f>
        <v>4 RUE PROFESSEUR MAZE</v>
      </c>
      <c r="H1517" s="179">
        <v>56100</v>
      </c>
      <c r="I1517" s="183">
        <v>6</v>
      </c>
      <c r="J1517" s="180">
        <v>43220</v>
      </c>
      <c r="K1517" s="180">
        <v>43220</v>
      </c>
      <c r="L1517" s="183">
        <v>-313</v>
      </c>
      <c r="M1517" s="183">
        <v>-313</v>
      </c>
      <c r="N1517" s="184">
        <v>-44.62</v>
      </c>
      <c r="O1517">
        <v>102976584</v>
      </c>
      <c r="P1517" t="s">
        <v>611</v>
      </c>
      <c r="Q1517">
        <v>102977700</v>
      </c>
      <c r="R1517" t="s">
        <v>130</v>
      </c>
      <c r="S1517">
        <v>11003620275</v>
      </c>
      <c r="T1517" t="s">
        <v>910</v>
      </c>
      <c r="U1517" s="104">
        <v>21560121200016</v>
      </c>
      <c r="W1517">
        <v>288119</v>
      </c>
      <c r="X1517" s="104">
        <v>105002446248</v>
      </c>
      <c r="Y1517" s="1">
        <v>43344</v>
      </c>
      <c r="Z1517" s="1">
        <v>43384</v>
      </c>
      <c r="AA1517">
        <v>83</v>
      </c>
      <c r="AB1517" t="s">
        <v>908</v>
      </c>
      <c r="AD1517">
        <v>6005863729</v>
      </c>
      <c r="AE1517" t="s">
        <v>739</v>
      </c>
      <c r="AH1517" s="104">
        <v>14811143239267</v>
      </c>
      <c r="AI1517" t="s">
        <v>154</v>
      </c>
      <c r="AJ1517">
        <v>56100</v>
      </c>
      <c r="AK1517" t="s">
        <v>264</v>
      </c>
      <c r="AL1517" t="s">
        <v>616</v>
      </c>
      <c r="AM1517">
        <v>258</v>
      </c>
      <c r="AN1517" t="s">
        <v>101</v>
      </c>
      <c r="AO1517" t="s">
        <v>617</v>
      </c>
      <c r="AP1517" t="s">
        <v>618</v>
      </c>
      <c r="AQ1517" t="s">
        <v>619</v>
      </c>
      <c r="AR1517">
        <v>6</v>
      </c>
      <c r="AU1517">
        <v>0</v>
      </c>
      <c r="AV1517" s="1">
        <v>43191</v>
      </c>
      <c r="AW1517" s="1">
        <v>43220</v>
      </c>
      <c r="AX1517">
        <v>-15.73</v>
      </c>
      <c r="AY1517">
        <v>0</v>
      </c>
      <c r="AZ1517">
        <v>0</v>
      </c>
      <c r="BA1517">
        <v>0</v>
      </c>
      <c r="BB1517">
        <v>0</v>
      </c>
      <c r="BC1517">
        <v>-0.6</v>
      </c>
      <c r="BD1517">
        <v>0</v>
      </c>
      <c r="BE1517">
        <v>0</v>
      </c>
      <c r="BH1517">
        <v>0</v>
      </c>
      <c r="BI1517">
        <v>-11.48</v>
      </c>
      <c r="BJ1517">
        <v>-27.21</v>
      </c>
      <c r="BK1517">
        <v>-7.04</v>
      </c>
      <c r="BL1517">
        <v>0</v>
      </c>
      <c r="BM1517">
        <v>-2</v>
      </c>
      <c r="BN1517">
        <v>-0.93</v>
      </c>
      <c r="BO1517">
        <v>-2.93</v>
      </c>
      <c r="BP1517">
        <v>-37.18</v>
      </c>
      <c r="BQ1517">
        <v>0</v>
      </c>
      <c r="BR1517">
        <v>0</v>
      </c>
      <c r="BS1517">
        <v>-37.18</v>
      </c>
      <c r="BT1517">
        <v>-7.44</v>
      </c>
      <c r="BU1517">
        <v>-44.62</v>
      </c>
      <c r="BV1517">
        <v>-313</v>
      </c>
      <c r="BW1517">
        <v>-313</v>
      </c>
      <c r="BX1517">
        <v>0</v>
      </c>
      <c r="BY1517" s="1">
        <v>43398</v>
      </c>
      <c r="BZ1517" t="s">
        <v>624</v>
      </c>
      <c r="CA1517">
        <v>1007</v>
      </c>
      <c r="CB1517">
        <v>0</v>
      </c>
      <c r="CC1517" s="1">
        <v>43429</v>
      </c>
      <c r="CD1517">
        <v>54880</v>
      </c>
      <c r="CE1517">
        <v>0</v>
      </c>
      <c r="CF1517">
        <v>119</v>
      </c>
      <c r="CG1517">
        <v>0</v>
      </c>
    </row>
    <row r="1518" spans="1:85" hidden="1" x14ac:dyDescent="0.45">
      <c r="A1518" s="179">
        <v>105002446248</v>
      </c>
      <c r="B1518" s="180">
        <v>43344</v>
      </c>
      <c r="C1518" s="181" t="s">
        <v>101</v>
      </c>
      <c r="D1518" s="181">
        <v>2018</v>
      </c>
      <c r="E1518" s="179">
        <v>14811143239267</v>
      </c>
      <c r="F1518" s="204" t="s">
        <v>739</v>
      </c>
      <c r="G1518" s="141" t="str">
        <f>VLOOKUP(E1518,'Tableau Sites'!$A$7:$C$107,3,FALSE)</f>
        <v>4 RUE PROFESSEUR MAZE</v>
      </c>
      <c r="H1518" s="179">
        <v>56100</v>
      </c>
      <c r="I1518" s="183">
        <v>6</v>
      </c>
      <c r="J1518" s="180">
        <v>43281</v>
      </c>
      <c r="K1518" s="180">
        <v>43281</v>
      </c>
      <c r="L1518" s="183">
        <v>369</v>
      </c>
      <c r="M1518" s="183">
        <v>369</v>
      </c>
      <c r="N1518" s="184">
        <v>66.069999999999993</v>
      </c>
      <c r="O1518">
        <v>102976584</v>
      </c>
      <c r="P1518" t="s">
        <v>611</v>
      </c>
      <c r="Q1518">
        <v>102977700</v>
      </c>
      <c r="R1518" t="s">
        <v>130</v>
      </c>
      <c r="S1518">
        <v>11003620275</v>
      </c>
      <c r="T1518" t="s">
        <v>910</v>
      </c>
      <c r="U1518" s="104">
        <v>21560121200016</v>
      </c>
      <c r="W1518">
        <v>288119</v>
      </c>
      <c r="X1518" s="104">
        <v>105002446248</v>
      </c>
      <c r="Y1518" s="1">
        <v>43344</v>
      </c>
      <c r="Z1518" s="1">
        <v>43384</v>
      </c>
      <c r="AA1518">
        <v>84</v>
      </c>
      <c r="AB1518" t="s">
        <v>613</v>
      </c>
      <c r="AD1518">
        <v>6005863729</v>
      </c>
      <c r="AE1518" t="s">
        <v>739</v>
      </c>
      <c r="AH1518" s="104">
        <v>14811143239267</v>
      </c>
      <c r="AI1518" t="s">
        <v>154</v>
      </c>
      <c r="AJ1518">
        <v>56100</v>
      </c>
      <c r="AK1518" t="s">
        <v>264</v>
      </c>
      <c r="AL1518" t="s">
        <v>616</v>
      </c>
      <c r="AM1518">
        <v>772</v>
      </c>
      <c r="AN1518" t="s">
        <v>101</v>
      </c>
      <c r="AO1518" t="s">
        <v>617</v>
      </c>
      <c r="AP1518" t="s">
        <v>618</v>
      </c>
      <c r="AQ1518" t="s">
        <v>619</v>
      </c>
      <c r="AR1518">
        <v>6</v>
      </c>
      <c r="AU1518">
        <v>0</v>
      </c>
      <c r="AV1518" s="1">
        <v>43221</v>
      </c>
      <c r="AW1518" s="1">
        <v>43281</v>
      </c>
      <c r="AX1518">
        <v>18.559999999999999</v>
      </c>
      <c r="AY1518">
        <v>0</v>
      </c>
      <c r="AZ1518">
        <v>0</v>
      </c>
      <c r="BA1518">
        <v>0</v>
      </c>
      <c r="BB1518">
        <v>0</v>
      </c>
      <c r="BC1518">
        <v>0.71</v>
      </c>
      <c r="BD1518">
        <v>0</v>
      </c>
      <c r="BE1518">
        <v>0</v>
      </c>
      <c r="BF1518" s="1">
        <v>43282</v>
      </c>
      <c r="BG1518" s="1">
        <v>43343</v>
      </c>
      <c r="BH1518">
        <v>10.029999999999999</v>
      </c>
      <c r="BI1518">
        <v>13.54</v>
      </c>
      <c r="BJ1518">
        <v>42.13</v>
      </c>
      <c r="BK1518">
        <v>8.3000000000000007</v>
      </c>
      <c r="BL1518">
        <v>2.71</v>
      </c>
      <c r="BM1518">
        <v>2.35</v>
      </c>
      <c r="BN1518">
        <v>1.1100000000000001</v>
      </c>
      <c r="BO1518">
        <v>3.46</v>
      </c>
      <c r="BP1518">
        <v>56.6</v>
      </c>
      <c r="BQ1518">
        <v>12.74</v>
      </c>
      <c r="BR1518">
        <v>0.7</v>
      </c>
      <c r="BS1518">
        <v>43.86</v>
      </c>
      <c r="BT1518">
        <v>8.77</v>
      </c>
      <c r="BU1518">
        <v>66.069999999999993</v>
      </c>
      <c r="BV1518">
        <v>369</v>
      </c>
      <c r="BW1518">
        <v>369</v>
      </c>
      <c r="BX1518">
        <v>0</v>
      </c>
      <c r="BY1518" s="1">
        <v>43398</v>
      </c>
      <c r="BZ1518" t="s">
        <v>624</v>
      </c>
      <c r="CA1518">
        <v>1007</v>
      </c>
      <c r="CB1518">
        <v>0</v>
      </c>
      <c r="CC1518" s="1">
        <v>43429</v>
      </c>
      <c r="CD1518">
        <v>119</v>
      </c>
      <c r="CE1518">
        <v>0</v>
      </c>
      <c r="CF1518">
        <v>488</v>
      </c>
      <c r="CG1518">
        <v>0</v>
      </c>
    </row>
    <row r="1519" spans="1:85" hidden="1" x14ac:dyDescent="0.45">
      <c r="A1519" s="179">
        <v>105002446248</v>
      </c>
      <c r="B1519" s="180">
        <v>43344</v>
      </c>
      <c r="C1519" s="181" t="s">
        <v>101</v>
      </c>
      <c r="D1519" s="181">
        <v>2018</v>
      </c>
      <c r="E1519" s="179">
        <v>14811143239267</v>
      </c>
      <c r="F1519" s="204" t="s">
        <v>739</v>
      </c>
      <c r="G1519" s="141" t="str">
        <f>VLOOKUP(E1519,'Tableau Sites'!$A$7:$C$107,3,FALSE)</f>
        <v>4 RUE PROFESSEUR MAZE</v>
      </c>
      <c r="H1519" s="179">
        <v>56100</v>
      </c>
      <c r="I1519" s="183">
        <v>6</v>
      </c>
      <c r="J1519" s="180">
        <v>43343</v>
      </c>
      <c r="K1519" s="180">
        <v>43343</v>
      </c>
      <c r="L1519" s="183">
        <v>192</v>
      </c>
      <c r="M1519" s="183">
        <v>192</v>
      </c>
      <c r="N1519" s="184">
        <v>40.909999999999997</v>
      </c>
      <c r="O1519">
        <v>102976584</v>
      </c>
      <c r="P1519" t="s">
        <v>611</v>
      </c>
      <c r="Q1519">
        <v>102977700</v>
      </c>
      <c r="R1519" t="s">
        <v>130</v>
      </c>
      <c r="S1519">
        <v>11003620275</v>
      </c>
      <c r="T1519" t="s">
        <v>910</v>
      </c>
      <c r="U1519" s="104">
        <v>21560121200016</v>
      </c>
      <c r="W1519">
        <v>288119</v>
      </c>
      <c r="X1519" s="104">
        <v>105002446248</v>
      </c>
      <c r="Y1519" s="1">
        <v>43344</v>
      </c>
      <c r="Z1519" s="1">
        <v>43384</v>
      </c>
      <c r="AA1519">
        <v>85</v>
      </c>
      <c r="AB1519" t="s">
        <v>613</v>
      </c>
      <c r="AD1519">
        <v>6005863729</v>
      </c>
      <c r="AE1519" t="s">
        <v>739</v>
      </c>
      <c r="AH1519" s="104">
        <v>14811143239267</v>
      </c>
      <c r="AI1519" t="s">
        <v>154</v>
      </c>
      <c r="AJ1519">
        <v>56100</v>
      </c>
      <c r="AK1519" t="s">
        <v>264</v>
      </c>
      <c r="AL1519" t="s">
        <v>616</v>
      </c>
      <c r="AM1519">
        <v>772</v>
      </c>
      <c r="AN1519" t="s">
        <v>101</v>
      </c>
      <c r="AO1519" t="s">
        <v>617</v>
      </c>
      <c r="AP1519" t="s">
        <v>618</v>
      </c>
      <c r="AQ1519" t="s">
        <v>619</v>
      </c>
      <c r="AR1519">
        <v>6</v>
      </c>
      <c r="AU1519">
        <v>0</v>
      </c>
      <c r="AV1519" s="1">
        <v>43282</v>
      </c>
      <c r="AW1519" s="1">
        <v>43343</v>
      </c>
      <c r="AX1519">
        <v>9.65</v>
      </c>
      <c r="AY1519">
        <v>0</v>
      </c>
      <c r="AZ1519">
        <v>0</v>
      </c>
      <c r="BA1519">
        <v>0</v>
      </c>
      <c r="BB1519">
        <v>0</v>
      </c>
      <c r="BC1519">
        <v>0.37</v>
      </c>
      <c r="BD1519">
        <v>0</v>
      </c>
      <c r="BE1519">
        <v>0</v>
      </c>
      <c r="BF1519" s="1">
        <v>43344</v>
      </c>
      <c r="BG1519" s="1">
        <v>43404</v>
      </c>
      <c r="BH1519">
        <v>10.11</v>
      </c>
      <c r="BI1519">
        <v>7.03</v>
      </c>
      <c r="BJ1519">
        <v>26.79</v>
      </c>
      <c r="BK1519">
        <v>4.32</v>
      </c>
      <c r="BL1519">
        <v>2.73</v>
      </c>
      <c r="BM1519">
        <v>1.22</v>
      </c>
      <c r="BN1519">
        <v>0.57999999999999996</v>
      </c>
      <c r="BO1519">
        <v>1.8</v>
      </c>
      <c r="BP1519">
        <v>35.64</v>
      </c>
      <c r="BQ1519">
        <v>12.84</v>
      </c>
      <c r="BR1519">
        <v>0.71</v>
      </c>
      <c r="BS1519">
        <v>22.8</v>
      </c>
      <c r="BT1519">
        <v>4.5599999999999996</v>
      </c>
      <c r="BU1519">
        <v>40.909999999999997</v>
      </c>
      <c r="BV1519">
        <v>192</v>
      </c>
      <c r="BW1519">
        <v>192</v>
      </c>
      <c r="BX1519">
        <v>0</v>
      </c>
      <c r="BY1519" s="1">
        <v>43398</v>
      </c>
      <c r="BZ1519" t="s">
        <v>624</v>
      </c>
      <c r="CA1519">
        <v>1007</v>
      </c>
      <c r="CB1519">
        <v>0</v>
      </c>
      <c r="CC1519" s="1">
        <v>43429</v>
      </c>
      <c r="CD1519">
        <v>488</v>
      </c>
      <c r="CE1519">
        <v>0</v>
      </c>
      <c r="CF1519">
        <v>680</v>
      </c>
      <c r="CG1519">
        <v>0</v>
      </c>
    </row>
    <row r="1520" spans="1:85" hidden="1" x14ac:dyDescent="0.45">
      <c r="A1520" s="179">
        <v>105002446248</v>
      </c>
      <c r="B1520" s="180">
        <v>43344</v>
      </c>
      <c r="C1520" s="181" t="s">
        <v>101</v>
      </c>
      <c r="D1520" s="181">
        <v>2018</v>
      </c>
      <c r="E1520" s="179">
        <v>14838784345448</v>
      </c>
      <c r="F1520" s="182" t="s">
        <v>741</v>
      </c>
      <c r="G1520" s="141" t="str">
        <f>VLOOKUP(E1520,'Tableau Sites'!$A$7:$C$107,3,FALSE)</f>
        <v>42 RUE DE KERSABIEC</v>
      </c>
      <c r="H1520" s="179">
        <v>56100</v>
      </c>
      <c r="I1520" s="183">
        <v>6</v>
      </c>
      <c r="J1520" s="180">
        <v>43343</v>
      </c>
      <c r="K1520" s="180">
        <v>43343</v>
      </c>
      <c r="L1520" s="183">
        <v>855</v>
      </c>
      <c r="M1520" s="183">
        <v>855</v>
      </c>
      <c r="N1520" s="184">
        <v>135.78</v>
      </c>
      <c r="O1520">
        <v>102976584</v>
      </c>
      <c r="P1520" t="s">
        <v>611</v>
      </c>
      <c r="Q1520">
        <v>102977700</v>
      </c>
      <c r="R1520" t="s">
        <v>130</v>
      </c>
      <c r="S1520">
        <v>11003620275</v>
      </c>
      <c r="T1520" t="s">
        <v>910</v>
      </c>
      <c r="U1520" s="104">
        <v>21560121200016</v>
      </c>
      <c r="W1520">
        <v>288119</v>
      </c>
      <c r="X1520" s="104">
        <v>105002446248</v>
      </c>
      <c r="Y1520" s="1">
        <v>43344</v>
      </c>
      <c r="Z1520" s="1">
        <v>43384</v>
      </c>
      <c r="AA1520">
        <v>86</v>
      </c>
      <c r="AB1520" t="s">
        <v>613</v>
      </c>
      <c r="AD1520">
        <v>6005863687</v>
      </c>
      <c r="AE1520" t="s">
        <v>741</v>
      </c>
      <c r="AH1520" s="104">
        <v>14838784345448</v>
      </c>
      <c r="AI1520" t="s">
        <v>867</v>
      </c>
      <c r="AJ1520">
        <v>56100</v>
      </c>
      <c r="AK1520" t="s">
        <v>264</v>
      </c>
      <c r="AL1520" t="s">
        <v>634</v>
      </c>
      <c r="AM1520">
        <v>707</v>
      </c>
      <c r="AN1520" t="s">
        <v>101</v>
      </c>
      <c r="AO1520" t="s">
        <v>617</v>
      </c>
      <c r="AP1520" t="s">
        <v>618</v>
      </c>
      <c r="AQ1520" t="s">
        <v>619</v>
      </c>
      <c r="AR1520">
        <v>6</v>
      </c>
      <c r="AU1520">
        <v>0</v>
      </c>
      <c r="AV1520" s="1">
        <v>43282</v>
      </c>
      <c r="AW1520" s="1">
        <v>43343</v>
      </c>
      <c r="AX1520">
        <v>42.99</v>
      </c>
      <c r="AY1520">
        <v>0</v>
      </c>
      <c r="AZ1520">
        <v>0</v>
      </c>
      <c r="BA1520">
        <v>0</v>
      </c>
      <c r="BB1520">
        <v>0</v>
      </c>
      <c r="BC1520">
        <v>1.64</v>
      </c>
      <c r="BD1520">
        <v>0</v>
      </c>
      <c r="BE1520">
        <v>0</v>
      </c>
      <c r="BF1520" s="1">
        <v>43344</v>
      </c>
      <c r="BG1520" s="1">
        <v>43404</v>
      </c>
      <c r="BH1520">
        <v>10.36</v>
      </c>
      <c r="BI1520">
        <v>31.33</v>
      </c>
      <c r="BJ1520">
        <v>84.68</v>
      </c>
      <c r="BK1520">
        <v>19.239999999999998</v>
      </c>
      <c r="BL1520">
        <v>2.8</v>
      </c>
      <c r="BM1520">
        <v>5.45</v>
      </c>
      <c r="BN1520">
        <v>2.57</v>
      </c>
      <c r="BO1520">
        <v>8.02</v>
      </c>
      <c r="BP1520">
        <v>114.74</v>
      </c>
      <c r="BQ1520">
        <v>13.16</v>
      </c>
      <c r="BR1520">
        <v>0.72</v>
      </c>
      <c r="BS1520">
        <v>101.58</v>
      </c>
      <c r="BT1520">
        <v>20.32</v>
      </c>
      <c r="BU1520">
        <v>135.78</v>
      </c>
      <c r="BV1520">
        <v>855</v>
      </c>
      <c r="BW1520">
        <v>855</v>
      </c>
      <c r="BX1520">
        <v>0</v>
      </c>
      <c r="BY1520" s="1">
        <v>43280</v>
      </c>
      <c r="BZ1520" t="s">
        <v>907</v>
      </c>
      <c r="CA1520">
        <v>89650</v>
      </c>
      <c r="CB1520">
        <v>0</v>
      </c>
      <c r="CC1520" s="1">
        <v>43461</v>
      </c>
      <c r="CD1520">
        <v>89665</v>
      </c>
      <c r="CE1520">
        <v>0</v>
      </c>
      <c r="CF1520">
        <v>90520</v>
      </c>
      <c r="CG1520">
        <v>0</v>
      </c>
    </row>
    <row r="1521" spans="1:85" hidden="1" x14ac:dyDescent="0.45">
      <c r="A1521" s="179">
        <v>105002446248</v>
      </c>
      <c r="B1521" s="180">
        <v>43344</v>
      </c>
      <c r="C1521" s="181" t="s">
        <v>101</v>
      </c>
      <c r="D1521" s="181">
        <v>2018</v>
      </c>
      <c r="E1521" s="179">
        <v>14811432674857</v>
      </c>
      <c r="F1521" s="204" t="s">
        <v>743</v>
      </c>
      <c r="G1521" s="141" t="e">
        <f>VLOOKUP(E1521,'Tableau Sites'!$A$7:$C$107,3,FALSE)</f>
        <v>#N/A</v>
      </c>
      <c r="H1521" s="179">
        <v>56100</v>
      </c>
      <c r="I1521" s="183">
        <v>6</v>
      </c>
      <c r="J1521" s="180">
        <v>43320</v>
      </c>
      <c r="K1521" s="180">
        <v>43320</v>
      </c>
      <c r="L1521" s="183">
        <v>-4</v>
      </c>
      <c r="M1521" s="183">
        <v>-4</v>
      </c>
      <c r="N1521" s="184">
        <v>-5.37</v>
      </c>
      <c r="O1521">
        <v>102976584</v>
      </c>
      <c r="P1521" t="s">
        <v>611</v>
      </c>
      <c r="Q1521">
        <v>102977700</v>
      </c>
      <c r="R1521" t="s">
        <v>130</v>
      </c>
      <c r="S1521">
        <v>11003620275</v>
      </c>
      <c r="T1521" t="s">
        <v>910</v>
      </c>
      <c r="U1521" s="104">
        <v>21560121200016</v>
      </c>
      <c r="W1521">
        <v>288119</v>
      </c>
      <c r="X1521" s="104">
        <v>105002446248</v>
      </c>
      <c r="Y1521" s="1">
        <v>43344</v>
      </c>
      <c r="Z1521" s="1">
        <v>43384</v>
      </c>
      <c r="AA1521">
        <v>87</v>
      </c>
      <c r="AB1521" t="s">
        <v>635</v>
      </c>
      <c r="AD1521">
        <v>6005876639</v>
      </c>
      <c r="AE1521" t="s">
        <v>743</v>
      </c>
      <c r="AH1521" s="104">
        <v>14811432674857</v>
      </c>
      <c r="AI1521" t="s">
        <v>916</v>
      </c>
      <c r="AJ1521">
        <v>56100</v>
      </c>
      <c r="AK1521" t="s">
        <v>264</v>
      </c>
      <c r="AL1521" t="s">
        <v>616</v>
      </c>
      <c r="AM1521">
        <v>81177567054517</v>
      </c>
      <c r="AN1521" t="s">
        <v>101</v>
      </c>
      <c r="AO1521" t="s">
        <v>617</v>
      </c>
      <c r="AP1521" t="s">
        <v>618</v>
      </c>
      <c r="AQ1521" t="s">
        <v>619</v>
      </c>
      <c r="AR1521">
        <v>6</v>
      </c>
      <c r="AU1521">
        <v>0</v>
      </c>
      <c r="AV1521" s="1">
        <v>43282</v>
      </c>
      <c r="AW1521" s="1">
        <v>43320</v>
      </c>
      <c r="AX1521">
        <v>-0.21</v>
      </c>
      <c r="AY1521">
        <v>0</v>
      </c>
      <c r="AZ1521">
        <v>0</v>
      </c>
      <c r="BA1521">
        <v>0</v>
      </c>
      <c r="BB1521">
        <v>0</v>
      </c>
      <c r="BC1521">
        <v>-0.01</v>
      </c>
      <c r="BD1521">
        <v>0</v>
      </c>
      <c r="BE1521">
        <v>0</v>
      </c>
      <c r="BF1521" s="1">
        <v>43282</v>
      </c>
      <c r="BG1521" s="1">
        <v>43320</v>
      </c>
      <c r="BH1521">
        <v>-3.57</v>
      </c>
      <c r="BI1521">
        <v>-0.15</v>
      </c>
      <c r="BJ1521">
        <v>-3.93</v>
      </c>
      <c r="BK1521">
        <v>-0.09</v>
      </c>
      <c r="BL1521">
        <v>-0.96</v>
      </c>
      <c r="BM1521">
        <v>-0.03</v>
      </c>
      <c r="BN1521">
        <v>-0.01</v>
      </c>
      <c r="BO1521">
        <v>-0.04</v>
      </c>
      <c r="BP1521">
        <v>-5.0199999999999996</v>
      </c>
      <c r="BQ1521">
        <v>-4.53</v>
      </c>
      <c r="BR1521">
        <v>-0.25</v>
      </c>
      <c r="BS1521">
        <v>-0.49</v>
      </c>
      <c r="BT1521">
        <v>-0.1</v>
      </c>
      <c r="BU1521">
        <v>-5.37</v>
      </c>
      <c r="BV1521">
        <v>-4</v>
      </c>
      <c r="BW1521">
        <v>-4</v>
      </c>
      <c r="BX1521">
        <v>0</v>
      </c>
      <c r="BY1521" s="1">
        <v>43399</v>
      </c>
      <c r="BZ1521" t="s">
        <v>624</v>
      </c>
      <c r="CA1521">
        <v>42</v>
      </c>
      <c r="CB1521">
        <v>0</v>
      </c>
      <c r="CC1521" s="1">
        <v>43430</v>
      </c>
      <c r="CD1521">
        <v>4</v>
      </c>
      <c r="CE1521">
        <v>0</v>
      </c>
      <c r="CF1521">
        <v>0</v>
      </c>
      <c r="CG1521">
        <v>0</v>
      </c>
    </row>
    <row r="1522" spans="1:85" hidden="1" x14ac:dyDescent="0.45">
      <c r="A1522" s="179">
        <v>105002446248</v>
      </c>
      <c r="B1522" s="180">
        <v>43344</v>
      </c>
      <c r="C1522" s="181" t="s">
        <v>101</v>
      </c>
      <c r="D1522" s="181">
        <v>2018</v>
      </c>
      <c r="E1522" s="179">
        <v>14819392140869</v>
      </c>
      <c r="F1522" s="182" t="s">
        <v>745</v>
      </c>
      <c r="G1522" s="141" t="str">
        <f>VLOOKUP(E1522,'Tableau Sites'!$A$7:$C$107,3,FALSE)</f>
        <v>60 RUE DE CARNEL</v>
      </c>
      <c r="H1522" s="179">
        <v>56100</v>
      </c>
      <c r="I1522" s="183">
        <v>6</v>
      </c>
      <c r="J1522" s="180">
        <v>43343</v>
      </c>
      <c r="K1522" s="180">
        <v>43343</v>
      </c>
      <c r="L1522" s="183">
        <v>384</v>
      </c>
      <c r="M1522" s="183">
        <v>384</v>
      </c>
      <c r="N1522" s="184">
        <v>68.650000000000006</v>
      </c>
      <c r="O1522">
        <v>102976584</v>
      </c>
      <c r="P1522" t="s">
        <v>611</v>
      </c>
      <c r="Q1522">
        <v>102977700</v>
      </c>
      <c r="R1522" t="s">
        <v>130</v>
      </c>
      <c r="S1522">
        <v>11003620275</v>
      </c>
      <c r="T1522" t="s">
        <v>910</v>
      </c>
      <c r="U1522" s="104">
        <v>21560121200016</v>
      </c>
      <c r="W1522">
        <v>288119</v>
      </c>
      <c r="X1522" s="104">
        <v>105002446248</v>
      </c>
      <c r="Y1522" s="1">
        <v>43344</v>
      </c>
      <c r="Z1522" s="1">
        <v>43384</v>
      </c>
      <c r="AA1522">
        <v>88</v>
      </c>
      <c r="AB1522" t="s">
        <v>613</v>
      </c>
      <c r="AD1522">
        <v>6005836686</v>
      </c>
      <c r="AE1522" t="s">
        <v>745</v>
      </c>
      <c r="AH1522" s="104">
        <v>14819392140869</v>
      </c>
      <c r="AI1522" t="s">
        <v>868</v>
      </c>
      <c r="AJ1522">
        <v>56100</v>
      </c>
      <c r="AK1522" t="s">
        <v>264</v>
      </c>
      <c r="AL1522" t="s">
        <v>616</v>
      </c>
      <c r="AM1522">
        <v>374</v>
      </c>
      <c r="AN1522" t="s">
        <v>101</v>
      </c>
      <c r="AO1522" t="s">
        <v>617</v>
      </c>
      <c r="AP1522" t="s">
        <v>618</v>
      </c>
      <c r="AQ1522" t="s">
        <v>619</v>
      </c>
      <c r="AR1522">
        <v>6</v>
      </c>
      <c r="AU1522">
        <v>0</v>
      </c>
      <c r="AV1522" s="1">
        <v>43282</v>
      </c>
      <c r="AW1522" s="1">
        <v>43343</v>
      </c>
      <c r="AX1522">
        <v>19.32</v>
      </c>
      <c r="AY1522">
        <v>0</v>
      </c>
      <c r="AZ1522">
        <v>0</v>
      </c>
      <c r="BA1522">
        <v>0</v>
      </c>
      <c r="BB1522">
        <v>0</v>
      </c>
      <c r="BC1522">
        <v>0.74</v>
      </c>
      <c r="BD1522">
        <v>0</v>
      </c>
      <c r="BE1522">
        <v>0</v>
      </c>
      <c r="BF1522" s="1">
        <v>43344</v>
      </c>
      <c r="BG1522" s="1">
        <v>43404</v>
      </c>
      <c r="BH1522">
        <v>10.36</v>
      </c>
      <c r="BI1522">
        <v>14.08</v>
      </c>
      <c r="BJ1522">
        <v>43.76</v>
      </c>
      <c r="BK1522">
        <v>8.64</v>
      </c>
      <c r="BL1522">
        <v>2.8</v>
      </c>
      <c r="BM1522">
        <v>2.4500000000000002</v>
      </c>
      <c r="BN1522">
        <v>1.1499999999999999</v>
      </c>
      <c r="BO1522">
        <v>3.6</v>
      </c>
      <c r="BP1522">
        <v>58.8</v>
      </c>
      <c r="BQ1522">
        <v>13.16</v>
      </c>
      <c r="BR1522">
        <v>0.72</v>
      </c>
      <c r="BS1522">
        <v>45.64</v>
      </c>
      <c r="BT1522">
        <v>9.1300000000000008</v>
      </c>
      <c r="BU1522">
        <v>68.650000000000006</v>
      </c>
      <c r="BV1522">
        <v>384</v>
      </c>
      <c r="BW1522">
        <v>384</v>
      </c>
      <c r="BX1522">
        <v>0</v>
      </c>
      <c r="BY1522" s="1">
        <v>43388</v>
      </c>
      <c r="BZ1522" t="s">
        <v>624</v>
      </c>
      <c r="CA1522">
        <v>2414</v>
      </c>
      <c r="CB1522">
        <v>0</v>
      </c>
      <c r="CC1522" s="1">
        <v>43419</v>
      </c>
      <c r="CD1522">
        <v>1737</v>
      </c>
      <c r="CE1522">
        <v>0</v>
      </c>
      <c r="CF1522">
        <v>2121</v>
      </c>
      <c r="CG1522">
        <v>0</v>
      </c>
    </row>
    <row r="1523" spans="1:85" hidden="1" x14ac:dyDescent="0.45">
      <c r="A1523" s="179">
        <v>105002446248</v>
      </c>
      <c r="B1523" s="180">
        <v>43344</v>
      </c>
      <c r="C1523" s="181" t="s">
        <v>101</v>
      </c>
      <c r="D1523" s="181">
        <v>2018</v>
      </c>
      <c r="E1523" s="179">
        <v>14831548422869</v>
      </c>
      <c r="F1523" s="182" t="s">
        <v>747</v>
      </c>
      <c r="G1523" s="141" t="str">
        <f>VLOOKUP(E1523,'Tableau Sites'!$A$7:$C$107,3,FALSE)</f>
        <v>2A RUE COMMANDANT MARCHAND</v>
      </c>
      <c r="H1523" s="179">
        <v>56100</v>
      </c>
      <c r="I1523" s="183">
        <v>3</v>
      </c>
      <c r="J1523" s="180">
        <v>43313</v>
      </c>
      <c r="K1523" s="180">
        <v>43313</v>
      </c>
      <c r="L1523" s="183">
        <v>0</v>
      </c>
      <c r="M1523" s="183">
        <v>0</v>
      </c>
      <c r="N1523" s="184">
        <v>10.49</v>
      </c>
      <c r="O1523">
        <v>102976584</v>
      </c>
      <c r="P1523" t="s">
        <v>611</v>
      </c>
      <c r="Q1523">
        <v>102977700</v>
      </c>
      <c r="R1523" t="s">
        <v>130</v>
      </c>
      <c r="S1523">
        <v>11003620275</v>
      </c>
      <c r="T1523" t="s">
        <v>910</v>
      </c>
      <c r="U1523" s="104">
        <v>21560121200016</v>
      </c>
      <c r="W1523" s="1">
        <v>288119</v>
      </c>
      <c r="X1523" s="104">
        <v>105002446248</v>
      </c>
      <c r="Y1523" s="1">
        <v>43344</v>
      </c>
      <c r="Z1523" s="1">
        <v>43384</v>
      </c>
      <c r="AA1523">
        <v>89</v>
      </c>
      <c r="AB1523" t="s">
        <v>613</v>
      </c>
      <c r="AD1523">
        <v>6005830267</v>
      </c>
      <c r="AE1523" t="s">
        <v>747</v>
      </c>
      <c r="AH1523" s="104">
        <v>14831548422869</v>
      </c>
      <c r="AI1523" t="s">
        <v>869</v>
      </c>
      <c r="AJ1523">
        <v>56100</v>
      </c>
      <c r="AK1523" t="s">
        <v>264</v>
      </c>
      <c r="AL1523" t="s">
        <v>616</v>
      </c>
      <c r="AM1523">
        <v>4176451260697</v>
      </c>
      <c r="AN1523" t="s">
        <v>101</v>
      </c>
      <c r="AO1523" t="s">
        <v>617</v>
      </c>
      <c r="AQ1523" t="s">
        <v>915</v>
      </c>
      <c r="AR1523">
        <v>3</v>
      </c>
      <c r="AU1523">
        <v>0</v>
      </c>
      <c r="AX1523">
        <v>0</v>
      </c>
      <c r="AY1523">
        <v>0</v>
      </c>
      <c r="AZ1523">
        <v>0</v>
      </c>
      <c r="BA1523">
        <v>0</v>
      </c>
      <c r="BB1523">
        <v>0</v>
      </c>
      <c r="BC1523">
        <v>0</v>
      </c>
      <c r="BD1523">
        <v>0</v>
      </c>
      <c r="BE1523">
        <v>0</v>
      </c>
      <c r="BF1523" s="1">
        <v>43344</v>
      </c>
      <c r="BG1523" s="1">
        <v>43404</v>
      </c>
      <c r="BH1523">
        <v>7.83</v>
      </c>
      <c r="BI1523">
        <v>0</v>
      </c>
      <c r="BJ1523">
        <v>7.83</v>
      </c>
      <c r="BK1523">
        <v>0</v>
      </c>
      <c r="BL1523">
        <v>2.11</v>
      </c>
      <c r="BM1523">
        <v>0</v>
      </c>
      <c r="BN1523">
        <v>0</v>
      </c>
      <c r="BO1523">
        <v>0</v>
      </c>
      <c r="BP1523">
        <v>9.94</v>
      </c>
      <c r="BQ1523">
        <v>9.94</v>
      </c>
      <c r="BR1523">
        <v>0.55000000000000004</v>
      </c>
      <c r="BS1523">
        <v>0</v>
      </c>
      <c r="BT1523">
        <v>0</v>
      </c>
      <c r="BU1523">
        <v>10.49</v>
      </c>
      <c r="BV1523">
        <v>0</v>
      </c>
      <c r="BW1523">
        <v>0</v>
      </c>
      <c r="BX1523">
        <v>0</v>
      </c>
      <c r="BY1523" s="1">
        <v>43390</v>
      </c>
      <c r="BZ1523" t="s">
        <v>624</v>
      </c>
      <c r="CA1523">
        <v>44</v>
      </c>
      <c r="CB1523">
        <v>0</v>
      </c>
      <c r="CC1523" s="1">
        <v>43421</v>
      </c>
    </row>
    <row r="1524" spans="1:85" x14ac:dyDescent="0.45">
      <c r="A1524" s="179">
        <v>105002446248</v>
      </c>
      <c r="B1524" s="180">
        <v>43344</v>
      </c>
      <c r="C1524" s="181" t="s">
        <v>101</v>
      </c>
      <c r="D1524" s="181">
        <v>2018</v>
      </c>
      <c r="E1524" s="179">
        <v>14899131654739</v>
      </c>
      <c r="F1524" s="182" t="s">
        <v>749</v>
      </c>
      <c r="G1524" s="141" t="str">
        <f>VLOOKUP(E1524,'Tableau Sites'!$A$7:$C$127,3,FALSE)</f>
        <v>32 RUE EDGAR QUINET</v>
      </c>
      <c r="H1524" s="179">
        <v>56100</v>
      </c>
      <c r="I1524" s="183">
        <v>6</v>
      </c>
      <c r="J1524" s="180">
        <v>43343</v>
      </c>
      <c r="K1524" s="180">
        <v>43343</v>
      </c>
      <c r="L1524" s="183">
        <v>159</v>
      </c>
      <c r="M1524" s="183">
        <v>159</v>
      </c>
      <c r="N1524" s="184">
        <v>36.56</v>
      </c>
      <c r="O1524">
        <v>102976584</v>
      </c>
      <c r="P1524" t="s">
        <v>611</v>
      </c>
      <c r="Q1524">
        <v>102977700</v>
      </c>
      <c r="R1524" t="s">
        <v>130</v>
      </c>
      <c r="S1524">
        <v>11003620275</v>
      </c>
      <c r="T1524" t="s">
        <v>910</v>
      </c>
      <c r="U1524" s="104">
        <v>21560121200016</v>
      </c>
      <c r="W1524">
        <v>288119</v>
      </c>
      <c r="X1524" s="104">
        <v>105002446248</v>
      </c>
      <c r="Y1524" s="1">
        <v>43344</v>
      </c>
      <c r="Z1524" s="1">
        <v>43384</v>
      </c>
      <c r="AA1524">
        <v>90</v>
      </c>
      <c r="AB1524" t="s">
        <v>613</v>
      </c>
      <c r="AD1524">
        <v>6005863436</v>
      </c>
      <c r="AE1524" t="s">
        <v>749</v>
      </c>
      <c r="AH1524" s="104">
        <v>14899131654739</v>
      </c>
      <c r="AI1524" t="s">
        <v>870</v>
      </c>
      <c r="AJ1524">
        <v>56100</v>
      </c>
      <c r="AK1524" t="s">
        <v>264</v>
      </c>
      <c r="AL1524" t="s">
        <v>634</v>
      </c>
      <c r="AM1524">
        <v>683</v>
      </c>
      <c r="AN1524" t="s">
        <v>101</v>
      </c>
      <c r="AO1524" t="s">
        <v>617</v>
      </c>
      <c r="AP1524" t="s">
        <v>618</v>
      </c>
      <c r="AQ1524" t="s">
        <v>619</v>
      </c>
      <c r="AR1524">
        <v>6</v>
      </c>
      <c r="AU1524">
        <v>0</v>
      </c>
      <c r="AV1524" s="1">
        <v>43282</v>
      </c>
      <c r="AW1524" s="1">
        <v>43343</v>
      </c>
      <c r="AX1524">
        <v>8</v>
      </c>
      <c r="AY1524">
        <v>0</v>
      </c>
      <c r="AZ1524">
        <v>0</v>
      </c>
      <c r="BA1524">
        <v>0</v>
      </c>
      <c r="BB1524">
        <v>0</v>
      </c>
      <c r="BC1524">
        <v>0.31</v>
      </c>
      <c r="BD1524">
        <v>0</v>
      </c>
      <c r="BE1524">
        <v>0</v>
      </c>
      <c r="BF1524" s="1">
        <v>43344</v>
      </c>
      <c r="BG1524" s="1">
        <v>43404</v>
      </c>
      <c r="BH1524">
        <v>10.36</v>
      </c>
      <c r="BI1524">
        <v>5.83</v>
      </c>
      <c r="BJ1524">
        <v>24.19</v>
      </c>
      <c r="BK1524">
        <v>3.58</v>
      </c>
      <c r="BL1524">
        <v>2.8</v>
      </c>
      <c r="BM1524">
        <v>1.01</v>
      </c>
      <c r="BN1524">
        <v>0.48</v>
      </c>
      <c r="BO1524">
        <v>1.49</v>
      </c>
      <c r="BP1524">
        <v>32.06</v>
      </c>
      <c r="BQ1524">
        <v>13.16</v>
      </c>
      <c r="BR1524">
        <v>0.72</v>
      </c>
      <c r="BS1524">
        <v>18.899999999999999</v>
      </c>
      <c r="BT1524">
        <v>3.78</v>
      </c>
      <c r="BU1524">
        <v>36.56</v>
      </c>
      <c r="BV1524">
        <v>159</v>
      </c>
      <c r="BW1524">
        <v>159</v>
      </c>
      <c r="BX1524">
        <v>0</v>
      </c>
      <c r="BY1524" s="1">
        <v>43340</v>
      </c>
      <c r="BZ1524" t="s">
        <v>624</v>
      </c>
      <c r="CA1524">
        <v>61867</v>
      </c>
      <c r="CB1524">
        <v>0</v>
      </c>
      <c r="CC1524" s="1">
        <v>43511</v>
      </c>
      <c r="CD1524">
        <v>61617</v>
      </c>
      <c r="CE1524">
        <v>0</v>
      </c>
      <c r="CF1524">
        <v>61776</v>
      </c>
      <c r="CG1524">
        <v>0</v>
      </c>
    </row>
    <row r="1525" spans="1:85" hidden="1" x14ac:dyDescent="0.45">
      <c r="A1525" s="179">
        <v>105002446248</v>
      </c>
      <c r="B1525" s="180">
        <v>43344</v>
      </c>
      <c r="C1525" s="181" t="s">
        <v>101</v>
      </c>
      <c r="D1525" s="181">
        <v>2018</v>
      </c>
      <c r="E1525" s="179">
        <v>14818089684573</v>
      </c>
      <c r="F1525" s="182" t="s">
        <v>751</v>
      </c>
      <c r="G1525" s="141" t="str">
        <f>VLOOKUP(E1525,'Tableau Sites'!$A$7:$C$107,3,FALSE)</f>
        <v>RUE FERDINAND BUISSON</v>
      </c>
      <c r="H1525" s="179">
        <v>56100</v>
      </c>
      <c r="I1525" s="183">
        <v>6</v>
      </c>
      <c r="J1525" s="180">
        <v>43343</v>
      </c>
      <c r="K1525" s="180">
        <v>43343</v>
      </c>
      <c r="L1525" s="183">
        <v>139</v>
      </c>
      <c r="M1525" s="183">
        <v>139</v>
      </c>
      <c r="N1525" s="184">
        <v>33.72</v>
      </c>
      <c r="O1525">
        <v>102976584</v>
      </c>
      <c r="P1525" t="s">
        <v>611</v>
      </c>
      <c r="Q1525">
        <v>102977700</v>
      </c>
      <c r="R1525" t="s">
        <v>130</v>
      </c>
      <c r="S1525">
        <v>11003620275</v>
      </c>
      <c r="T1525" t="s">
        <v>910</v>
      </c>
      <c r="U1525" s="104">
        <v>21560121200016</v>
      </c>
      <c r="W1525">
        <v>288119</v>
      </c>
      <c r="X1525" s="104">
        <v>105002446248</v>
      </c>
      <c r="Y1525" s="1">
        <v>43344</v>
      </c>
      <c r="Z1525" s="1">
        <v>43384</v>
      </c>
      <c r="AA1525">
        <v>91</v>
      </c>
      <c r="AB1525" t="s">
        <v>613</v>
      </c>
      <c r="AD1525">
        <v>6005863723</v>
      </c>
      <c r="AE1525" t="s">
        <v>751</v>
      </c>
      <c r="AH1525" s="104">
        <v>14818089684573</v>
      </c>
      <c r="AI1525" t="s">
        <v>871</v>
      </c>
      <c r="AJ1525">
        <v>56100</v>
      </c>
      <c r="AK1525" t="s">
        <v>264</v>
      </c>
      <c r="AL1525" t="s">
        <v>634</v>
      </c>
      <c r="AM1525">
        <v>779</v>
      </c>
      <c r="AN1525" t="s">
        <v>101</v>
      </c>
      <c r="AO1525" t="s">
        <v>617</v>
      </c>
      <c r="AP1525" t="s">
        <v>618</v>
      </c>
      <c r="AQ1525" t="s">
        <v>619</v>
      </c>
      <c r="AR1525">
        <v>6</v>
      </c>
      <c r="AU1525">
        <v>0</v>
      </c>
      <c r="AV1525" s="1">
        <v>43282</v>
      </c>
      <c r="AW1525" s="1">
        <v>43343</v>
      </c>
      <c r="AX1525">
        <v>7</v>
      </c>
      <c r="AY1525">
        <v>0</v>
      </c>
      <c r="AZ1525">
        <v>0</v>
      </c>
      <c r="BA1525">
        <v>0</v>
      </c>
      <c r="BB1525">
        <v>0</v>
      </c>
      <c r="BC1525">
        <v>0.27</v>
      </c>
      <c r="BD1525">
        <v>0</v>
      </c>
      <c r="BE1525">
        <v>0</v>
      </c>
      <c r="BF1525" s="1">
        <v>43344</v>
      </c>
      <c r="BG1525" s="1">
        <v>43404</v>
      </c>
      <c r="BH1525">
        <v>10.36</v>
      </c>
      <c r="BI1525">
        <v>5.09</v>
      </c>
      <c r="BJ1525">
        <v>22.45</v>
      </c>
      <c r="BK1525">
        <v>3.13</v>
      </c>
      <c r="BL1525">
        <v>2.8</v>
      </c>
      <c r="BM1525">
        <v>0.89</v>
      </c>
      <c r="BN1525">
        <v>0.42</v>
      </c>
      <c r="BO1525">
        <v>1.31</v>
      </c>
      <c r="BP1525">
        <v>29.69</v>
      </c>
      <c r="BQ1525">
        <v>13.16</v>
      </c>
      <c r="BR1525">
        <v>0.72</v>
      </c>
      <c r="BS1525">
        <v>16.53</v>
      </c>
      <c r="BT1525">
        <v>3.31</v>
      </c>
      <c r="BU1525">
        <v>33.72</v>
      </c>
      <c r="BV1525">
        <v>139</v>
      </c>
      <c r="BW1525">
        <v>139</v>
      </c>
      <c r="BX1525">
        <v>0</v>
      </c>
      <c r="BY1525" s="1">
        <v>43347</v>
      </c>
      <c r="BZ1525" t="s">
        <v>624</v>
      </c>
      <c r="CA1525">
        <v>68596</v>
      </c>
      <c r="CB1525">
        <v>0</v>
      </c>
      <c r="CC1525" s="1">
        <v>43524</v>
      </c>
      <c r="CD1525">
        <v>68486</v>
      </c>
      <c r="CE1525">
        <v>0</v>
      </c>
      <c r="CF1525">
        <v>68625</v>
      </c>
      <c r="CG1525">
        <v>0</v>
      </c>
    </row>
    <row r="1526" spans="1:85" hidden="1" x14ac:dyDescent="0.45">
      <c r="A1526" s="179">
        <v>105002446248</v>
      </c>
      <c r="B1526" s="180">
        <v>43344</v>
      </c>
      <c r="C1526" s="181" t="s">
        <v>101</v>
      </c>
      <c r="D1526" s="181">
        <v>2018</v>
      </c>
      <c r="E1526" s="179">
        <v>14815774127254</v>
      </c>
      <c r="F1526" s="182" t="s">
        <v>753</v>
      </c>
      <c r="G1526" s="141" t="str">
        <f>VLOOKUP(E1526,'Tableau Sites'!$A$7:$C$107,3,FALSE)</f>
        <v>8 RUE DE KERLERO</v>
      </c>
      <c r="H1526" s="179">
        <v>56100</v>
      </c>
      <c r="I1526" s="183">
        <v>6</v>
      </c>
      <c r="J1526" s="180">
        <v>43343</v>
      </c>
      <c r="K1526" s="180">
        <v>43343</v>
      </c>
      <c r="L1526" s="183">
        <v>399</v>
      </c>
      <c r="M1526" s="183">
        <v>399</v>
      </c>
      <c r="N1526" s="184">
        <v>70.78</v>
      </c>
      <c r="O1526">
        <v>102976584</v>
      </c>
      <c r="P1526" t="s">
        <v>611</v>
      </c>
      <c r="Q1526">
        <v>102977700</v>
      </c>
      <c r="R1526" t="s">
        <v>130</v>
      </c>
      <c r="S1526">
        <v>11003620275</v>
      </c>
      <c r="T1526" t="s">
        <v>910</v>
      </c>
      <c r="U1526" s="104">
        <v>21560121200016</v>
      </c>
      <c r="W1526">
        <v>288119</v>
      </c>
      <c r="X1526" s="104">
        <v>105002446248</v>
      </c>
      <c r="Y1526" s="1">
        <v>43344</v>
      </c>
      <c r="Z1526" s="1">
        <v>43384</v>
      </c>
      <c r="AA1526">
        <v>92</v>
      </c>
      <c r="AB1526" t="s">
        <v>613</v>
      </c>
      <c r="AD1526">
        <v>6005836682</v>
      </c>
      <c r="AE1526" t="s">
        <v>753</v>
      </c>
      <c r="AH1526" s="104">
        <v>14815774127254</v>
      </c>
      <c r="AI1526" t="s">
        <v>872</v>
      </c>
      <c r="AJ1526">
        <v>56100</v>
      </c>
      <c r="AK1526" t="s">
        <v>264</v>
      </c>
      <c r="AL1526" t="s">
        <v>396</v>
      </c>
      <c r="AM1526">
        <v>186</v>
      </c>
      <c r="AN1526" t="s">
        <v>101</v>
      </c>
      <c r="AO1526" t="s">
        <v>617</v>
      </c>
      <c r="AP1526" t="s">
        <v>618</v>
      </c>
      <c r="AQ1526" t="s">
        <v>619</v>
      </c>
      <c r="AR1526">
        <v>6</v>
      </c>
      <c r="AU1526">
        <v>0</v>
      </c>
      <c r="AV1526" s="1">
        <v>43282</v>
      </c>
      <c r="AW1526" s="1">
        <v>43343</v>
      </c>
      <c r="AX1526">
        <v>20.07</v>
      </c>
      <c r="AY1526">
        <v>0</v>
      </c>
      <c r="AZ1526">
        <v>0</v>
      </c>
      <c r="BA1526">
        <v>0</v>
      </c>
      <c r="BB1526">
        <v>0</v>
      </c>
      <c r="BC1526">
        <v>0.77</v>
      </c>
      <c r="BD1526">
        <v>0</v>
      </c>
      <c r="BE1526">
        <v>0</v>
      </c>
      <c r="BF1526" s="1">
        <v>43344</v>
      </c>
      <c r="BG1526" s="1">
        <v>43404</v>
      </c>
      <c r="BH1526">
        <v>10.36</v>
      </c>
      <c r="BI1526">
        <v>14.62</v>
      </c>
      <c r="BJ1526">
        <v>45.05</v>
      </c>
      <c r="BK1526">
        <v>8.98</v>
      </c>
      <c r="BL1526">
        <v>2.8</v>
      </c>
      <c r="BM1526">
        <v>2.5499999999999998</v>
      </c>
      <c r="BN1526">
        <v>1.2</v>
      </c>
      <c r="BO1526">
        <v>3.75</v>
      </c>
      <c r="BP1526">
        <v>60.58</v>
      </c>
      <c r="BQ1526">
        <v>13.16</v>
      </c>
      <c r="BR1526">
        <v>0.72</v>
      </c>
      <c r="BS1526">
        <v>47.42</v>
      </c>
      <c r="BT1526">
        <v>9.48</v>
      </c>
      <c r="BU1526">
        <v>70.78</v>
      </c>
      <c r="BV1526">
        <v>399</v>
      </c>
      <c r="BW1526">
        <v>399</v>
      </c>
      <c r="BX1526">
        <v>0</v>
      </c>
      <c r="BY1526" s="1">
        <v>43276</v>
      </c>
      <c r="BZ1526" t="s">
        <v>624</v>
      </c>
      <c r="CA1526">
        <v>28368</v>
      </c>
      <c r="CB1526">
        <v>0</v>
      </c>
      <c r="CC1526" s="1">
        <v>43455</v>
      </c>
      <c r="CD1526">
        <v>28402</v>
      </c>
      <c r="CE1526">
        <v>0</v>
      </c>
      <c r="CF1526">
        <v>28801</v>
      </c>
      <c r="CG1526">
        <v>0</v>
      </c>
    </row>
    <row r="1527" spans="1:85" x14ac:dyDescent="0.45">
      <c r="A1527" s="179">
        <v>105002446248</v>
      </c>
      <c r="B1527" s="180">
        <v>43344</v>
      </c>
      <c r="C1527" s="181" t="s">
        <v>101</v>
      </c>
      <c r="D1527" s="181">
        <v>2018</v>
      </c>
      <c r="E1527" s="179">
        <v>14888422540020</v>
      </c>
      <c r="F1527" s="182" t="s">
        <v>755</v>
      </c>
      <c r="G1527" s="141" t="str">
        <f>VLOOKUP(E1527,'Tableau Sites'!$A$7:$C$127,3,FALSE)</f>
        <v>RUE RENE LOTE</v>
      </c>
      <c r="H1527" s="179">
        <v>56100</v>
      </c>
      <c r="I1527" s="183">
        <v>6</v>
      </c>
      <c r="J1527" s="180">
        <v>43313</v>
      </c>
      <c r="K1527" s="180">
        <v>43313</v>
      </c>
      <c r="L1527" s="183">
        <v>0</v>
      </c>
      <c r="M1527" s="183">
        <v>0</v>
      </c>
      <c r="N1527" s="184">
        <v>13.88</v>
      </c>
      <c r="O1527">
        <v>102976584</v>
      </c>
      <c r="P1527" t="s">
        <v>611</v>
      </c>
      <c r="Q1527">
        <v>102977700</v>
      </c>
      <c r="R1527" t="s">
        <v>130</v>
      </c>
      <c r="S1527">
        <v>11003620275</v>
      </c>
      <c r="T1527" t="s">
        <v>910</v>
      </c>
      <c r="U1527" s="104">
        <v>21560121200016</v>
      </c>
      <c r="W1527" s="1">
        <v>288119</v>
      </c>
      <c r="X1527" s="104">
        <v>105002446248</v>
      </c>
      <c r="Y1527" s="1">
        <v>43344</v>
      </c>
      <c r="Z1527" s="1">
        <v>43384</v>
      </c>
      <c r="AA1527">
        <v>93</v>
      </c>
      <c r="AB1527" t="s">
        <v>613</v>
      </c>
      <c r="AD1527">
        <v>6005836868</v>
      </c>
      <c r="AE1527" t="s">
        <v>755</v>
      </c>
      <c r="AH1527" s="104">
        <v>14888422540020</v>
      </c>
      <c r="AI1527" t="s">
        <v>873</v>
      </c>
      <c r="AJ1527">
        <v>56100</v>
      </c>
      <c r="AK1527" t="s">
        <v>264</v>
      </c>
      <c r="AL1527" t="s">
        <v>634</v>
      </c>
      <c r="AM1527">
        <v>942</v>
      </c>
      <c r="AN1527" t="s">
        <v>101</v>
      </c>
      <c r="AO1527" t="s">
        <v>617</v>
      </c>
      <c r="AP1527" t="s">
        <v>618</v>
      </c>
      <c r="AQ1527" t="s">
        <v>915</v>
      </c>
      <c r="AR1527">
        <v>6</v>
      </c>
      <c r="AU1527">
        <v>0</v>
      </c>
      <c r="AX1527">
        <v>0</v>
      </c>
      <c r="AY1527">
        <v>0</v>
      </c>
      <c r="AZ1527">
        <v>0</v>
      </c>
      <c r="BA1527">
        <v>0</v>
      </c>
      <c r="BB1527">
        <v>0</v>
      </c>
      <c r="BC1527">
        <v>0</v>
      </c>
      <c r="BD1527">
        <v>0</v>
      </c>
      <c r="BE1527">
        <v>0</v>
      </c>
      <c r="BF1527" s="1">
        <v>43344</v>
      </c>
      <c r="BG1527" s="1">
        <v>43404</v>
      </c>
      <c r="BH1527">
        <v>10.36</v>
      </c>
      <c r="BI1527">
        <v>0</v>
      </c>
      <c r="BJ1527">
        <v>10.36</v>
      </c>
      <c r="BK1527">
        <v>0</v>
      </c>
      <c r="BL1527">
        <v>2.8</v>
      </c>
      <c r="BM1527">
        <v>0</v>
      </c>
      <c r="BN1527">
        <v>0</v>
      </c>
      <c r="BO1527">
        <v>0</v>
      </c>
      <c r="BP1527">
        <v>13.16</v>
      </c>
      <c r="BQ1527">
        <v>13.16</v>
      </c>
      <c r="BR1527">
        <v>0.72</v>
      </c>
      <c r="BS1527">
        <v>0</v>
      </c>
      <c r="BT1527">
        <v>0</v>
      </c>
      <c r="BU1527">
        <v>13.88</v>
      </c>
      <c r="BV1527">
        <v>0</v>
      </c>
      <c r="BW1527">
        <v>0</v>
      </c>
      <c r="BX1527">
        <v>0</v>
      </c>
      <c r="BY1527" s="1">
        <v>43385</v>
      </c>
      <c r="BZ1527" t="s">
        <v>624</v>
      </c>
      <c r="CA1527">
        <v>0</v>
      </c>
      <c r="CB1527">
        <v>0</v>
      </c>
      <c r="CC1527" s="1">
        <v>43416</v>
      </c>
    </row>
    <row r="1528" spans="1:85" hidden="1" x14ac:dyDescent="0.45">
      <c r="A1528" s="179">
        <v>105002446248</v>
      </c>
      <c r="B1528" s="180">
        <v>43344</v>
      </c>
      <c r="C1528" s="181" t="s">
        <v>101</v>
      </c>
      <c r="D1528" s="181">
        <v>2018</v>
      </c>
      <c r="E1528" s="179">
        <v>14861939155961</v>
      </c>
      <c r="F1528" s="182" t="s">
        <v>757</v>
      </c>
      <c r="G1528" s="141" t="str">
        <f>VLOOKUP(E1528,'Tableau Sites'!$A$7:$C$107,3,FALSE)</f>
        <v>2C Bd Franchet d'Esperet</v>
      </c>
      <c r="H1528" s="179">
        <v>56100</v>
      </c>
      <c r="I1528" s="183">
        <v>6</v>
      </c>
      <c r="J1528" s="180">
        <v>43220</v>
      </c>
      <c r="K1528" s="180">
        <v>43220</v>
      </c>
      <c r="L1528" s="183">
        <v>10</v>
      </c>
      <c r="M1528" s="183">
        <v>10</v>
      </c>
      <c r="N1528" s="184">
        <v>1.43</v>
      </c>
      <c r="O1528">
        <v>102976584</v>
      </c>
      <c r="P1528" t="s">
        <v>611</v>
      </c>
      <c r="Q1528">
        <v>102977700</v>
      </c>
      <c r="R1528" t="s">
        <v>130</v>
      </c>
      <c r="S1528">
        <v>11003620275</v>
      </c>
      <c r="T1528" t="s">
        <v>910</v>
      </c>
      <c r="U1528" s="104">
        <v>21560121200016</v>
      </c>
      <c r="W1528">
        <v>288119</v>
      </c>
      <c r="X1528" s="104">
        <v>105002446248</v>
      </c>
      <c r="Y1528" s="1">
        <v>43344</v>
      </c>
      <c r="Z1528" s="1">
        <v>43384</v>
      </c>
      <c r="AA1528">
        <v>94</v>
      </c>
      <c r="AB1528" t="s">
        <v>908</v>
      </c>
      <c r="AD1528">
        <v>6005863625</v>
      </c>
      <c r="AE1528" t="s">
        <v>757</v>
      </c>
      <c r="AH1528" s="104">
        <v>14861939155961</v>
      </c>
      <c r="AI1528" t="s">
        <v>874</v>
      </c>
      <c r="AJ1528">
        <v>56100</v>
      </c>
      <c r="AK1528" t="s">
        <v>264</v>
      </c>
      <c r="AL1528" t="s">
        <v>616</v>
      </c>
      <c r="AM1528">
        <v>262</v>
      </c>
      <c r="AN1528" t="s">
        <v>101</v>
      </c>
      <c r="AO1528" t="s">
        <v>617</v>
      </c>
      <c r="AP1528" t="s">
        <v>618</v>
      </c>
      <c r="AQ1528" t="s">
        <v>619</v>
      </c>
      <c r="AR1528">
        <v>6</v>
      </c>
      <c r="AU1528">
        <v>0</v>
      </c>
      <c r="AV1528" s="1">
        <v>43191</v>
      </c>
      <c r="AW1528" s="1">
        <v>43220</v>
      </c>
      <c r="AX1528">
        <v>0.5</v>
      </c>
      <c r="AY1528">
        <v>0</v>
      </c>
      <c r="AZ1528">
        <v>0</v>
      </c>
      <c r="BA1528">
        <v>0</v>
      </c>
      <c r="BB1528">
        <v>0</v>
      </c>
      <c r="BC1528">
        <v>0.02</v>
      </c>
      <c r="BD1528">
        <v>0</v>
      </c>
      <c r="BE1528">
        <v>0</v>
      </c>
      <c r="BH1528">
        <v>0</v>
      </c>
      <c r="BI1528">
        <v>0.36</v>
      </c>
      <c r="BJ1528">
        <v>0.86</v>
      </c>
      <c r="BK1528">
        <v>0.23</v>
      </c>
      <c r="BL1528">
        <v>0</v>
      </c>
      <c r="BM1528">
        <v>7.0000000000000007E-2</v>
      </c>
      <c r="BN1528">
        <v>0.03</v>
      </c>
      <c r="BO1528">
        <v>0.1</v>
      </c>
      <c r="BP1528">
        <v>1.19</v>
      </c>
      <c r="BQ1528">
        <v>0</v>
      </c>
      <c r="BR1528">
        <v>0</v>
      </c>
      <c r="BS1528">
        <v>1.19</v>
      </c>
      <c r="BT1528">
        <v>0.24</v>
      </c>
      <c r="BU1528">
        <v>1.43</v>
      </c>
      <c r="BV1528">
        <v>10</v>
      </c>
      <c r="BW1528">
        <v>10</v>
      </c>
      <c r="BX1528">
        <v>0</v>
      </c>
      <c r="BY1528" s="1">
        <v>43405</v>
      </c>
      <c r="BZ1528" t="s">
        <v>624</v>
      </c>
      <c r="CA1528">
        <v>2193</v>
      </c>
      <c r="CB1528">
        <v>0</v>
      </c>
      <c r="CC1528" s="1">
        <v>43435</v>
      </c>
      <c r="CD1528">
        <v>14347</v>
      </c>
      <c r="CE1528">
        <v>0</v>
      </c>
      <c r="CF1528">
        <v>114</v>
      </c>
      <c r="CG1528">
        <v>0</v>
      </c>
    </row>
    <row r="1529" spans="1:85" hidden="1" x14ac:dyDescent="0.45">
      <c r="A1529" s="179">
        <v>105002446248</v>
      </c>
      <c r="B1529" s="180">
        <v>43344</v>
      </c>
      <c r="C1529" s="181" t="s">
        <v>101</v>
      </c>
      <c r="D1529" s="181">
        <v>2018</v>
      </c>
      <c r="E1529" s="179">
        <v>14861939155961</v>
      </c>
      <c r="F1529" s="182" t="s">
        <v>757</v>
      </c>
      <c r="G1529" s="141" t="str">
        <f>VLOOKUP(E1529,'Tableau Sites'!$A$7:$C$107,3,FALSE)</f>
        <v>2C Bd Franchet d'Esperet</v>
      </c>
      <c r="H1529" s="179">
        <v>56100</v>
      </c>
      <c r="I1529" s="183">
        <v>6</v>
      </c>
      <c r="J1529" s="180">
        <v>43281</v>
      </c>
      <c r="K1529" s="180">
        <v>43281</v>
      </c>
      <c r="L1529" s="183">
        <v>530</v>
      </c>
      <c r="M1529" s="183">
        <v>530</v>
      </c>
      <c r="N1529" s="184">
        <v>89.05</v>
      </c>
      <c r="O1529">
        <v>102976584</v>
      </c>
      <c r="P1529" t="s">
        <v>611</v>
      </c>
      <c r="Q1529">
        <v>102977700</v>
      </c>
      <c r="R1529" t="s">
        <v>130</v>
      </c>
      <c r="S1529">
        <v>11003620275</v>
      </c>
      <c r="T1529" t="s">
        <v>910</v>
      </c>
      <c r="U1529" s="104">
        <v>21560121200016</v>
      </c>
      <c r="W1529">
        <v>288119</v>
      </c>
      <c r="X1529" s="104">
        <v>105002446248</v>
      </c>
      <c r="Y1529" s="1">
        <v>43344</v>
      </c>
      <c r="Z1529" s="1">
        <v>43384</v>
      </c>
      <c r="AA1529">
        <v>95</v>
      </c>
      <c r="AB1529" t="s">
        <v>613</v>
      </c>
      <c r="AD1529">
        <v>6005863625</v>
      </c>
      <c r="AE1529" t="s">
        <v>757</v>
      </c>
      <c r="AH1529" s="104">
        <v>14861939155961</v>
      </c>
      <c r="AI1529" t="s">
        <v>874</v>
      </c>
      <c r="AJ1529">
        <v>56100</v>
      </c>
      <c r="AK1529" t="s">
        <v>264</v>
      </c>
      <c r="AL1529" t="s">
        <v>616</v>
      </c>
      <c r="AM1529">
        <v>626</v>
      </c>
      <c r="AN1529" t="s">
        <v>101</v>
      </c>
      <c r="AO1529" t="s">
        <v>617</v>
      </c>
      <c r="AP1529" t="s">
        <v>618</v>
      </c>
      <c r="AQ1529" t="s">
        <v>619</v>
      </c>
      <c r="AR1529">
        <v>6</v>
      </c>
      <c r="AU1529">
        <v>0</v>
      </c>
      <c r="AV1529" s="1">
        <v>43221</v>
      </c>
      <c r="AW1529" s="1">
        <v>43281</v>
      </c>
      <c r="AX1529">
        <v>26.66</v>
      </c>
      <c r="AY1529">
        <v>0</v>
      </c>
      <c r="AZ1529">
        <v>0</v>
      </c>
      <c r="BA1529">
        <v>0</v>
      </c>
      <c r="BB1529">
        <v>0</v>
      </c>
      <c r="BC1529">
        <v>1.02</v>
      </c>
      <c r="BD1529">
        <v>0</v>
      </c>
      <c r="BE1529">
        <v>0</v>
      </c>
      <c r="BF1529" s="1">
        <v>43282</v>
      </c>
      <c r="BG1529" s="1">
        <v>43343</v>
      </c>
      <c r="BH1529">
        <v>10.029999999999999</v>
      </c>
      <c r="BI1529">
        <v>19.45</v>
      </c>
      <c r="BJ1529">
        <v>56.14</v>
      </c>
      <c r="BK1529">
        <v>11.93</v>
      </c>
      <c r="BL1529">
        <v>2.71</v>
      </c>
      <c r="BM1529">
        <v>3.38</v>
      </c>
      <c r="BN1529">
        <v>1.59</v>
      </c>
      <c r="BO1529">
        <v>4.97</v>
      </c>
      <c r="BP1529">
        <v>75.75</v>
      </c>
      <c r="BQ1529">
        <v>12.74</v>
      </c>
      <c r="BR1529">
        <v>0.7</v>
      </c>
      <c r="BS1529">
        <v>63.01</v>
      </c>
      <c r="BT1529">
        <v>12.6</v>
      </c>
      <c r="BU1529">
        <v>89.05</v>
      </c>
      <c r="BV1529">
        <v>530</v>
      </c>
      <c r="BW1529">
        <v>530</v>
      </c>
      <c r="BX1529">
        <v>0</v>
      </c>
      <c r="BY1529" s="1">
        <v>43405</v>
      </c>
      <c r="BZ1529" t="s">
        <v>624</v>
      </c>
      <c r="CA1529">
        <v>2193</v>
      </c>
      <c r="CB1529">
        <v>0</v>
      </c>
      <c r="CC1529" s="1">
        <v>43435</v>
      </c>
      <c r="CD1529">
        <v>114</v>
      </c>
      <c r="CE1529">
        <v>0</v>
      </c>
      <c r="CF1529">
        <v>644</v>
      </c>
      <c r="CG1529">
        <v>0</v>
      </c>
    </row>
    <row r="1530" spans="1:85" hidden="1" x14ac:dyDescent="0.45">
      <c r="A1530" s="179">
        <v>105002446248</v>
      </c>
      <c r="B1530" s="180">
        <v>43344</v>
      </c>
      <c r="C1530" s="181" t="s">
        <v>101</v>
      </c>
      <c r="D1530" s="181">
        <v>2018</v>
      </c>
      <c r="E1530" s="179">
        <v>14861939155961</v>
      </c>
      <c r="F1530" s="182" t="s">
        <v>757</v>
      </c>
      <c r="G1530" s="141" t="str">
        <f>VLOOKUP(E1530,'Tableau Sites'!$A$7:$C$107,3,FALSE)</f>
        <v>2C Bd Franchet d'Esperet</v>
      </c>
      <c r="H1530" s="179">
        <v>56100</v>
      </c>
      <c r="I1530" s="183">
        <v>6</v>
      </c>
      <c r="J1530" s="180">
        <v>43343</v>
      </c>
      <c r="K1530" s="180">
        <v>43343</v>
      </c>
      <c r="L1530" s="183">
        <v>735</v>
      </c>
      <c r="M1530" s="183">
        <v>735</v>
      </c>
      <c r="N1530" s="184">
        <v>118.36</v>
      </c>
      <c r="O1530">
        <v>102976584</v>
      </c>
      <c r="P1530" t="s">
        <v>611</v>
      </c>
      <c r="Q1530">
        <v>102977700</v>
      </c>
      <c r="R1530" t="s">
        <v>130</v>
      </c>
      <c r="S1530">
        <v>11003620275</v>
      </c>
      <c r="T1530" t="s">
        <v>910</v>
      </c>
      <c r="U1530" s="104">
        <v>21560121200016</v>
      </c>
      <c r="W1530">
        <v>288119</v>
      </c>
      <c r="X1530" s="104">
        <v>105002446248</v>
      </c>
      <c r="Y1530" s="1">
        <v>43344</v>
      </c>
      <c r="Z1530" s="1">
        <v>43384</v>
      </c>
      <c r="AA1530">
        <v>96</v>
      </c>
      <c r="AB1530" t="s">
        <v>613</v>
      </c>
      <c r="AD1530">
        <v>6005863625</v>
      </c>
      <c r="AE1530" t="s">
        <v>757</v>
      </c>
      <c r="AH1530" s="104">
        <v>14861939155961</v>
      </c>
      <c r="AI1530" t="s">
        <v>874</v>
      </c>
      <c r="AJ1530">
        <v>56100</v>
      </c>
      <c r="AK1530" t="s">
        <v>264</v>
      </c>
      <c r="AL1530" t="s">
        <v>616</v>
      </c>
      <c r="AM1530">
        <v>626</v>
      </c>
      <c r="AN1530" t="s">
        <v>101</v>
      </c>
      <c r="AO1530" t="s">
        <v>617</v>
      </c>
      <c r="AP1530" t="s">
        <v>618</v>
      </c>
      <c r="AQ1530" t="s">
        <v>619</v>
      </c>
      <c r="AR1530">
        <v>6</v>
      </c>
      <c r="AU1530">
        <v>0</v>
      </c>
      <c r="AV1530" s="1">
        <v>43282</v>
      </c>
      <c r="AW1530" s="1">
        <v>43343</v>
      </c>
      <c r="AX1530">
        <v>36.96</v>
      </c>
      <c r="AY1530">
        <v>0</v>
      </c>
      <c r="AZ1530">
        <v>0</v>
      </c>
      <c r="BA1530">
        <v>0</v>
      </c>
      <c r="BB1530">
        <v>0</v>
      </c>
      <c r="BC1530">
        <v>1.41</v>
      </c>
      <c r="BD1530">
        <v>0</v>
      </c>
      <c r="BE1530">
        <v>0</v>
      </c>
      <c r="BF1530" s="1">
        <v>43344</v>
      </c>
      <c r="BG1530" s="1">
        <v>43404</v>
      </c>
      <c r="BH1530">
        <v>10.11</v>
      </c>
      <c r="BI1530">
        <v>26.94</v>
      </c>
      <c r="BJ1530">
        <v>74.010000000000005</v>
      </c>
      <c r="BK1530">
        <v>16.54</v>
      </c>
      <c r="BL1530">
        <v>2.73</v>
      </c>
      <c r="BM1530">
        <v>4.6900000000000004</v>
      </c>
      <c r="BN1530">
        <v>2.21</v>
      </c>
      <c r="BO1530">
        <v>6.9</v>
      </c>
      <c r="BP1530">
        <v>100.18</v>
      </c>
      <c r="BQ1530">
        <v>12.84</v>
      </c>
      <c r="BR1530">
        <v>0.71</v>
      </c>
      <c r="BS1530">
        <v>87.34</v>
      </c>
      <c r="BT1530">
        <v>17.47</v>
      </c>
      <c r="BU1530">
        <v>118.36</v>
      </c>
      <c r="BV1530">
        <v>735</v>
      </c>
      <c r="BW1530">
        <v>735</v>
      </c>
      <c r="BX1530">
        <v>0</v>
      </c>
      <c r="BY1530" s="1">
        <v>43405</v>
      </c>
      <c r="BZ1530" t="s">
        <v>624</v>
      </c>
      <c r="CA1530">
        <v>2193</v>
      </c>
      <c r="CB1530">
        <v>0</v>
      </c>
      <c r="CC1530" s="1">
        <v>43435</v>
      </c>
      <c r="CD1530">
        <v>644</v>
      </c>
      <c r="CE1530">
        <v>0</v>
      </c>
      <c r="CF1530">
        <v>1379</v>
      </c>
      <c r="CG1530">
        <v>0</v>
      </c>
    </row>
    <row r="1531" spans="1:85" hidden="1" x14ac:dyDescent="0.45">
      <c r="A1531" s="179">
        <v>105002446248</v>
      </c>
      <c r="B1531" s="180">
        <v>43344</v>
      </c>
      <c r="C1531" s="181" t="s">
        <v>101</v>
      </c>
      <c r="D1531" s="181">
        <v>2018</v>
      </c>
      <c r="E1531" s="179">
        <v>14855426859571</v>
      </c>
      <c r="F1531" s="204" t="s">
        <v>759</v>
      </c>
      <c r="G1531" s="141" t="e">
        <f>VLOOKUP(E1531,'Tableau Sites'!$A$7:$C$107,3,FALSE)</f>
        <v>#N/A</v>
      </c>
      <c r="H1531" s="179">
        <v>56100</v>
      </c>
      <c r="I1531" s="183">
        <v>9</v>
      </c>
      <c r="J1531" s="180">
        <v>43343</v>
      </c>
      <c r="K1531" s="180">
        <v>43343</v>
      </c>
      <c r="L1531" s="183">
        <v>70</v>
      </c>
      <c r="M1531" s="183">
        <v>70</v>
      </c>
      <c r="N1531" s="184">
        <v>27.25</v>
      </c>
      <c r="O1531">
        <v>102976584</v>
      </c>
      <c r="P1531" t="s">
        <v>611</v>
      </c>
      <c r="Q1531">
        <v>102977700</v>
      </c>
      <c r="R1531" t="s">
        <v>130</v>
      </c>
      <c r="S1531">
        <v>11003620275</v>
      </c>
      <c r="T1531" t="s">
        <v>910</v>
      </c>
      <c r="U1531" s="104">
        <v>21560121200016</v>
      </c>
      <c r="W1531">
        <v>288119</v>
      </c>
      <c r="X1531" s="104">
        <v>105002446248</v>
      </c>
      <c r="Y1531" s="1">
        <v>43344</v>
      </c>
      <c r="Z1531" s="1">
        <v>43384</v>
      </c>
      <c r="AA1531">
        <v>97</v>
      </c>
      <c r="AB1531" t="s">
        <v>613</v>
      </c>
      <c r="AD1531">
        <v>6005836742</v>
      </c>
      <c r="AE1531" t="s">
        <v>759</v>
      </c>
      <c r="AH1531" s="104">
        <v>14855426859571</v>
      </c>
      <c r="AI1531" t="s">
        <v>875</v>
      </c>
      <c r="AJ1531">
        <v>56100</v>
      </c>
      <c r="AK1531" t="s">
        <v>264</v>
      </c>
      <c r="AL1531" t="s">
        <v>616</v>
      </c>
      <c r="AM1531">
        <v>532</v>
      </c>
      <c r="AN1531" t="s">
        <v>101</v>
      </c>
      <c r="AO1531" t="s">
        <v>617</v>
      </c>
      <c r="AP1531" t="s">
        <v>618</v>
      </c>
      <c r="AQ1531" t="s">
        <v>619</v>
      </c>
      <c r="AR1531">
        <v>9</v>
      </c>
      <c r="AU1531">
        <v>0</v>
      </c>
      <c r="AV1531" s="1">
        <v>43282</v>
      </c>
      <c r="AW1531" s="1">
        <v>43343</v>
      </c>
      <c r="AX1531">
        <v>3.51</v>
      </c>
      <c r="AY1531">
        <v>0</v>
      </c>
      <c r="AZ1531">
        <v>0</v>
      </c>
      <c r="BA1531">
        <v>0</v>
      </c>
      <c r="BB1531">
        <v>0</v>
      </c>
      <c r="BC1531">
        <v>0.13</v>
      </c>
      <c r="BD1531">
        <v>0</v>
      </c>
      <c r="BE1531">
        <v>0</v>
      </c>
      <c r="BF1531" s="1">
        <v>43344</v>
      </c>
      <c r="BG1531" s="1">
        <v>43404</v>
      </c>
      <c r="BH1531">
        <v>12.89</v>
      </c>
      <c r="BI1531">
        <v>2.56</v>
      </c>
      <c r="BJ1531">
        <v>18.96</v>
      </c>
      <c r="BK1531">
        <v>1.58</v>
      </c>
      <c r="BL1531">
        <v>3.49</v>
      </c>
      <c r="BM1531">
        <v>0.45</v>
      </c>
      <c r="BN1531">
        <v>0.21</v>
      </c>
      <c r="BO1531">
        <v>0.66</v>
      </c>
      <c r="BP1531">
        <v>24.69</v>
      </c>
      <c r="BQ1531">
        <v>16.38</v>
      </c>
      <c r="BR1531">
        <v>0.9</v>
      </c>
      <c r="BS1531">
        <v>8.31</v>
      </c>
      <c r="BT1531">
        <v>1.66</v>
      </c>
      <c r="BU1531">
        <v>27.25</v>
      </c>
      <c r="BV1531">
        <v>70</v>
      </c>
      <c r="BW1531">
        <v>70</v>
      </c>
      <c r="BX1531">
        <v>0</v>
      </c>
      <c r="BY1531" s="1">
        <v>43390</v>
      </c>
      <c r="BZ1531" t="s">
        <v>624</v>
      </c>
      <c r="CA1531">
        <v>219</v>
      </c>
      <c r="CB1531">
        <v>0</v>
      </c>
      <c r="CC1531" s="1">
        <v>43421</v>
      </c>
      <c r="CD1531">
        <v>101</v>
      </c>
      <c r="CE1531">
        <v>0</v>
      </c>
      <c r="CF1531">
        <v>171</v>
      </c>
      <c r="CG1531">
        <v>0</v>
      </c>
    </row>
    <row r="1532" spans="1:85" hidden="1" x14ac:dyDescent="0.45">
      <c r="A1532" s="179">
        <v>105002446248</v>
      </c>
      <c r="B1532" s="180">
        <v>43344</v>
      </c>
      <c r="C1532" s="181" t="s">
        <v>101</v>
      </c>
      <c r="D1532" s="181">
        <v>2018</v>
      </c>
      <c r="E1532" s="179">
        <v>14819536845189</v>
      </c>
      <c r="F1532" s="204" t="s">
        <v>761</v>
      </c>
      <c r="G1532" s="141" t="str">
        <f>VLOOKUP(E1532,'Tableau Sites'!$A$7:$C$107,3,FALSE)</f>
        <v>PLACE DE LA LIBERTE</v>
      </c>
      <c r="H1532" s="179">
        <v>56100</v>
      </c>
      <c r="I1532" s="183">
        <v>12</v>
      </c>
      <c r="J1532" s="180">
        <v>43313</v>
      </c>
      <c r="K1532" s="180">
        <v>43313</v>
      </c>
      <c r="L1532" s="183">
        <v>0</v>
      </c>
      <c r="M1532" s="183">
        <v>0</v>
      </c>
      <c r="N1532" s="184">
        <v>8.59</v>
      </c>
      <c r="O1532">
        <v>102976584</v>
      </c>
      <c r="P1532" t="s">
        <v>611</v>
      </c>
      <c r="Q1532">
        <v>102977700</v>
      </c>
      <c r="R1532" t="s">
        <v>130</v>
      </c>
      <c r="S1532">
        <v>11003620275</v>
      </c>
      <c r="T1532" t="s">
        <v>910</v>
      </c>
      <c r="U1532" s="104">
        <v>21560121200016</v>
      </c>
      <c r="W1532" s="1">
        <v>288119</v>
      </c>
      <c r="X1532" s="104">
        <v>105002446248</v>
      </c>
      <c r="Y1532" s="1">
        <v>43344</v>
      </c>
      <c r="Z1532" s="1">
        <v>43384</v>
      </c>
      <c r="AA1532">
        <v>98</v>
      </c>
      <c r="AB1532" t="s">
        <v>908</v>
      </c>
      <c r="AD1532">
        <v>6005863718</v>
      </c>
      <c r="AE1532" t="s">
        <v>761</v>
      </c>
      <c r="AH1532" s="104">
        <v>14819536845189</v>
      </c>
      <c r="AI1532" t="s">
        <v>876</v>
      </c>
      <c r="AJ1532">
        <v>56100</v>
      </c>
      <c r="AK1532" t="s">
        <v>264</v>
      </c>
      <c r="AL1532" t="s">
        <v>396</v>
      </c>
      <c r="AM1532">
        <v>670</v>
      </c>
      <c r="AN1532" t="s">
        <v>101</v>
      </c>
      <c r="AO1532" t="s">
        <v>617</v>
      </c>
      <c r="AP1532" t="s">
        <v>618</v>
      </c>
      <c r="AQ1532" t="s">
        <v>619</v>
      </c>
      <c r="AR1532">
        <v>12</v>
      </c>
      <c r="AU1532">
        <v>0</v>
      </c>
      <c r="AX1532">
        <v>0</v>
      </c>
      <c r="AY1532">
        <v>0</v>
      </c>
      <c r="AZ1532">
        <v>0</v>
      </c>
      <c r="BA1532">
        <v>0</v>
      </c>
      <c r="BB1532">
        <v>0</v>
      </c>
      <c r="BC1532">
        <v>0</v>
      </c>
      <c r="BD1532">
        <v>0</v>
      </c>
      <c r="BE1532">
        <v>0</v>
      </c>
      <c r="BF1532" s="1">
        <v>43282</v>
      </c>
      <c r="BG1532" s="1">
        <v>43343</v>
      </c>
      <c r="BH1532">
        <v>6.41</v>
      </c>
      <c r="BI1532">
        <v>0</v>
      </c>
      <c r="BJ1532">
        <v>6.41</v>
      </c>
      <c r="BK1532">
        <v>0.01</v>
      </c>
      <c r="BL1532">
        <v>1.73</v>
      </c>
      <c r="BM1532">
        <v>-0.01</v>
      </c>
      <c r="BN1532">
        <v>0</v>
      </c>
      <c r="BO1532">
        <v>-0.01</v>
      </c>
      <c r="BP1532">
        <v>8.14</v>
      </c>
      <c r="BQ1532">
        <v>8.14</v>
      </c>
      <c r="BR1532">
        <v>0.45</v>
      </c>
      <c r="BS1532">
        <v>0</v>
      </c>
      <c r="BT1532">
        <v>0</v>
      </c>
      <c r="BU1532">
        <v>8.59</v>
      </c>
      <c r="BV1532">
        <v>0</v>
      </c>
      <c r="BW1532">
        <v>0</v>
      </c>
      <c r="BX1532">
        <v>0</v>
      </c>
      <c r="BY1532" s="1">
        <v>43389</v>
      </c>
      <c r="BZ1532" t="s">
        <v>624</v>
      </c>
      <c r="CA1532">
        <v>675</v>
      </c>
      <c r="CB1532">
        <v>0</v>
      </c>
      <c r="CC1532" s="1">
        <v>43420</v>
      </c>
    </row>
    <row r="1533" spans="1:85" hidden="1" x14ac:dyDescent="0.45">
      <c r="A1533" s="179">
        <v>105002446248</v>
      </c>
      <c r="B1533" s="180">
        <v>43344</v>
      </c>
      <c r="C1533" s="181" t="s">
        <v>101</v>
      </c>
      <c r="D1533" s="181">
        <v>2018</v>
      </c>
      <c r="E1533" s="179">
        <v>14819536845189</v>
      </c>
      <c r="F1533" s="204" t="s">
        <v>761</v>
      </c>
      <c r="G1533" s="141" t="str">
        <f>VLOOKUP(E1533,'Tableau Sites'!$A$7:$C$107,3,FALSE)</f>
        <v>PLACE DE LA LIBERTE</v>
      </c>
      <c r="H1533" s="179">
        <v>56100</v>
      </c>
      <c r="I1533" s="183">
        <v>18</v>
      </c>
      <c r="J1533" s="180">
        <v>43343</v>
      </c>
      <c r="K1533" s="180">
        <v>43343</v>
      </c>
      <c r="L1533" s="183">
        <v>346</v>
      </c>
      <c r="M1533" s="183">
        <v>346</v>
      </c>
      <c r="N1533" s="184">
        <v>75.8</v>
      </c>
      <c r="O1533">
        <v>102976584</v>
      </c>
      <c r="P1533" t="s">
        <v>611</v>
      </c>
      <c r="Q1533">
        <v>102977700</v>
      </c>
      <c r="R1533" t="s">
        <v>130</v>
      </c>
      <c r="S1533">
        <v>11003620275</v>
      </c>
      <c r="T1533" t="s">
        <v>910</v>
      </c>
      <c r="U1533" s="104">
        <v>21560121200016</v>
      </c>
      <c r="W1533">
        <v>288119</v>
      </c>
      <c r="X1533" s="104">
        <v>105002446248</v>
      </c>
      <c r="Y1533" s="1">
        <v>43344</v>
      </c>
      <c r="Z1533" s="1">
        <v>43384</v>
      </c>
      <c r="AA1533">
        <v>99</v>
      </c>
      <c r="AB1533" t="s">
        <v>613</v>
      </c>
      <c r="AD1533">
        <v>6005863718</v>
      </c>
      <c r="AE1533" t="s">
        <v>761</v>
      </c>
      <c r="AH1533" s="104">
        <v>14819536845189</v>
      </c>
      <c r="AI1533" t="s">
        <v>876</v>
      </c>
      <c r="AJ1533">
        <v>56100</v>
      </c>
      <c r="AK1533" t="s">
        <v>264</v>
      </c>
      <c r="AL1533" t="s">
        <v>616</v>
      </c>
      <c r="AM1533">
        <v>737</v>
      </c>
      <c r="AN1533" t="s">
        <v>101</v>
      </c>
      <c r="AO1533" t="s">
        <v>617</v>
      </c>
      <c r="AP1533" t="s">
        <v>618</v>
      </c>
      <c r="AQ1533" t="s">
        <v>619</v>
      </c>
      <c r="AR1533">
        <v>18</v>
      </c>
      <c r="AU1533">
        <v>0</v>
      </c>
      <c r="AV1533" s="1">
        <v>43282</v>
      </c>
      <c r="AW1533" s="1">
        <v>43343</v>
      </c>
      <c r="AX1533">
        <v>17.399999999999999</v>
      </c>
      <c r="AY1533">
        <v>0</v>
      </c>
      <c r="AZ1533">
        <v>0</v>
      </c>
      <c r="BA1533">
        <v>0</v>
      </c>
      <c r="BB1533">
        <v>0</v>
      </c>
      <c r="BC1533">
        <v>0.66</v>
      </c>
      <c r="BD1533">
        <v>0</v>
      </c>
      <c r="BE1533">
        <v>0</v>
      </c>
      <c r="BF1533" s="1">
        <v>43344</v>
      </c>
      <c r="BG1533" s="1">
        <v>43404</v>
      </c>
      <c r="BH1533">
        <v>19.739999999999998</v>
      </c>
      <c r="BI1533">
        <v>12.68</v>
      </c>
      <c r="BJ1533">
        <v>49.82</v>
      </c>
      <c r="BK1533">
        <v>7.79</v>
      </c>
      <c r="BL1533">
        <v>5.34</v>
      </c>
      <c r="BM1533">
        <v>2.21</v>
      </c>
      <c r="BN1533">
        <v>1.04</v>
      </c>
      <c r="BO1533">
        <v>3.25</v>
      </c>
      <c r="BP1533">
        <v>66.2</v>
      </c>
      <c r="BQ1533">
        <v>25.08</v>
      </c>
      <c r="BR1533">
        <v>1.38</v>
      </c>
      <c r="BS1533">
        <v>41.12</v>
      </c>
      <c r="BT1533">
        <v>8.2200000000000006</v>
      </c>
      <c r="BU1533">
        <v>75.8</v>
      </c>
      <c r="BV1533">
        <v>346</v>
      </c>
      <c r="BW1533">
        <v>346</v>
      </c>
      <c r="BX1533">
        <v>0</v>
      </c>
      <c r="BY1533" s="1">
        <v>43389</v>
      </c>
      <c r="BZ1533" t="s">
        <v>624</v>
      </c>
      <c r="CA1533">
        <v>675</v>
      </c>
      <c r="CB1533">
        <v>0</v>
      </c>
      <c r="CC1533" s="1">
        <v>43420</v>
      </c>
      <c r="CD1533">
        <v>109</v>
      </c>
      <c r="CE1533">
        <v>0</v>
      </c>
      <c r="CF1533">
        <v>455</v>
      </c>
      <c r="CG1533">
        <v>0</v>
      </c>
    </row>
    <row r="1534" spans="1:85" hidden="1" x14ac:dyDescent="0.45">
      <c r="A1534" s="179">
        <v>105002446248</v>
      </c>
      <c r="B1534" s="180">
        <v>43344</v>
      </c>
      <c r="C1534" s="181" t="s">
        <v>101</v>
      </c>
      <c r="D1534" s="181">
        <v>2018</v>
      </c>
      <c r="E1534" s="179">
        <v>14838639594716</v>
      </c>
      <c r="F1534" s="204" t="s">
        <v>763</v>
      </c>
      <c r="G1534" s="141" t="str">
        <f>VLOOKUP(E1534,'Tableau Sites'!$A$7:$C$107,3,FALSE)</f>
        <v>RUE JEAN DE MERVILLE</v>
      </c>
      <c r="H1534" s="179">
        <v>56100</v>
      </c>
      <c r="I1534" s="183">
        <v>36</v>
      </c>
      <c r="J1534" s="180">
        <v>43343</v>
      </c>
      <c r="K1534" s="180">
        <v>43343</v>
      </c>
      <c r="L1534" s="183">
        <v>-2803</v>
      </c>
      <c r="M1534" s="183">
        <v>-2803</v>
      </c>
      <c r="N1534" s="184">
        <v>-351.88</v>
      </c>
      <c r="O1534">
        <v>102976584</v>
      </c>
      <c r="P1534" t="s">
        <v>611</v>
      </c>
      <c r="Q1534">
        <v>102977700</v>
      </c>
      <c r="R1534" t="s">
        <v>130</v>
      </c>
      <c r="S1534">
        <v>11003620275</v>
      </c>
      <c r="T1534" t="s">
        <v>910</v>
      </c>
      <c r="U1534" s="104">
        <v>21560121200016</v>
      </c>
      <c r="W1534">
        <v>288119</v>
      </c>
      <c r="X1534" s="104">
        <v>105002446248</v>
      </c>
      <c r="Y1534" s="1">
        <v>43344</v>
      </c>
      <c r="Z1534" s="1">
        <v>43384</v>
      </c>
      <c r="AA1534">
        <v>100</v>
      </c>
      <c r="AB1534" t="s">
        <v>635</v>
      </c>
      <c r="AD1534">
        <v>6005863601</v>
      </c>
      <c r="AE1534" t="s">
        <v>763</v>
      </c>
      <c r="AH1534" s="104">
        <v>14838639594716</v>
      </c>
      <c r="AI1534" t="s">
        <v>877</v>
      </c>
      <c r="AJ1534">
        <v>56100</v>
      </c>
      <c r="AK1534" t="s">
        <v>264</v>
      </c>
      <c r="AL1534" t="s">
        <v>396</v>
      </c>
      <c r="AM1534">
        <v>690</v>
      </c>
      <c r="AN1534" t="s">
        <v>101</v>
      </c>
      <c r="AO1534" t="s">
        <v>617</v>
      </c>
      <c r="AP1534" t="s">
        <v>618</v>
      </c>
      <c r="AQ1534" t="s">
        <v>619</v>
      </c>
      <c r="AR1534">
        <v>36</v>
      </c>
      <c r="AU1534">
        <v>0</v>
      </c>
      <c r="AV1534" s="1">
        <v>43282</v>
      </c>
      <c r="AW1534" s="1">
        <v>43343</v>
      </c>
      <c r="AX1534">
        <v>-140.96</v>
      </c>
      <c r="AY1534">
        <v>0</v>
      </c>
      <c r="AZ1534">
        <v>0</v>
      </c>
      <c r="BA1534">
        <v>0</v>
      </c>
      <c r="BB1534">
        <v>0</v>
      </c>
      <c r="BC1534">
        <v>-5.38</v>
      </c>
      <c r="BD1534">
        <v>0</v>
      </c>
      <c r="BE1534">
        <v>0</v>
      </c>
      <c r="BF1534" s="1">
        <v>43344</v>
      </c>
      <c r="BG1534" s="1">
        <v>43404</v>
      </c>
      <c r="BH1534">
        <v>35.65</v>
      </c>
      <c r="BI1534">
        <v>-102.73</v>
      </c>
      <c r="BJ1534">
        <v>-208.04</v>
      </c>
      <c r="BK1534">
        <v>-63.07</v>
      </c>
      <c r="BL1534">
        <v>9.64</v>
      </c>
      <c r="BM1534">
        <v>-17.88</v>
      </c>
      <c r="BN1534">
        <v>-8.41</v>
      </c>
      <c r="BO1534">
        <v>-26.29</v>
      </c>
      <c r="BP1534">
        <v>-287.76</v>
      </c>
      <c r="BQ1534">
        <v>45.29</v>
      </c>
      <c r="BR1534">
        <v>2.4900000000000002</v>
      </c>
      <c r="BS1534">
        <v>-333.05</v>
      </c>
      <c r="BT1534">
        <v>-66.61</v>
      </c>
      <c r="BU1534">
        <v>-351.88</v>
      </c>
      <c r="BV1534">
        <v>-2803</v>
      </c>
      <c r="BW1534">
        <v>-2803</v>
      </c>
      <c r="BX1534">
        <v>0</v>
      </c>
      <c r="CC1534" s="1">
        <v>43452</v>
      </c>
      <c r="CD1534">
        <v>68884</v>
      </c>
      <c r="CE1534">
        <v>0</v>
      </c>
      <c r="CF1534">
        <v>66081</v>
      </c>
      <c r="CG1534">
        <v>0</v>
      </c>
    </row>
    <row r="1535" spans="1:85" hidden="1" x14ac:dyDescent="0.45">
      <c r="A1535" s="179">
        <v>105002446248</v>
      </c>
      <c r="B1535" s="180">
        <v>43344</v>
      </c>
      <c r="C1535" s="181" t="s">
        <v>101</v>
      </c>
      <c r="D1535" s="181">
        <v>2018</v>
      </c>
      <c r="E1535" s="179">
        <v>14815629464508</v>
      </c>
      <c r="F1535" s="182" t="s">
        <v>79</v>
      </c>
      <c r="G1535" s="141" t="e">
        <f>VLOOKUP(E1535,'Tableau Sites'!$A$7:$C$107,3,FALSE)</f>
        <v>#N/A</v>
      </c>
      <c r="H1535" s="179">
        <v>56100</v>
      </c>
      <c r="I1535" s="183">
        <v>18</v>
      </c>
      <c r="J1535" s="180">
        <v>43343</v>
      </c>
      <c r="K1535" s="180">
        <v>43343</v>
      </c>
      <c r="L1535" s="183">
        <v>136</v>
      </c>
      <c r="M1535" s="183">
        <v>136</v>
      </c>
      <c r="N1535" s="184">
        <v>55.88</v>
      </c>
      <c r="O1535">
        <v>102976584</v>
      </c>
      <c r="P1535" t="s">
        <v>611</v>
      </c>
      <c r="Q1535">
        <v>102977700</v>
      </c>
      <c r="R1535" t="s">
        <v>130</v>
      </c>
      <c r="S1535">
        <v>11003620275</v>
      </c>
      <c r="T1535" t="s">
        <v>910</v>
      </c>
      <c r="U1535" s="104">
        <v>21560121200016</v>
      </c>
      <c r="W1535">
        <v>288119</v>
      </c>
      <c r="X1535" s="104">
        <v>105002446248</v>
      </c>
      <c r="Y1535" s="1">
        <v>43344</v>
      </c>
      <c r="Z1535" s="1">
        <v>43384</v>
      </c>
      <c r="AA1535">
        <v>101</v>
      </c>
      <c r="AB1535" t="s">
        <v>613</v>
      </c>
      <c r="AD1535">
        <v>6005836666</v>
      </c>
      <c r="AE1535" t="s">
        <v>79</v>
      </c>
      <c r="AH1535" s="104">
        <v>14815629464508</v>
      </c>
      <c r="AI1535" t="s">
        <v>878</v>
      </c>
      <c r="AJ1535">
        <v>56100</v>
      </c>
      <c r="AK1535" t="s">
        <v>264</v>
      </c>
      <c r="AL1535" t="s">
        <v>616</v>
      </c>
      <c r="AM1535">
        <v>719</v>
      </c>
      <c r="AN1535" t="s">
        <v>101</v>
      </c>
      <c r="AO1535" t="s">
        <v>617</v>
      </c>
      <c r="AP1535" t="s">
        <v>627</v>
      </c>
      <c r="AQ1535" t="s">
        <v>619</v>
      </c>
      <c r="AR1535">
        <v>18</v>
      </c>
      <c r="AU1535">
        <v>0</v>
      </c>
      <c r="AV1535" s="1">
        <v>43282</v>
      </c>
      <c r="AW1535" s="1">
        <v>43343</v>
      </c>
      <c r="AX1535">
        <v>6.84</v>
      </c>
      <c r="AY1535">
        <v>0</v>
      </c>
      <c r="AZ1535">
        <v>0</v>
      </c>
      <c r="BA1535">
        <v>0</v>
      </c>
      <c r="BB1535">
        <v>0</v>
      </c>
      <c r="BC1535">
        <v>0.26</v>
      </c>
      <c r="BD1535">
        <v>0</v>
      </c>
      <c r="BE1535">
        <v>0</v>
      </c>
      <c r="BF1535" s="1">
        <v>43344</v>
      </c>
      <c r="BG1535" s="1">
        <v>43404</v>
      </c>
      <c r="BH1535">
        <v>27.52</v>
      </c>
      <c r="BI1535">
        <v>4.6500000000000004</v>
      </c>
      <c r="BJ1535">
        <v>39.01</v>
      </c>
      <c r="BK1535">
        <v>3.06</v>
      </c>
      <c r="BL1535">
        <v>7.44</v>
      </c>
      <c r="BM1535">
        <v>0.87</v>
      </c>
      <c r="BN1535">
        <v>0.41</v>
      </c>
      <c r="BO1535">
        <v>1.28</v>
      </c>
      <c r="BP1535">
        <v>50.79</v>
      </c>
      <c r="BQ1535">
        <v>34.96</v>
      </c>
      <c r="BR1535">
        <v>1.92</v>
      </c>
      <c r="BS1535">
        <v>15.83</v>
      </c>
      <c r="BT1535">
        <v>3.17</v>
      </c>
      <c r="BU1535">
        <v>55.88</v>
      </c>
      <c r="BV1535">
        <v>136</v>
      </c>
      <c r="BW1535">
        <v>94</v>
      </c>
      <c r="BX1535">
        <v>42</v>
      </c>
      <c r="BY1535" s="1">
        <v>43390</v>
      </c>
      <c r="BZ1535" t="s">
        <v>624</v>
      </c>
      <c r="CA1535">
        <v>64</v>
      </c>
      <c r="CB1535">
        <v>31</v>
      </c>
      <c r="CC1535" s="1">
        <v>43421</v>
      </c>
      <c r="CD1535">
        <v>16755</v>
      </c>
      <c r="CE1535">
        <v>4752</v>
      </c>
      <c r="CF1535">
        <v>9</v>
      </c>
      <c r="CG1535">
        <v>5</v>
      </c>
    </row>
    <row r="1536" spans="1:85" hidden="1" x14ac:dyDescent="0.45">
      <c r="A1536" s="179">
        <v>105002446248</v>
      </c>
      <c r="B1536" s="180">
        <v>43344</v>
      </c>
      <c r="C1536" s="181" t="s">
        <v>101</v>
      </c>
      <c r="D1536" s="181">
        <v>2018</v>
      </c>
      <c r="E1536" s="179">
        <v>14822865354592</v>
      </c>
      <c r="F1536" s="182" t="s">
        <v>28</v>
      </c>
      <c r="G1536" s="141" t="str">
        <f>VLOOKUP(E1536,'Tableau Sites'!$A$7:$C$107,3,FALSE)</f>
        <v>2 RUE FRANCOIS RENAULT</v>
      </c>
      <c r="H1536" s="179">
        <v>56100</v>
      </c>
      <c r="I1536" s="183">
        <v>30</v>
      </c>
      <c r="J1536" s="180">
        <v>43343</v>
      </c>
      <c r="K1536" s="180">
        <v>43343</v>
      </c>
      <c r="L1536" s="183">
        <v>197</v>
      </c>
      <c r="M1536" s="183">
        <v>197</v>
      </c>
      <c r="N1536" s="184">
        <v>69.099999999999994</v>
      </c>
      <c r="O1536">
        <v>102976584</v>
      </c>
      <c r="P1536" t="s">
        <v>611</v>
      </c>
      <c r="Q1536">
        <v>102977700</v>
      </c>
      <c r="R1536" t="s">
        <v>130</v>
      </c>
      <c r="S1536">
        <v>11003620275</v>
      </c>
      <c r="T1536" t="s">
        <v>910</v>
      </c>
      <c r="U1536" s="104">
        <v>21560121200016</v>
      </c>
      <c r="W1536">
        <v>288119</v>
      </c>
      <c r="X1536" s="104">
        <v>105002446248</v>
      </c>
      <c r="Y1536" s="1">
        <v>43344</v>
      </c>
      <c r="Z1536" s="1">
        <v>43384</v>
      </c>
      <c r="AA1536">
        <v>102</v>
      </c>
      <c r="AB1536" t="s">
        <v>613</v>
      </c>
      <c r="AD1536">
        <v>6005830264</v>
      </c>
      <c r="AE1536" t="s">
        <v>28</v>
      </c>
      <c r="AH1536" s="104">
        <v>14822865354592</v>
      </c>
      <c r="AI1536" t="s">
        <v>879</v>
      </c>
      <c r="AJ1536">
        <v>56100</v>
      </c>
      <c r="AK1536" t="s">
        <v>264</v>
      </c>
      <c r="AL1536" t="s">
        <v>616</v>
      </c>
      <c r="AM1536">
        <v>3156310409988</v>
      </c>
      <c r="AN1536" t="s">
        <v>101</v>
      </c>
      <c r="AO1536" t="s">
        <v>617</v>
      </c>
      <c r="AP1536" t="s">
        <v>618</v>
      </c>
      <c r="AQ1536" t="s">
        <v>619</v>
      </c>
      <c r="AR1536">
        <v>30</v>
      </c>
      <c r="AU1536">
        <v>0</v>
      </c>
      <c r="AV1536" s="1">
        <v>43282</v>
      </c>
      <c r="AW1536" s="1">
        <v>43343</v>
      </c>
      <c r="AX1536">
        <v>9.91</v>
      </c>
      <c r="AY1536">
        <v>0</v>
      </c>
      <c r="AZ1536">
        <v>0</v>
      </c>
      <c r="BA1536">
        <v>0</v>
      </c>
      <c r="BB1536">
        <v>0</v>
      </c>
      <c r="BC1536">
        <v>0.38</v>
      </c>
      <c r="BD1536">
        <v>0</v>
      </c>
      <c r="BE1536">
        <v>0</v>
      </c>
      <c r="BF1536" s="1">
        <v>43344</v>
      </c>
      <c r="BG1536" s="1">
        <v>43404</v>
      </c>
      <c r="BH1536">
        <v>30.6</v>
      </c>
      <c r="BI1536">
        <v>7.22</v>
      </c>
      <c r="BJ1536">
        <v>47.73</v>
      </c>
      <c r="BK1536">
        <v>4.43</v>
      </c>
      <c r="BL1536">
        <v>8.27</v>
      </c>
      <c r="BM1536">
        <v>1.26</v>
      </c>
      <c r="BN1536">
        <v>0.59</v>
      </c>
      <c r="BO1536">
        <v>1.85</v>
      </c>
      <c r="BP1536">
        <v>62.28</v>
      </c>
      <c r="BQ1536">
        <v>38.869999999999997</v>
      </c>
      <c r="BR1536">
        <v>2.14</v>
      </c>
      <c r="BS1536">
        <v>23.41</v>
      </c>
      <c r="BT1536">
        <v>4.68</v>
      </c>
      <c r="BU1536">
        <v>69.099999999999994</v>
      </c>
      <c r="BV1536">
        <v>197</v>
      </c>
      <c r="BW1536">
        <v>197</v>
      </c>
      <c r="BX1536">
        <v>0</v>
      </c>
      <c r="BY1536" s="1">
        <v>43389</v>
      </c>
      <c r="BZ1536" t="s">
        <v>624</v>
      </c>
      <c r="CA1536">
        <v>4432</v>
      </c>
      <c r="CB1536">
        <v>0</v>
      </c>
      <c r="CC1536" s="1">
        <v>43420</v>
      </c>
      <c r="CD1536">
        <v>4083</v>
      </c>
      <c r="CE1536">
        <v>0</v>
      </c>
      <c r="CF1536">
        <v>4280</v>
      </c>
      <c r="CG1536">
        <v>0</v>
      </c>
    </row>
    <row r="1537" spans="1:85" hidden="1" x14ac:dyDescent="0.45">
      <c r="A1537" s="179">
        <v>105002446248</v>
      </c>
      <c r="B1537" s="180">
        <v>43344</v>
      </c>
      <c r="C1537" s="181" t="s">
        <v>101</v>
      </c>
      <c r="D1537" s="181">
        <v>2018</v>
      </c>
      <c r="E1537" s="179">
        <v>14871345758977</v>
      </c>
      <c r="F1537" s="182" t="s">
        <v>767</v>
      </c>
      <c r="G1537" s="141" t="s">
        <v>1051</v>
      </c>
      <c r="H1537" s="179">
        <v>56100</v>
      </c>
      <c r="I1537" s="183">
        <v>18</v>
      </c>
      <c r="J1537" s="180">
        <v>43343</v>
      </c>
      <c r="K1537" s="180">
        <v>43343</v>
      </c>
      <c r="L1537" s="183">
        <v>2243</v>
      </c>
      <c r="M1537" s="183">
        <v>2243</v>
      </c>
      <c r="N1537" s="184">
        <v>355.61</v>
      </c>
      <c r="O1537">
        <v>102976584</v>
      </c>
      <c r="P1537" t="s">
        <v>611</v>
      </c>
      <c r="Q1537">
        <v>102977700</v>
      </c>
      <c r="R1537" t="s">
        <v>130</v>
      </c>
      <c r="S1537">
        <v>11003620275</v>
      </c>
      <c r="T1537" t="s">
        <v>910</v>
      </c>
      <c r="U1537" s="104">
        <v>21560121200016</v>
      </c>
      <c r="W1537">
        <v>288119</v>
      </c>
      <c r="X1537" s="104">
        <v>105002446248</v>
      </c>
      <c r="Y1537" s="1">
        <v>43344</v>
      </c>
      <c r="Z1537" s="1">
        <v>43384</v>
      </c>
      <c r="AA1537">
        <v>103</v>
      </c>
      <c r="AB1537" t="s">
        <v>613</v>
      </c>
      <c r="AD1537">
        <v>6005836754</v>
      </c>
      <c r="AE1537" t="s">
        <v>767</v>
      </c>
      <c r="AH1537" s="104">
        <v>14871345758977</v>
      </c>
      <c r="AI1537" t="s">
        <v>880</v>
      </c>
      <c r="AJ1537">
        <v>56100</v>
      </c>
      <c r="AK1537" t="s">
        <v>264</v>
      </c>
      <c r="AL1537" t="s">
        <v>396</v>
      </c>
      <c r="AM1537">
        <v>592</v>
      </c>
      <c r="AN1537" t="s">
        <v>101</v>
      </c>
      <c r="AO1537" t="s">
        <v>617</v>
      </c>
      <c r="AP1537" t="s">
        <v>627</v>
      </c>
      <c r="AQ1537" t="s">
        <v>619</v>
      </c>
      <c r="AR1537">
        <v>18</v>
      </c>
      <c r="AU1537">
        <v>0</v>
      </c>
      <c r="AV1537" s="1">
        <v>43282</v>
      </c>
      <c r="AW1537" s="1">
        <v>43343</v>
      </c>
      <c r="AX1537">
        <v>112.79</v>
      </c>
      <c r="AY1537">
        <v>0</v>
      </c>
      <c r="AZ1537">
        <v>0</v>
      </c>
      <c r="BA1537">
        <v>0</v>
      </c>
      <c r="BB1537">
        <v>0</v>
      </c>
      <c r="BC1537">
        <v>4.3</v>
      </c>
      <c r="BD1537">
        <v>0</v>
      </c>
      <c r="BE1537">
        <v>0</v>
      </c>
      <c r="BF1537" s="1">
        <v>43344</v>
      </c>
      <c r="BG1537" s="1">
        <v>43404</v>
      </c>
      <c r="BH1537">
        <v>27.52</v>
      </c>
      <c r="BI1537">
        <v>81.31</v>
      </c>
      <c r="BJ1537">
        <v>221.62</v>
      </c>
      <c r="BK1537">
        <v>50.47</v>
      </c>
      <c r="BL1537">
        <v>7.44</v>
      </c>
      <c r="BM1537">
        <v>14.31</v>
      </c>
      <c r="BN1537">
        <v>6.73</v>
      </c>
      <c r="BO1537">
        <v>21.04</v>
      </c>
      <c r="BP1537">
        <v>300.57</v>
      </c>
      <c r="BQ1537">
        <v>34.96</v>
      </c>
      <c r="BR1537">
        <v>1.92</v>
      </c>
      <c r="BS1537">
        <v>265.61</v>
      </c>
      <c r="BT1537">
        <v>53.12</v>
      </c>
      <c r="BU1537">
        <v>355.61</v>
      </c>
      <c r="BV1537">
        <v>2243</v>
      </c>
      <c r="BW1537">
        <v>1855</v>
      </c>
      <c r="BX1537">
        <v>388</v>
      </c>
      <c r="BY1537" s="1">
        <v>43277</v>
      </c>
      <c r="BZ1537" t="s">
        <v>624</v>
      </c>
      <c r="CA1537">
        <v>68326</v>
      </c>
      <c r="CB1537">
        <v>16760</v>
      </c>
      <c r="CC1537" s="1">
        <v>43455</v>
      </c>
      <c r="CD1537">
        <v>68450</v>
      </c>
      <c r="CE1537">
        <v>16786</v>
      </c>
      <c r="CF1537">
        <v>70305</v>
      </c>
      <c r="CG1537">
        <v>17174</v>
      </c>
    </row>
    <row r="1538" spans="1:85" x14ac:dyDescent="0.45">
      <c r="A1538" s="179">
        <v>105002446248</v>
      </c>
      <c r="B1538" s="180">
        <v>43344</v>
      </c>
      <c r="C1538" s="181" t="s">
        <v>101</v>
      </c>
      <c r="D1538" s="181">
        <v>2018</v>
      </c>
      <c r="E1538" s="179">
        <v>14897829230103</v>
      </c>
      <c r="F1538" s="182" t="s">
        <v>115</v>
      </c>
      <c r="G1538" s="141" t="str">
        <f>VLOOKUP(E1538,'Tableau Sites'!$A$7:$C$127,3,FALSE)</f>
        <v>LA CITADELLE</v>
      </c>
      <c r="H1538" s="179">
        <v>56290</v>
      </c>
      <c r="I1538" s="183">
        <v>24</v>
      </c>
      <c r="J1538" s="180">
        <v>43343</v>
      </c>
      <c r="K1538" s="180">
        <v>43343</v>
      </c>
      <c r="L1538" s="183">
        <v>294</v>
      </c>
      <c r="M1538" s="183">
        <v>294</v>
      </c>
      <c r="N1538" s="184">
        <v>76.13</v>
      </c>
      <c r="O1538">
        <v>102976584</v>
      </c>
      <c r="P1538" t="s">
        <v>611</v>
      </c>
      <c r="Q1538">
        <v>102977700</v>
      </c>
      <c r="R1538" t="s">
        <v>130</v>
      </c>
      <c r="S1538">
        <v>11003620275</v>
      </c>
      <c r="T1538" t="s">
        <v>910</v>
      </c>
      <c r="U1538" s="104">
        <v>21560121200016</v>
      </c>
      <c r="W1538">
        <v>288119</v>
      </c>
      <c r="X1538" s="104">
        <v>105002446248</v>
      </c>
      <c r="Y1538" s="1">
        <v>43344</v>
      </c>
      <c r="Z1538" s="1">
        <v>43384</v>
      </c>
      <c r="AA1538">
        <v>104</v>
      </c>
      <c r="AB1538" t="s">
        <v>613</v>
      </c>
      <c r="AD1538">
        <v>6005836787</v>
      </c>
      <c r="AE1538" t="s">
        <v>115</v>
      </c>
      <c r="AH1538" s="104">
        <v>14897829230103</v>
      </c>
      <c r="AI1538" t="s">
        <v>193</v>
      </c>
      <c r="AJ1538">
        <v>56290</v>
      </c>
      <c r="AK1538" t="s">
        <v>770</v>
      </c>
      <c r="AL1538" t="s">
        <v>396</v>
      </c>
      <c r="AM1538">
        <v>78</v>
      </c>
      <c r="AN1538" t="s">
        <v>101</v>
      </c>
      <c r="AO1538" t="s">
        <v>617</v>
      </c>
      <c r="AP1538" t="s">
        <v>618</v>
      </c>
      <c r="AQ1538" t="s">
        <v>619</v>
      </c>
      <c r="AR1538">
        <v>24</v>
      </c>
      <c r="AU1538">
        <v>0</v>
      </c>
      <c r="AV1538" s="1">
        <v>43282</v>
      </c>
      <c r="AW1538" s="1">
        <v>43343</v>
      </c>
      <c r="AX1538">
        <v>14.78</v>
      </c>
      <c r="AY1538">
        <v>0</v>
      </c>
      <c r="AZ1538">
        <v>0</v>
      </c>
      <c r="BA1538">
        <v>0</v>
      </c>
      <c r="BB1538">
        <v>0</v>
      </c>
      <c r="BC1538">
        <v>0.56000000000000005</v>
      </c>
      <c r="BD1538">
        <v>0</v>
      </c>
      <c r="BE1538">
        <v>0</v>
      </c>
      <c r="BF1538" s="1">
        <v>43344</v>
      </c>
      <c r="BG1538" s="1">
        <v>43404</v>
      </c>
      <c r="BH1538">
        <v>25.53</v>
      </c>
      <c r="BI1538">
        <v>10.77</v>
      </c>
      <c r="BJ1538">
        <v>51.08</v>
      </c>
      <c r="BK1538">
        <v>6.62</v>
      </c>
      <c r="BL1538">
        <v>6.9</v>
      </c>
      <c r="BM1538">
        <v>1.88</v>
      </c>
      <c r="BN1538">
        <v>0.88</v>
      </c>
      <c r="BO1538">
        <v>2.76</v>
      </c>
      <c r="BP1538">
        <v>67.36</v>
      </c>
      <c r="BQ1538">
        <v>32.43</v>
      </c>
      <c r="BR1538">
        <v>1.78</v>
      </c>
      <c r="BS1538">
        <v>34.93</v>
      </c>
      <c r="BT1538">
        <v>6.99</v>
      </c>
      <c r="BU1538">
        <v>76.13</v>
      </c>
      <c r="BV1538">
        <v>294</v>
      </c>
      <c r="BW1538">
        <v>294</v>
      </c>
      <c r="BX1538">
        <v>0</v>
      </c>
      <c r="BY1538" s="1">
        <v>43293</v>
      </c>
      <c r="BZ1538" t="s">
        <v>624</v>
      </c>
      <c r="CA1538">
        <v>23449</v>
      </c>
      <c r="CB1538">
        <v>0</v>
      </c>
      <c r="CC1538" s="1">
        <v>43474</v>
      </c>
      <c r="CD1538">
        <v>29403</v>
      </c>
      <c r="CE1538">
        <v>0</v>
      </c>
      <c r="CF1538">
        <v>29697</v>
      </c>
      <c r="CG1538">
        <v>0</v>
      </c>
    </row>
    <row r="1539" spans="1:85" hidden="1" x14ac:dyDescent="0.45">
      <c r="A1539" s="179">
        <v>105002446248</v>
      </c>
      <c r="B1539" s="180">
        <v>43344</v>
      </c>
      <c r="C1539" s="181" t="s">
        <v>101</v>
      </c>
      <c r="D1539" s="181">
        <v>2018</v>
      </c>
      <c r="E1539" s="179">
        <v>14844717728537</v>
      </c>
      <c r="F1539" s="182" t="s">
        <v>771</v>
      </c>
      <c r="G1539" s="141" t="e">
        <f>VLOOKUP(E1539,'Tableau Sites'!$A$7:$C$107,3,FALSE)</f>
        <v>#N/A</v>
      </c>
      <c r="H1539" s="179">
        <v>56100</v>
      </c>
      <c r="I1539" s="183">
        <v>3</v>
      </c>
      <c r="J1539" s="180">
        <v>43313</v>
      </c>
      <c r="K1539" s="180">
        <v>43313</v>
      </c>
      <c r="L1539" s="183">
        <v>0</v>
      </c>
      <c r="M1539" s="183">
        <v>0</v>
      </c>
      <c r="N1539" s="184">
        <v>10.49</v>
      </c>
      <c r="O1539">
        <v>102976584</v>
      </c>
      <c r="P1539" t="s">
        <v>611</v>
      </c>
      <c r="Q1539">
        <v>102977700</v>
      </c>
      <c r="R1539" t="s">
        <v>130</v>
      </c>
      <c r="S1539">
        <v>11003620275</v>
      </c>
      <c r="T1539" t="s">
        <v>910</v>
      </c>
      <c r="U1539" s="104">
        <v>21560121200016</v>
      </c>
      <c r="W1539" s="1">
        <v>288119</v>
      </c>
      <c r="X1539" s="104">
        <v>105002446248</v>
      </c>
      <c r="Y1539" s="1">
        <v>43344</v>
      </c>
      <c r="Z1539" s="1">
        <v>43384</v>
      </c>
      <c r="AA1539">
        <v>105</v>
      </c>
      <c r="AB1539" t="s">
        <v>613</v>
      </c>
      <c r="AD1539">
        <v>6005830370</v>
      </c>
      <c r="AE1539" t="s">
        <v>771</v>
      </c>
      <c r="AH1539" s="104">
        <v>14844717728537</v>
      </c>
      <c r="AI1539" t="s">
        <v>881</v>
      </c>
      <c r="AJ1539">
        <v>56100</v>
      </c>
      <c r="AK1539" t="s">
        <v>264</v>
      </c>
      <c r="AL1539" t="s">
        <v>616</v>
      </c>
      <c r="AM1539">
        <v>4176449643814</v>
      </c>
      <c r="AN1539" t="s">
        <v>101</v>
      </c>
      <c r="AO1539" t="s">
        <v>617</v>
      </c>
      <c r="AQ1539" t="s">
        <v>915</v>
      </c>
      <c r="AR1539">
        <v>3</v>
      </c>
      <c r="AU1539">
        <v>0</v>
      </c>
      <c r="AX1539">
        <v>0</v>
      </c>
      <c r="AY1539">
        <v>0</v>
      </c>
      <c r="AZ1539">
        <v>0</v>
      </c>
      <c r="BA1539">
        <v>0</v>
      </c>
      <c r="BB1539">
        <v>0</v>
      </c>
      <c r="BC1539">
        <v>0</v>
      </c>
      <c r="BD1539">
        <v>0</v>
      </c>
      <c r="BE1539">
        <v>0</v>
      </c>
      <c r="BF1539" s="1">
        <v>43344</v>
      </c>
      <c r="BG1539" s="1">
        <v>43404</v>
      </c>
      <c r="BH1539">
        <v>7.83</v>
      </c>
      <c r="BI1539">
        <v>0</v>
      </c>
      <c r="BJ1539">
        <v>7.83</v>
      </c>
      <c r="BK1539">
        <v>0</v>
      </c>
      <c r="BL1539">
        <v>2.11</v>
      </c>
      <c r="BM1539">
        <v>0</v>
      </c>
      <c r="BN1539">
        <v>0</v>
      </c>
      <c r="BO1539">
        <v>0</v>
      </c>
      <c r="BP1539">
        <v>9.94</v>
      </c>
      <c r="BQ1539">
        <v>9.94</v>
      </c>
      <c r="BR1539">
        <v>0.55000000000000004</v>
      </c>
      <c r="BS1539">
        <v>0</v>
      </c>
      <c r="BT1539">
        <v>0</v>
      </c>
      <c r="BU1539">
        <v>10.49</v>
      </c>
      <c r="BV1539">
        <v>0</v>
      </c>
      <c r="BW1539">
        <v>0</v>
      </c>
      <c r="BX1539">
        <v>0</v>
      </c>
      <c r="BY1539" s="1">
        <v>43409</v>
      </c>
      <c r="BZ1539" t="s">
        <v>624</v>
      </c>
      <c r="CA1539">
        <v>0</v>
      </c>
      <c r="CB1539">
        <v>0</v>
      </c>
      <c r="CC1539" s="1">
        <v>43439</v>
      </c>
    </row>
    <row r="1540" spans="1:85" hidden="1" x14ac:dyDescent="0.45">
      <c r="A1540" s="179">
        <v>105002446248</v>
      </c>
      <c r="B1540" s="180">
        <v>43344</v>
      </c>
      <c r="C1540" s="181" t="s">
        <v>101</v>
      </c>
      <c r="D1540" s="181">
        <v>2018</v>
      </c>
      <c r="E1540" s="179">
        <v>14849059318633</v>
      </c>
      <c r="F1540" s="182" t="s">
        <v>773</v>
      </c>
      <c r="G1540" s="141" t="str">
        <f>VLOOKUP(E1540,'Tableau Sites'!$A$7:$C$107,3,FALSE)</f>
        <v>10 RUE AMIRAL BOUVET</v>
      </c>
      <c r="H1540" s="179">
        <v>56100</v>
      </c>
      <c r="I1540" s="183">
        <v>6</v>
      </c>
      <c r="J1540" s="180">
        <v>43343</v>
      </c>
      <c r="K1540" s="180">
        <v>43343</v>
      </c>
      <c r="L1540" s="183">
        <v>159</v>
      </c>
      <c r="M1540" s="183">
        <v>159</v>
      </c>
      <c r="N1540" s="184">
        <v>36.56</v>
      </c>
      <c r="O1540">
        <v>102976584</v>
      </c>
      <c r="P1540" t="s">
        <v>611</v>
      </c>
      <c r="Q1540">
        <v>102977700</v>
      </c>
      <c r="R1540" t="s">
        <v>130</v>
      </c>
      <c r="S1540">
        <v>11003620275</v>
      </c>
      <c r="T1540" t="s">
        <v>910</v>
      </c>
      <c r="U1540" s="104">
        <v>21560121200016</v>
      </c>
      <c r="W1540">
        <v>288119</v>
      </c>
      <c r="X1540" s="104">
        <v>105002446248</v>
      </c>
      <c r="Y1540" s="1">
        <v>43344</v>
      </c>
      <c r="Z1540" s="1">
        <v>43384</v>
      </c>
      <c r="AA1540">
        <v>106</v>
      </c>
      <c r="AB1540" t="s">
        <v>613</v>
      </c>
      <c r="AD1540">
        <v>6005877435</v>
      </c>
      <c r="AE1540" t="s">
        <v>773</v>
      </c>
      <c r="AH1540" s="104">
        <v>14849059318633</v>
      </c>
      <c r="AI1540" t="s">
        <v>152</v>
      </c>
      <c r="AJ1540">
        <v>56100</v>
      </c>
      <c r="AK1540" t="s">
        <v>264</v>
      </c>
      <c r="AL1540" t="s">
        <v>616</v>
      </c>
      <c r="AM1540">
        <v>573</v>
      </c>
      <c r="AN1540" t="s">
        <v>101</v>
      </c>
      <c r="AO1540" t="s">
        <v>617</v>
      </c>
      <c r="AP1540" t="s">
        <v>618</v>
      </c>
      <c r="AQ1540" t="s">
        <v>619</v>
      </c>
      <c r="AR1540">
        <v>6</v>
      </c>
      <c r="AU1540">
        <v>0</v>
      </c>
      <c r="AV1540" s="1">
        <v>43282</v>
      </c>
      <c r="AW1540" s="1">
        <v>43343</v>
      </c>
      <c r="AX1540">
        <v>8</v>
      </c>
      <c r="AY1540">
        <v>0</v>
      </c>
      <c r="AZ1540">
        <v>0</v>
      </c>
      <c r="BA1540">
        <v>0</v>
      </c>
      <c r="BB1540">
        <v>0</v>
      </c>
      <c r="BC1540">
        <v>0.31</v>
      </c>
      <c r="BD1540">
        <v>0</v>
      </c>
      <c r="BE1540">
        <v>0</v>
      </c>
      <c r="BF1540" s="1">
        <v>43344</v>
      </c>
      <c r="BG1540" s="1">
        <v>43404</v>
      </c>
      <c r="BH1540">
        <v>10.36</v>
      </c>
      <c r="BI1540">
        <v>5.83</v>
      </c>
      <c r="BJ1540">
        <v>24.19</v>
      </c>
      <c r="BK1540">
        <v>3.58</v>
      </c>
      <c r="BL1540">
        <v>2.8</v>
      </c>
      <c r="BM1540">
        <v>1.01</v>
      </c>
      <c r="BN1540">
        <v>0.48</v>
      </c>
      <c r="BO1540">
        <v>1.49</v>
      </c>
      <c r="BP1540">
        <v>32.06</v>
      </c>
      <c r="BQ1540">
        <v>13.16</v>
      </c>
      <c r="BR1540">
        <v>0.72</v>
      </c>
      <c r="BS1540">
        <v>18.899999999999999</v>
      </c>
      <c r="BT1540">
        <v>3.78</v>
      </c>
      <c r="BU1540">
        <v>36.56</v>
      </c>
      <c r="BV1540">
        <v>159</v>
      </c>
      <c r="BW1540">
        <v>159</v>
      </c>
      <c r="BX1540">
        <v>0</v>
      </c>
      <c r="BY1540" s="1">
        <v>43397</v>
      </c>
      <c r="BZ1540" t="s">
        <v>624</v>
      </c>
      <c r="CA1540">
        <v>773</v>
      </c>
      <c r="CB1540">
        <v>0</v>
      </c>
      <c r="CC1540" s="1">
        <v>43428</v>
      </c>
      <c r="CD1540">
        <v>145</v>
      </c>
      <c r="CE1540">
        <v>0</v>
      </c>
      <c r="CF1540">
        <v>304</v>
      </c>
      <c r="CG1540">
        <v>0</v>
      </c>
    </row>
    <row r="1541" spans="1:85" hidden="1" x14ac:dyDescent="0.45">
      <c r="A1541" s="179">
        <v>105002446248</v>
      </c>
      <c r="B1541" s="180">
        <v>43344</v>
      </c>
      <c r="C1541" s="181" t="s">
        <v>101</v>
      </c>
      <c r="D1541" s="181">
        <v>2018</v>
      </c>
      <c r="E1541" s="179">
        <v>14809261881378</v>
      </c>
      <c r="F1541" s="182" t="s">
        <v>775</v>
      </c>
      <c r="G1541" s="141" t="str">
        <f>VLOOKUP(E1541,'Tableau Sites'!$A$7:$C$107,3,FALSE)</f>
        <v>7 RUE JULES MASSENET</v>
      </c>
      <c r="H1541" s="179">
        <v>56100</v>
      </c>
      <c r="I1541" s="183">
        <v>6</v>
      </c>
      <c r="J1541" s="180">
        <v>43343</v>
      </c>
      <c r="K1541" s="180">
        <v>43343</v>
      </c>
      <c r="L1541" s="183">
        <v>94</v>
      </c>
      <c r="M1541" s="183">
        <v>94</v>
      </c>
      <c r="N1541" s="184">
        <v>27.27</v>
      </c>
      <c r="O1541">
        <v>102976584</v>
      </c>
      <c r="P1541" t="s">
        <v>611</v>
      </c>
      <c r="Q1541">
        <v>102977700</v>
      </c>
      <c r="R1541" t="s">
        <v>130</v>
      </c>
      <c r="S1541">
        <v>11003620275</v>
      </c>
      <c r="T1541" t="s">
        <v>910</v>
      </c>
      <c r="U1541" s="104">
        <v>21560121200016</v>
      </c>
      <c r="W1541">
        <v>288119</v>
      </c>
      <c r="X1541" s="104">
        <v>105002446248</v>
      </c>
      <c r="Y1541" s="1">
        <v>43344</v>
      </c>
      <c r="Z1541" s="1">
        <v>43384</v>
      </c>
      <c r="AA1541">
        <v>107</v>
      </c>
      <c r="AB1541" t="s">
        <v>613</v>
      </c>
      <c r="AD1541">
        <v>6005877899</v>
      </c>
      <c r="AE1541" t="s">
        <v>775</v>
      </c>
      <c r="AH1541" s="104">
        <v>14809261881378</v>
      </c>
      <c r="AI1541" t="s">
        <v>882</v>
      </c>
      <c r="AJ1541">
        <v>56100</v>
      </c>
      <c r="AK1541" t="s">
        <v>264</v>
      </c>
      <c r="AL1541" t="s">
        <v>396</v>
      </c>
      <c r="AM1541">
        <v>466</v>
      </c>
      <c r="AN1541" t="s">
        <v>101</v>
      </c>
      <c r="AO1541" t="s">
        <v>617</v>
      </c>
      <c r="AP1541" t="s">
        <v>618</v>
      </c>
      <c r="AQ1541" t="s">
        <v>619</v>
      </c>
      <c r="AR1541">
        <v>6</v>
      </c>
      <c r="AU1541">
        <v>0</v>
      </c>
      <c r="AV1541" s="1">
        <v>43282</v>
      </c>
      <c r="AW1541" s="1">
        <v>43343</v>
      </c>
      <c r="AX1541">
        <v>4.72</v>
      </c>
      <c r="AY1541">
        <v>0</v>
      </c>
      <c r="AZ1541">
        <v>0</v>
      </c>
      <c r="BA1541">
        <v>0</v>
      </c>
      <c r="BB1541">
        <v>0</v>
      </c>
      <c r="BC1541">
        <v>0.18</v>
      </c>
      <c r="BD1541">
        <v>0</v>
      </c>
      <c r="BE1541">
        <v>0</v>
      </c>
      <c r="BF1541" s="1">
        <v>43344</v>
      </c>
      <c r="BG1541" s="1">
        <v>43404</v>
      </c>
      <c r="BH1541">
        <v>10.36</v>
      </c>
      <c r="BI1541">
        <v>3.44</v>
      </c>
      <c r="BJ1541">
        <v>18.52</v>
      </c>
      <c r="BK1541">
        <v>2.12</v>
      </c>
      <c r="BL1541">
        <v>2.8</v>
      </c>
      <c r="BM1541">
        <v>0.6</v>
      </c>
      <c r="BN1541">
        <v>0.28000000000000003</v>
      </c>
      <c r="BO1541">
        <v>0.88</v>
      </c>
      <c r="BP1541">
        <v>24.32</v>
      </c>
      <c r="BQ1541">
        <v>13.16</v>
      </c>
      <c r="BR1541">
        <v>0.72</v>
      </c>
      <c r="BS1541">
        <v>11.16</v>
      </c>
      <c r="BT1541">
        <v>2.23</v>
      </c>
      <c r="BU1541">
        <v>27.27</v>
      </c>
      <c r="BV1541">
        <v>94</v>
      </c>
      <c r="BW1541">
        <v>94</v>
      </c>
      <c r="BX1541">
        <v>0</v>
      </c>
      <c r="BY1541" s="1">
        <v>43391</v>
      </c>
      <c r="BZ1541" t="s">
        <v>624</v>
      </c>
      <c r="CA1541">
        <v>40</v>
      </c>
      <c r="CB1541">
        <v>0</v>
      </c>
      <c r="CC1541" s="1">
        <v>43422</v>
      </c>
      <c r="CD1541">
        <v>10156</v>
      </c>
      <c r="CE1541">
        <v>0</v>
      </c>
      <c r="CF1541">
        <v>10250</v>
      </c>
      <c r="CG1541">
        <v>0</v>
      </c>
    </row>
    <row r="1542" spans="1:85" hidden="1" x14ac:dyDescent="0.45">
      <c r="A1542" s="179">
        <v>105002446248</v>
      </c>
      <c r="B1542" s="180">
        <v>43344</v>
      </c>
      <c r="C1542" s="181" t="s">
        <v>101</v>
      </c>
      <c r="D1542" s="181">
        <v>2018</v>
      </c>
      <c r="E1542" s="179">
        <v>14853111374714</v>
      </c>
      <c r="F1542" s="182" t="s">
        <v>777</v>
      </c>
      <c r="G1542" s="141" t="str">
        <f>VLOOKUP(E1542,'Tableau Sites'!$A$7:$C$107,3,FALSE)</f>
        <v>25 RUE MARIE DORVAL</v>
      </c>
      <c r="H1542" s="179">
        <v>56100</v>
      </c>
      <c r="I1542" s="183">
        <v>6</v>
      </c>
      <c r="J1542" s="180">
        <v>43343</v>
      </c>
      <c r="K1542" s="180">
        <v>43343</v>
      </c>
      <c r="L1542" s="183">
        <v>80</v>
      </c>
      <c r="M1542" s="183">
        <v>80</v>
      </c>
      <c r="N1542" s="184">
        <v>25.27</v>
      </c>
      <c r="O1542">
        <v>102976584</v>
      </c>
      <c r="P1542" t="s">
        <v>611</v>
      </c>
      <c r="Q1542">
        <v>102977700</v>
      </c>
      <c r="R1542" t="s">
        <v>130</v>
      </c>
      <c r="S1542">
        <v>11003620275</v>
      </c>
      <c r="T1542" t="s">
        <v>910</v>
      </c>
      <c r="U1542" s="104">
        <v>21560121200016</v>
      </c>
      <c r="W1542">
        <v>288119</v>
      </c>
      <c r="X1542" s="104">
        <v>105002446248</v>
      </c>
      <c r="Y1542" s="1">
        <v>43344</v>
      </c>
      <c r="Z1542" s="1">
        <v>43384</v>
      </c>
      <c r="AA1542">
        <v>108</v>
      </c>
      <c r="AB1542" t="s">
        <v>613</v>
      </c>
      <c r="AD1542">
        <v>6005863678</v>
      </c>
      <c r="AE1542" t="s">
        <v>777</v>
      </c>
      <c r="AH1542" s="104">
        <v>14853111374714</v>
      </c>
      <c r="AI1542" t="s">
        <v>883</v>
      </c>
      <c r="AJ1542">
        <v>56100</v>
      </c>
      <c r="AK1542" t="s">
        <v>264</v>
      </c>
      <c r="AL1542" t="s">
        <v>616</v>
      </c>
      <c r="AM1542">
        <v>739</v>
      </c>
      <c r="AN1542" t="s">
        <v>101</v>
      </c>
      <c r="AO1542" t="s">
        <v>617</v>
      </c>
      <c r="AP1542" t="s">
        <v>618</v>
      </c>
      <c r="AQ1542" t="s">
        <v>619</v>
      </c>
      <c r="AR1542">
        <v>6</v>
      </c>
      <c r="AU1542">
        <v>0</v>
      </c>
      <c r="AV1542" s="1">
        <v>43282</v>
      </c>
      <c r="AW1542" s="1">
        <v>43343</v>
      </c>
      <c r="AX1542">
        <v>4.01</v>
      </c>
      <c r="AY1542">
        <v>0</v>
      </c>
      <c r="AZ1542">
        <v>0</v>
      </c>
      <c r="BA1542">
        <v>0</v>
      </c>
      <c r="BB1542">
        <v>0</v>
      </c>
      <c r="BC1542">
        <v>0.15</v>
      </c>
      <c r="BD1542">
        <v>0</v>
      </c>
      <c r="BE1542">
        <v>0</v>
      </c>
      <c r="BF1542" s="1">
        <v>43344</v>
      </c>
      <c r="BG1542" s="1">
        <v>43404</v>
      </c>
      <c r="BH1542">
        <v>10.36</v>
      </c>
      <c r="BI1542">
        <v>2.93</v>
      </c>
      <c r="BJ1542">
        <v>17.3</v>
      </c>
      <c r="BK1542">
        <v>1.8</v>
      </c>
      <c r="BL1542">
        <v>2.8</v>
      </c>
      <c r="BM1542">
        <v>0.51</v>
      </c>
      <c r="BN1542">
        <v>0.24</v>
      </c>
      <c r="BO1542">
        <v>0.75</v>
      </c>
      <c r="BP1542">
        <v>22.65</v>
      </c>
      <c r="BQ1542">
        <v>13.16</v>
      </c>
      <c r="BR1542">
        <v>0.72</v>
      </c>
      <c r="BS1542">
        <v>9.49</v>
      </c>
      <c r="BT1542">
        <v>1.9</v>
      </c>
      <c r="BU1542">
        <v>25.27</v>
      </c>
      <c r="BV1542">
        <v>80</v>
      </c>
      <c r="BW1542">
        <v>80</v>
      </c>
      <c r="BX1542">
        <v>0</v>
      </c>
      <c r="BY1542" s="1">
        <v>43391</v>
      </c>
      <c r="BZ1542" t="s">
        <v>624</v>
      </c>
      <c r="CA1542">
        <v>2651</v>
      </c>
      <c r="CB1542">
        <v>0</v>
      </c>
      <c r="CC1542" s="1">
        <v>43422</v>
      </c>
      <c r="CD1542">
        <v>2535</v>
      </c>
      <c r="CE1542">
        <v>0</v>
      </c>
      <c r="CF1542">
        <v>2615</v>
      </c>
      <c r="CG1542">
        <v>0</v>
      </c>
    </row>
    <row r="1543" spans="1:85" hidden="1" x14ac:dyDescent="0.45">
      <c r="A1543" s="179">
        <v>105002446248</v>
      </c>
      <c r="B1543" s="180">
        <v>43344</v>
      </c>
      <c r="C1543" s="181" t="s">
        <v>101</v>
      </c>
      <c r="D1543" s="181">
        <v>2018</v>
      </c>
      <c r="E1543" s="179">
        <v>14847756790250</v>
      </c>
      <c r="F1543" s="182" t="s">
        <v>58</v>
      </c>
      <c r="G1543" s="141" t="e">
        <f>VLOOKUP(E1543,'Tableau Sites'!$A$7:$C$107,3,FALSE)</f>
        <v>#N/A</v>
      </c>
      <c r="H1543" s="179">
        <v>56100</v>
      </c>
      <c r="I1543" s="183">
        <v>36</v>
      </c>
      <c r="J1543" s="180">
        <v>43343</v>
      </c>
      <c r="K1543" s="180">
        <v>43343</v>
      </c>
      <c r="L1543" s="183">
        <v>557</v>
      </c>
      <c r="M1543" s="183">
        <v>557</v>
      </c>
      <c r="N1543" s="184">
        <v>127.2</v>
      </c>
      <c r="O1543">
        <v>102976584</v>
      </c>
      <c r="P1543" t="s">
        <v>611</v>
      </c>
      <c r="Q1543">
        <v>102977700</v>
      </c>
      <c r="R1543" t="s">
        <v>130</v>
      </c>
      <c r="S1543">
        <v>11003620275</v>
      </c>
      <c r="T1543" t="s">
        <v>910</v>
      </c>
      <c r="U1543" s="104">
        <v>21560121200016</v>
      </c>
      <c r="W1543">
        <v>288119</v>
      </c>
      <c r="X1543" s="104">
        <v>105002446248</v>
      </c>
      <c r="Y1543" s="1">
        <v>43344</v>
      </c>
      <c r="Z1543" s="1">
        <v>43384</v>
      </c>
      <c r="AA1543">
        <v>109</v>
      </c>
      <c r="AB1543" t="s">
        <v>613</v>
      </c>
      <c r="AD1543">
        <v>6005877385</v>
      </c>
      <c r="AE1543" t="s">
        <v>58</v>
      </c>
      <c r="AH1543" s="104">
        <v>14847756790250</v>
      </c>
      <c r="AI1543" t="s">
        <v>884</v>
      </c>
      <c r="AJ1543">
        <v>56100</v>
      </c>
      <c r="AK1543" t="s">
        <v>264</v>
      </c>
      <c r="AL1543" t="s">
        <v>616</v>
      </c>
      <c r="AM1543">
        <v>96</v>
      </c>
      <c r="AN1543" t="s">
        <v>101</v>
      </c>
      <c r="AO1543" t="s">
        <v>617</v>
      </c>
      <c r="AP1543" t="s">
        <v>618</v>
      </c>
      <c r="AQ1543" t="s">
        <v>619</v>
      </c>
      <c r="AR1543">
        <v>36</v>
      </c>
      <c r="AU1543">
        <v>0</v>
      </c>
      <c r="AV1543" s="1">
        <v>43282</v>
      </c>
      <c r="AW1543" s="1">
        <v>43343</v>
      </c>
      <c r="AX1543">
        <v>28.02</v>
      </c>
      <c r="AY1543">
        <v>0</v>
      </c>
      <c r="AZ1543">
        <v>0</v>
      </c>
      <c r="BA1543">
        <v>0</v>
      </c>
      <c r="BB1543">
        <v>0</v>
      </c>
      <c r="BC1543">
        <v>1.07</v>
      </c>
      <c r="BD1543">
        <v>0</v>
      </c>
      <c r="BE1543">
        <v>0</v>
      </c>
      <c r="BF1543" s="1">
        <v>43344</v>
      </c>
      <c r="BG1543" s="1">
        <v>43404</v>
      </c>
      <c r="BH1543">
        <v>35.65</v>
      </c>
      <c r="BI1543">
        <v>20.41</v>
      </c>
      <c r="BJ1543">
        <v>84.08</v>
      </c>
      <c r="BK1543">
        <v>12.53</v>
      </c>
      <c r="BL1543">
        <v>9.64</v>
      </c>
      <c r="BM1543">
        <v>3.55</v>
      </c>
      <c r="BN1543">
        <v>1.67</v>
      </c>
      <c r="BO1543">
        <v>5.22</v>
      </c>
      <c r="BP1543">
        <v>111.47</v>
      </c>
      <c r="BQ1543">
        <v>45.29</v>
      </c>
      <c r="BR1543">
        <v>2.4900000000000002</v>
      </c>
      <c r="BS1543">
        <v>66.180000000000007</v>
      </c>
      <c r="BT1543">
        <v>13.24</v>
      </c>
      <c r="BU1543">
        <v>127.2</v>
      </c>
      <c r="BV1543">
        <v>557</v>
      </c>
      <c r="BW1543">
        <v>557</v>
      </c>
      <c r="BX1543">
        <v>0</v>
      </c>
      <c r="BY1543" s="1">
        <v>43389</v>
      </c>
      <c r="BZ1543" t="s">
        <v>624</v>
      </c>
      <c r="CA1543">
        <v>691</v>
      </c>
      <c r="CB1543">
        <v>0</v>
      </c>
      <c r="CC1543" s="1">
        <v>43420</v>
      </c>
      <c r="CD1543">
        <v>138</v>
      </c>
      <c r="CE1543">
        <v>0</v>
      </c>
      <c r="CF1543">
        <v>695</v>
      </c>
      <c r="CG1543">
        <v>0</v>
      </c>
    </row>
    <row r="1544" spans="1:85" hidden="1" x14ac:dyDescent="0.45">
      <c r="A1544" s="179">
        <v>105002446248</v>
      </c>
      <c r="B1544" s="180">
        <v>43344</v>
      </c>
      <c r="C1544" s="181" t="s">
        <v>101</v>
      </c>
      <c r="D1544" s="181">
        <v>2018</v>
      </c>
      <c r="E1544" s="179">
        <v>14848190969595</v>
      </c>
      <c r="F1544" s="182" t="s">
        <v>77</v>
      </c>
      <c r="G1544" s="141" t="str">
        <f>VLOOKUP(E1544,'Tableau Sites'!$A$7:$C$107,3,FALSE)</f>
        <v>2 RUE FRANCOIS LE BRISE</v>
      </c>
      <c r="H1544" s="179">
        <v>56100</v>
      </c>
      <c r="I1544" s="183">
        <v>36</v>
      </c>
      <c r="J1544" s="180">
        <v>43343</v>
      </c>
      <c r="K1544" s="180">
        <v>43343</v>
      </c>
      <c r="L1544" s="183">
        <v>3026</v>
      </c>
      <c r="M1544" s="183">
        <v>3026</v>
      </c>
      <c r="N1544" s="184">
        <v>497.13</v>
      </c>
      <c r="O1544">
        <v>102976584</v>
      </c>
      <c r="P1544" t="s">
        <v>611</v>
      </c>
      <c r="Q1544">
        <v>102977700</v>
      </c>
      <c r="R1544" t="s">
        <v>130</v>
      </c>
      <c r="S1544">
        <v>11003620275</v>
      </c>
      <c r="T1544" t="s">
        <v>910</v>
      </c>
      <c r="U1544" s="104">
        <v>21560121200016</v>
      </c>
      <c r="W1544">
        <v>288119</v>
      </c>
      <c r="X1544" s="104">
        <v>105002446248</v>
      </c>
      <c r="Y1544" s="1">
        <v>43344</v>
      </c>
      <c r="Z1544" s="1">
        <v>43384</v>
      </c>
      <c r="AA1544">
        <v>110</v>
      </c>
      <c r="AB1544" t="s">
        <v>613</v>
      </c>
      <c r="AD1544">
        <v>6005877409</v>
      </c>
      <c r="AE1544" t="s">
        <v>77</v>
      </c>
      <c r="AH1544" s="104">
        <v>14848190969595</v>
      </c>
      <c r="AI1544" t="s">
        <v>78</v>
      </c>
      <c r="AJ1544">
        <v>56100</v>
      </c>
      <c r="AK1544" t="s">
        <v>264</v>
      </c>
      <c r="AL1544" t="s">
        <v>616</v>
      </c>
      <c r="AM1544">
        <v>798</v>
      </c>
      <c r="AN1544" t="s">
        <v>101</v>
      </c>
      <c r="AO1544" t="s">
        <v>617</v>
      </c>
      <c r="AP1544" t="s">
        <v>627</v>
      </c>
      <c r="AQ1544" t="s">
        <v>619</v>
      </c>
      <c r="AR1544">
        <v>36</v>
      </c>
      <c r="AU1544">
        <v>0</v>
      </c>
      <c r="AV1544" s="1">
        <v>43282</v>
      </c>
      <c r="AW1544" s="1">
        <v>43343</v>
      </c>
      <c r="AX1544">
        <v>152.19</v>
      </c>
      <c r="AY1544">
        <v>0</v>
      </c>
      <c r="AZ1544">
        <v>0</v>
      </c>
      <c r="BA1544">
        <v>0</v>
      </c>
      <c r="BB1544">
        <v>0</v>
      </c>
      <c r="BC1544">
        <v>5.81</v>
      </c>
      <c r="BD1544">
        <v>0</v>
      </c>
      <c r="BE1544">
        <v>0</v>
      </c>
      <c r="BF1544" s="1">
        <v>43344</v>
      </c>
      <c r="BG1544" s="1">
        <v>43404</v>
      </c>
      <c r="BH1544">
        <v>49.71</v>
      </c>
      <c r="BI1544">
        <v>110.09</v>
      </c>
      <c r="BJ1544">
        <v>311.99</v>
      </c>
      <c r="BK1544">
        <v>68.09</v>
      </c>
      <c r="BL1544">
        <v>13.44</v>
      </c>
      <c r="BM1544">
        <v>19.309999999999999</v>
      </c>
      <c r="BN1544">
        <v>9.08</v>
      </c>
      <c r="BO1544">
        <v>28.39</v>
      </c>
      <c r="BP1544">
        <v>421.91</v>
      </c>
      <c r="BQ1544">
        <v>63.15</v>
      </c>
      <c r="BR1544">
        <v>3.47</v>
      </c>
      <c r="BS1544">
        <v>358.76</v>
      </c>
      <c r="BT1544">
        <v>71.75</v>
      </c>
      <c r="BU1544">
        <v>497.13</v>
      </c>
      <c r="BV1544">
        <v>3026</v>
      </c>
      <c r="BW1544">
        <v>2530</v>
      </c>
      <c r="BX1544">
        <v>496</v>
      </c>
      <c r="BY1544" s="1">
        <v>43386</v>
      </c>
      <c r="BZ1544" t="s">
        <v>624</v>
      </c>
      <c r="CA1544">
        <v>25006</v>
      </c>
      <c r="CB1544">
        <v>4215</v>
      </c>
      <c r="CC1544" s="1">
        <v>43417</v>
      </c>
      <c r="CD1544">
        <v>20912</v>
      </c>
      <c r="CE1544">
        <v>3288</v>
      </c>
      <c r="CF1544">
        <v>23442</v>
      </c>
      <c r="CG1544">
        <v>3784</v>
      </c>
    </row>
    <row r="1545" spans="1:85" hidden="1" x14ac:dyDescent="0.45">
      <c r="A1545" s="179">
        <v>105002446248</v>
      </c>
      <c r="B1545" s="180">
        <v>43344</v>
      </c>
      <c r="C1545" s="181" t="s">
        <v>101</v>
      </c>
      <c r="D1545" s="181">
        <v>2018</v>
      </c>
      <c r="E1545" s="179">
        <v>14852387785702</v>
      </c>
      <c r="F1545" s="182" t="s">
        <v>39</v>
      </c>
      <c r="G1545" s="141" t="str">
        <f>VLOOKUP(E1545,'Tableau Sites'!$A$7:$C$107,3,FALSE)</f>
        <v>1 PASSAGE DU BLAVET</v>
      </c>
      <c r="H1545" s="179">
        <v>56100</v>
      </c>
      <c r="I1545" s="183">
        <v>12</v>
      </c>
      <c r="J1545" s="180">
        <v>43343</v>
      </c>
      <c r="K1545" s="180">
        <v>43343</v>
      </c>
      <c r="L1545" s="183">
        <v>921</v>
      </c>
      <c r="M1545" s="183">
        <v>921</v>
      </c>
      <c r="N1545" s="184">
        <v>151.97999999999999</v>
      </c>
      <c r="O1545">
        <v>102976584</v>
      </c>
      <c r="P1545" t="s">
        <v>611</v>
      </c>
      <c r="Q1545">
        <v>102977700</v>
      </c>
      <c r="R1545" t="s">
        <v>130</v>
      </c>
      <c r="S1545">
        <v>11003620275</v>
      </c>
      <c r="T1545" t="s">
        <v>910</v>
      </c>
      <c r="U1545" s="104">
        <v>21560121200016</v>
      </c>
      <c r="W1545">
        <v>288119</v>
      </c>
      <c r="X1545" s="104">
        <v>105002446248</v>
      </c>
      <c r="Y1545" s="1">
        <v>43344</v>
      </c>
      <c r="Z1545" s="1">
        <v>43384</v>
      </c>
      <c r="AA1545">
        <v>111</v>
      </c>
      <c r="AB1545" t="s">
        <v>613</v>
      </c>
      <c r="AD1545">
        <v>6005836701</v>
      </c>
      <c r="AE1545" t="s">
        <v>39</v>
      </c>
      <c r="AH1545" s="104">
        <v>14852387785702</v>
      </c>
      <c r="AI1545" t="s">
        <v>885</v>
      </c>
      <c r="AJ1545">
        <v>56100</v>
      </c>
      <c r="AK1545" t="s">
        <v>264</v>
      </c>
      <c r="AL1545" t="s">
        <v>616</v>
      </c>
      <c r="AM1545">
        <v>354</v>
      </c>
      <c r="AN1545" t="s">
        <v>101</v>
      </c>
      <c r="AO1545" t="s">
        <v>617</v>
      </c>
      <c r="AP1545" t="s">
        <v>618</v>
      </c>
      <c r="AQ1545" t="s">
        <v>619</v>
      </c>
      <c r="AR1545">
        <v>12</v>
      </c>
      <c r="AU1545">
        <v>0</v>
      </c>
      <c r="AV1545" s="1">
        <v>43282</v>
      </c>
      <c r="AW1545" s="1">
        <v>43343</v>
      </c>
      <c r="AX1545">
        <v>46.32</v>
      </c>
      <c r="AY1545">
        <v>0</v>
      </c>
      <c r="AZ1545">
        <v>0</v>
      </c>
      <c r="BA1545">
        <v>0</v>
      </c>
      <c r="BB1545">
        <v>0</v>
      </c>
      <c r="BC1545">
        <v>1.77</v>
      </c>
      <c r="BD1545">
        <v>0</v>
      </c>
      <c r="BE1545">
        <v>0</v>
      </c>
      <c r="BF1545" s="1">
        <v>43344</v>
      </c>
      <c r="BG1545" s="1">
        <v>43404</v>
      </c>
      <c r="BH1545">
        <v>15.41</v>
      </c>
      <c r="BI1545">
        <v>33.75</v>
      </c>
      <c r="BJ1545">
        <v>95.48</v>
      </c>
      <c r="BK1545">
        <v>20.72</v>
      </c>
      <c r="BL1545">
        <v>4.17</v>
      </c>
      <c r="BM1545">
        <v>5.88</v>
      </c>
      <c r="BN1545">
        <v>2.76</v>
      </c>
      <c r="BO1545">
        <v>8.64</v>
      </c>
      <c r="BP1545">
        <v>129.01</v>
      </c>
      <c r="BQ1545">
        <v>19.579999999999998</v>
      </c>
      <c r="BR1545">
        <v>1.08</v>
      </c>
      <c r="BS1545">
        <v>109.43</v>
      </c>
      <c r="BT1545">
        <v>21.89</v>
      </c>
      <c r="BU1545">
        <v>151.97999999999999</v>
      </c>
      <c r="BV1545">
        <v>921</v>
      </c>
      <c r="BW1545">
        <v>921</v>
      </c>
      <c r="BX1545">
        <v>0</v>
      </c>
      <c r="BY1545" s="1">
        <v>43391</v>
      </c>
      <c r="BZ1545" t="s">
        <v>624</v>
      </c>
      <c r="CA1545">
        <v>3601</v>
      </c>
      <c r="CB1545">
        <v>0</v>
      </c>
      <c r="CC1545" s="1">
        <v>43422</v>
      </c>
      <c r="CD1545">
        <v>1947</v>
      </c>
      <c r="CE1545">
        <v>0</v>
      </c>
      <c r="CF1545">
        <v>2868</v>
      </c>
      <c r="CG1545">
        <v>0</v>
      </c>
    </row>
    <row r="1546" spans="1:85" hidden="1" x14ac:dyDescent="0.45">
      <c r="A1546" s="179">
        <v>105002446248</v>
      </c>
      <c r="B1546" s="180">
        <v>43344</v>
      </c>
      <c r="C1546" s="181" t="s">
        <v>101</v>
      </c>
      <c r="D1546" s="181">
        <v>2018</v>
      </c>
      <c r="E1546" s="179">
        <v>14824023030389</v>
      </c>
      <c r="F1546" s="182" t="s">
        <v>782</v>
      </c>
      <c r="G1546" s="141" t="s">
        <v>886</v>
      </c>
      <c r="H1546" s="179">
        <v>56100</v>
      </c>
      <c r="I1546" s="183">
        <v>18</v>
      </c>
      <c r="J1546" s="180">
        <v>43343</v>
      </c>
      <c r="K1546" s="180">
        <v>43343</v>
      </c>
      <c r="L1546" s="183">
        <v>204</v>
      </c>
      <c r="M1546" s="183">
        <v>204</v>
      </c>
      <c r="N1546" s="184">
        <v>56.49</v>
      </c>
      <c r="O1546">
        <v>102976584</v>
      </c>
      <c r="P1546" t="s">
        <v>611</v>
      </c>
      <c r="Q1546">
        <v>102977700</v>
      </c>
      <c r="R1546" t="s">
        <v>130</v>
      </c>
      <c r="S1546">
        <v>11003620275</v>
      </c>
      <c r="T1546" t="s">
        <v>910</v>
      </c>
      <c r="U1546" s="104">
        <v>21560121200016</v>
      </c>
      <c r="W1546">
        <v>288119</v>
      </c>
      <c r="X1546" s="104">
        <v>105002446248</v>
      </c>
      <c r="Y1546" s="1">
        <v>43344</v>
      </c>
      <c r="Z1546" s="1">
        <v>43384</v>
      </c>
      <c r="AA1546">
        <v>112</v>
      </c>
      <c r="AB1546" t="s">
        <v>613</v>
      </c>
      <c r="AD1546">
        <v>6005903454</v>
      </c>
      <c r="AE1546" t="s">
        <v>782</v>
      </c>
      <c r="AG1546" t="s">
        <v>783</v>
      </c>
      <c r="AH1546" s="104">
        <v>14824023030389</v>
      </c>
      <c r="AI1546" t="s">
        <v>886</v>
      </c>
      <c r="AJ1546">
        <v>56100</v>
      </c>
      <c r="AK1546" t="s">
        <v>264</v>
      </c>
      <c r="AL1546" t="s">
        <v>616</v>
      </c>
      <c r="AM1546">
        <v>19</v>
      </c>
      <c r="AN1546" t="s">
        <v>101</v>
      </c>
      <c r="AO1546" t="s">
        <v>617</v>
      </c>
      <c r="AP1546" t="s">
        <v>618</v>
      </c>
      <c r="AQ1546" t="s">
        <v>619</v>
      </c>
      <c r="AR1546">
        <v>18</v>
      </c>
      <c r="AU1546">
        <v>0</v>
      </c>
      <c r="AV1546" s="1">
        <v>43282</v>
      </c>
      <c r="AW1546" s="1">
        <v>43343</v>
      </c>
      <c r="AX1546">
        <v>10.25</v>
      </c>
      <c r="AY1546">
        <v>0</v>
      </c>
      <c r="AZ1546">
        <v>0</v>
      </c>
      <c r="BA1546">
        <v>0</v>
      </c>
      <c r="BB1546">
        <v>0</v>
      </c>
      <c r="BC1546">
        <v>0.39</v>
      </c>
      <c r="BD1546">
        <v>0</v>
      </c>
      <c r="BE1546">
        <v>0</v>
      </c>
      <c r="BF1546" s="1">
        <v>43344</v>
      </c>
      <c r="BG1546" s="1">
        <v>43404</v>
      </c>
      <c r="BH1546">
        <v>20.47</v>
      </c>
      <c r="BI1546">
        <v>7.47</v>
      </c>
      <c r="BJ1546">
        <v>38.19</v>
      </c>
      <c r="BK1546">
        <v>4.59</v>
      </c>
      <c r="BL1546">
        <v>5.53</v>
      </c>
      <c r="BM1546">
        <v>1.3</v>
      </c>
      <c r="BN1546">
        <v>0.61</v>
      </c>
      <c r="BO1546">
        <v>1.91</v>
      </c>
      <c r="BP1546">
        <v>50.22</v>
      </c>
      <c r="BQ1546">
        <v>26</v>
      </c>
      <c r="BR1546">
        <v>1.43</v>
      </c>
      <c r="BS1546">
        <v>24.22</v>
      </c>
      <c r="BT1546">
        <v>4.84</v>
      </c>
      <c r="BU1546">
        <v>56.49</v>
      </c>
      <c r="BV1546">
        <v>204</v>
      </c>
      <c r="BW1546">
        <v>204</v>
      </c>
      <c r="BX1546">
        <v>0</v>
      </c>
      <c r="BY1546" s="1">
        <v>43378</v>
      </c>
      <c r="BZ1546" t="s">
        <v>624</v>
      </c>
      <c r="CA1546">
        <v>632</v>
      </c>
      <c r="CB1546">
        <v>0</v>
      </c>
      <c r="CC1546" s="1">
        <v>43564</v>
      </c>
      <c r="CD1546">
        <v>341</v>
      </c>
      <c r="CE1546">
        <v>0</v>
      </c>
      <c r="CF1546">
        <v>545</v>
      </c>
      <c r="CG1546">
        <v>0</v>
      </c>
    </row>
    <row r="1547" spans="1:85" hidden="1" x14ac:dyDescent="0.45">
      <c r="A1547" s="179">
        <v>105002446248</v>
      </c>
      <c r="B1547" s="180">
        <v>43344</v>
      </c>
      <c r="C1547" s="181" t="s">
        <v>101</v>
      </c>
      <c r="D1547" s="181">
        <v>2018</v>
      </c>
      <c r="E1547" s="179">
        <v>14829956526793</v>
      </c>
      <c r="F1547" s="182" t="s">
        <v>31</v>
      </c>
      <c r="G1547" s="141" t="str">
        <f>VLOOKUP(E1547,'Tableau Sites'!$A$7:$C$107,3,FALSE)</f>
        <v>82 RUE DE KERVARIC</v>
      </c>
      <c r="H1547" s="179">
        <v>56100</v>
      </c>
      <c r="I1547" s="183">
        <v>12</v>
      </c>
      <c r="J1547" s="180">
        <v>43343</v>
      </c>
      <c r="K1547" s="180">
        <v>43343</v>
      </c>
      <c r="L1547" s="183">
        <v>1040</v>
      </c>
      <c r="M1547" s="183">
        <v>1040</v>
      </c>
      <c r="N1547" s="184">
        <v>168.94</v>
      </c>
      <c r="O1547">
        <v>102976584</v>
      </c>
      <c r="P1547" t="s">
        <v>611</v>
      </c>
      <c r="Q1547">
        <v>102977700</v>
      </c>
      <c r="R1547" t="s">
        <v>130</v>
      </c>
      <c r="S1547">
        <v>11003620275</v>
      </c>
      <c r="T1547" t="s">
        <v>910</v>
      </c>
      <c r="U1547" s="104">
        <v>21560121200016</v>
      </c>
      <c r="W1547">
        <v>288119</v>
      </c>
      <c r="X1547" s="104">
        <v>105002446248</v>
      </c>
      <c r="Y1547" s="1">
        <v>43344</v>
      </c>
      <c r="Z1547" s="1">
        <v>43384</v>
      </c>
      <c r="AA1547">
        <v>113</v>
      </c>
      <c r="AB1547" t="s">
        <v>613</v>
      </c>
      <c r="AD1547">
        <v>6005863694</v>
      </c>
      <c r="AE1547" t="s">
        <v>31</v>
      </c>
      <c r="AH1547" s="104">
        <v>14829956526793</v>
      </c>
      <c r="AI1547" t="s">
        <v>887</v>
      </c>
      <c r="AJ1547">
        <v>56100</v>
      </c>
      <c r="AK1547" t="s">
        <v>264</v>
      </c>
      <c r="AL1547" t="s">
        <v>616</v>
      </c>
      <c r="AM1547">
        <v>101</v>
      </c>
      <c r="AN1547" t="s">
        <v>101</v>
      </c>
      <c r="AO1547" t="s">
        <v>617</v>
      </c>
      <c r="AP1547" t="s">
        <v>618</v>
      </c>
      <c r="AQ1547" t="s">
        <v>619</v>
      </c>
      <c r="AR1547">
        <v>12</v>
      </c>
      <c r="AU1547">
        <v>0</v>
      </c>
      <c r="AV1547" s="1">
        <v>43282</v>
      </c>
      <c r="AW1547" s="1">
        <v>43343</v>
      </c>
      <c r="AX1547">
        <v>52.3</v>
      </c>
      <c r="AY1547">
        <v>0</v>
      </c>
      <c r="AZ1547">
        <v>0</v>
      </c>
      <c r="BA1547">
        <v>0</v>
      </c>
      <c r="BB1547">
        <v>0</v>
      </c>
      <c r="BC1547">
        <v>2</v>
      </c>
      <c r="BD1547">
        <v>0</v>
      </c>
      <c r="BE1547">
        <v>0</v>
      </c>
      <c r="BF1547" s="1">
        <v>43344</v>
      </c>
      <c r="BG1547" s="1">
        <v>43404</v>
      </c>
      <c r="BH1547">
        <v>15.41</v>
      </c>
      <c r="BI1547">
        <v>38.11</v>
      </c>
      <c r="BJ1547">
        <v>105.82</v>
      </c>
      <c r="BK1547">
        <v>23.4</v>
      </c>
      <c r="BL1547">
        <v>4.17</v>
      </c>
      <c r="BM1547">
        <v>6.64</v>
      </c>
      <c r="BN1547">
        <v>3.12</v>
      </c>
      <c r="BO1547">
        <v>9.76</v>
      </c>
      <c r="BP1547">
        <v>143.15</v>
      </c>
      <c r="BQ1547">
        <v>19.579999999999998</v>
      </c>
      <c r="BR1547">
        <v>1.08</v>
      </c>
      <c r="BS1547">
        <v>123.57</v>
      </c>
      <c r="BT1547">
        <v>24.71</v>
      </c>
      <c r="BU1547">
        <v>168.94</v>
      </c>
      <c r="BV1547">
        <v>1040</v>
      </c>
      <c r="BW1547">
        <v>1040</v>
      </c>
      <c r="BX1547">
        <v>0</v>
      </c>
      <c r="BY1547" s="1">
        <v>43272</v>
      </c>
      <c r="BZ1547" t="s">
        <v>624</v>
      </c>
      <c r="CA1547">
        <v>22780</v>
      </c>
      <c r="CB1547">
        <v>0</v>
      </c>
      <c r="CC1547" s="1">
        <v>43452</v>
      </c>
      <c r="CD1547">
        <v>22937</v>
      </c>
      <c r="CE1547">
        <v>0</v>
      </c>
      <c r="CF1547">
        <v>23977</v>
      </c>
      <c r="CG1547">
        <v>0</v>
      </c>
    </row>
    <row r="1548" spans="1:85" hidden="1" x14ac:dyDescent="0.45">
      <c r="A1548" s="179">
        <v>105002446248</v>
      </c>
      <c r="B1548" s="180">
        <v>43344</v>
      </c>
      <c r="C1548" s="181" t="s">
        <v>101</v>
      </c>
      <c r="D1548" s="181">
        <v>2018</v>
      </c>
      <c r="E1548" s="179">
        <v>14830101244506</v>
      </c>
      <c r="F1548" s="182" t="s">
        <v>786</v>
      </c>
      <c r="G1548" s="141" t="str">
        <f>VLOOKUP(E1548,'Tableau Sites'!$A$7:$C$107,3,FALSE)</f>
        <v>82 RUE DE KERVARIC</v>
      </c>
      <c r="H1548" s="179">
        <v>56100</v>
      </c>
      <c r="I1548" s="183">
        <v>9</v>
      </c>
      <c r="J1548" s="180">
        <v>43343</v>
      </c>
      <c r="K1548" s="180">
        <v>43343</v>
      </c>
      <c r="L1548" s="183">
        <v>963</v>
      </c>
      <c r="M1548" s="183">
        <v>963</v>
      </c>
      <c r="N1548" s="184">
        <v>145.30000000000001</v>
      </c>
      <c r="O1548">
        <v>102976584</v>
      </c>
      <c r="P1548" t="s">
        <v>611</v>
      </c>
      <c r="Q1548">
        <v>102977700</v>
      </c>
      <c r="R1548" t="s">
        <v>130</v>
      </c>
      <c r="S1548">
        <v>11003620275</v>
      </c>
      <c r="T1548" t="s">
        <v>910</v>
      </c>
      <c r="U1548" s="104">
        <v>21560121200016</v>
      </c>
      <c r="W1548">
        <v>288119</v>
      </c>
      <c r="X1548" s="104">
        <v>105002446248</v>
      </c>
      <c r="Y1548" s="1">
        <v>43344</v>
      </c>
      <c r="Z1548" s="1">
        <v>43384</v>
      </c>
      <c r="AA1548">
        <v>114</v>
      </c>
      <c r="AB1548" t="s">
        <v>613</v>
      </c>
      <c r="AD1548">
        <v>6005830338</v>
      </c>
      <c r="AE1548" t="s">
        <v>786</v>
      </c>
      <c r="AH1548" s="104">
        <v>14830101244506</v>
      </c>
      <c r="AI1548" t="s">
        <v>888</v>
      </c>
      <c r="AJ1548">
        <v>56100</v>
      </c>
      <c r="AK1548" t="s">
        <v>264</v>
      </c>
      <c r="AL1548" t="s">
        <v>616</v>
      </c>
      <c r="AM1548">
        <v>3156310410460</v>
      </c>
      <c r="AN1548" t="s">
        <v>101</v>
      </c>
      <c r="AO1548" t="s">
        <v>617</v>
      </c>
      <c r="AP1548" t="s">
        <v>631</v>
      </c>
      <c r="AQ1548" t="s">
        <v>619</v>
      </c>
      <c r="AR1548">
        <v>9</v>
      </c>
      <c r="AU1548">
        <v>0</v>
      </c>
      <c r="AV1548" s="1">
        <v>43313</v>
      </c>
      <c r="AW1548" s="1">
        <v>43343</v>
      </c>
      <c r="AX1548">
        <v>48.43</v>
      </c>
      <c r="AY1548">
        <v>0</v>
      </c>
      <c r="AZ1548">
        <v>0</v>
      </c>
      <c r="BA1548">
        <v>0</v>
      </c>
      <c r="BB1548">
        <v>0</v>
      </c>
      <c r="BC1548">
        <v>1.85</v>
      </c>
      <c r="BD1548">
        <v>0</v>
      </c>
      <c r="BE1548">
        <v>0</v>
      </c>
      <c r="BF1548" s="1">
        <v>43344</v>
      </c>
      <c r="BG1548" s="1">
        <v>43373</v>
      </c>
      <c r="BH1548">
        <v>7.94</v>
      </c>
      <c r="BI1548">
        <v>33.090000000000003</v>
      </c>
      <c r="BJ1548">
        <v>89.46</v>
      </c>
      <c r="BK1548">
        <v>21.67</v>
      </c>
      <c r="BL1548">
        <v>2.15</v>
      </c>
      <c r="BM1548">
        <v>6.14</v>
      </c>
      <c r="BN1548">
        <v>2.89</v>
      </c>
      <c r="BO1548">
        <v>9.0299999999999994</v>
      </c>
      <c r="BP1548">
        <v>122.31</v>
      </c>
      <c r="BQ1548">
        <v>10.09</v>
      </c>
      <c r="BR1548">
        <v>0.55000000000000004</v>
      </c>
      <c r="BS1548">
        <v>112.22</v>
      </c>
      <c r="BT1548">
        <v>22.44</v>
      </c>
      <c r="BU1548">
        <v>145.30000000000001</v>
      </c>
      <c r="BV1548">
        <v>963</v>
      </c>
      <c r="BW1548">
        <v>678</v>
      </c>
      <c r="BX1548">
        <v>285</v>
      </c>
      <c r="BY1548" s="1">
        <v>43389</v>
      </c>
      <c r="BZ1548" t="s">
        <v>624</v>
      </c>
      <c r="CA1548">
        <v>19360</v>
      </c>
      <c r="CB1548">
        <v>12941</v>
      </c>
      <c r="CC1548" s="1">
        <v>43420</v>
      </c>
      <c r="CD1548">
        <v>17540</v>
      </c>
      <c r="CE1548">
        <v>12225</v>
      </c>
      <c r="CF1548">
        <v>18218</v>
      </c>
      <c r="CG1548">
        <v>12510</v>
      </c>
    </row>
    <row r="1549" spans="1:85" hidden="1" x14ac:dyDescent="0.45">
      <c r="A1549" s="179">
        <v>105002446248</v>
      </c>
      <c r="B1549" s="180">
        <v>43344</v>
      </c>
      <c r="C1549" s="181" t="s">
        <v>101</v>
      </c>
      <c r="D1549" s="181">
        <v>2018</v>
      </c>
      <c r="E1549" s="179">
        <v>14881910155540</v>
      </c>
      <c r="F1549" s="182" t="s">
        <v>788</v>
      </c>
      <c r="G1549" s="141" t="s">
        <v>889</v>
      </c>
      <c r="H1549" s="179">
        <v>56100</v>
      </c>
      <c r="I1549" s="183">
        <v>9</v>
      </c>
      <c r="J1549" s="180">
        <v>43343</v>
      </c>
      <c r="K1549" s="180">
        <v>43343</v>
      </c>
      <c r="L1549" s="183">
        <v>36</v>
      </c>
      <c r="M1549" s="183">
        <v>36</v>
      </c>
      <c r="N1549" s="184">
        <v>22.36</v>
      </c>
      <c r="O1549">
        <v>102976584</v>
      </c>
      <c r="P1549" t="s">
        <v>611</v>
      </c>
      <c r="Q1549">
        <v>102977700</v>
      </c>
      <c r="R1549" t="s">
        <v>130</v>
      </c>
      <c r="S1549">
        <v>11003620275</v>
      </c>
      <c r="T1549" t="s">
        <v>910</v>
      </c>
      <c r="U1549" s="104">
        <v>21560121200016</v>
      </c>
      <c r="W1549">
        <v>288119</v>
      </c>
      <c r="X1549" s="104">
        <v>105002446248</v>
      </c>
      <c r="Y1549" s="1">
        <v>43344</v>
      </c>
      <c r="Z1549" s="1">
        <v>43384</v>
      </c>
      <c r="AA1549">
        <v>115</v>
      </c>
      <c r="AB1549" t="s">
        <v>613</v>
      </c>
      <c r="AD1549">
        <v>6005830376</v>
      </c>
      <c r="AE1549" t="s">
        <v>788</v>
      </c>
      <c r="AH1549" s="104">
        <v>14881910155540</v>
      </c>
      <c r="AI1549" t="s">
        <v>889</v>
      </c>
      <c r="AJ1549">
        <v>56100</v>
      </c>
      <c r="AK1549" t="s">
        <v>264</v>
      </c>
      <c r="AL1549" t="s">
        <v>616</v>
      </c>
      <c r="AM1549">
        <v>2177611358520</v>
      </c>
      <c r="AN1549" t="s">
        <v>101</v>
      </c>
      <c r="AO1549" t="s">
        <v>617</v>
      </c>
      <c r="AP1549" t="s">
        <v>790</v>
      </c>
      <c r="AQ1549" t="s">
        <v>619</v>
      </c>
      <c r="AR1549">
        <v>9</v>
      </c>
      <c r="AU1549">
        <v>0</v>
      </c>
      <c r="AV1549" s="1">
        <v>43282</v>
      </c>
      <c r="AW1549" s="1">
        <v>43343</v>
      </c>
      <c r="AX1549">
        <v>1.8</v>
      </c>
      <c r="AY1549">
        <v>0</v>
      </c>
      <c r="AZ1549">
        <v>0</v>
      </c>
      <c r="BA1549">
        <v>0</v>
      </c>
      <c r="BB1549">
        <v>0</v>
      </c>
      <c r="BC1549">
        <v>0.06</v>
      </c>
      <c r="BD1549">
        <v>0</v>
      </c>
      <c r="BE1549">
        <v>0</v>
      </c>
      <c r="BF1549" s="1">
        <v>43344</v>
      </c>
      <c r="BG1549" s="1">
        <v>43404</v>
      </c>
      <c r="BH1549">
        <v>12.89</v>
      </c>
      <c r="BI1549">
        <v>1.28</v>
      </c>
      <c r="BJ1549">
        <v>15.97</v>
      </c>
      <c r="BK1549">
        <v>0.81</v>
      </c>
      <c r="BL1549">
        <v>3.49</v>
      </c>
      <c r="BM1549">
        <v>0.23</v>
      </c>
      <c r="BN1549">
        <v>0.11</v>
      </c>
      <c r="BO1549">
        <v>0.34</v>
      </c>
      <c r="BP1549">
        <v>20.61</v>
      </c>
      <c r="BQ1549">
        <v>16.38</v>
      </c>
      <c r="BR1549">
        <v>0.9</v>
      </c>
      <c r="BS1549">
        <v>4.2300000000000004</v>
      </c>
      <c r="BT1549">
        <v>0.85</v>
      </c>
      <c r="BU1549">
        <v>22.36</v>
      </c>
      <c r="BV1549">
        <v>36</v>
      </c>
      <c r="BW1549">
        <v>23</v>
      </c>
      <c r="BX1549">
        <v>13</v>
      </c>
      <c r="BY1549" s="1">
        <v>43411</v>
      </c>
      <c r="BZ1549" t="s">
        <v>624</v>
      </c>
      <c r="CA1549">
        <v>174</v>
      </c>
      <c r="CB1549">
        <v>87</v>
      </c>
      <c r="CC1549" s="1">
        <v>43441</v>
      </c>
      <c r="CD1549">
        <v>124</v>
      </c>
      <c r="CE1549">
        <v>61</v>
      </c>
      <c r="CF1549">
        <v>147</v>
      </c>
      <c r="CG1549">
        <v>74</v>
      </c>
    </row>
    <row r="1550" spans="1:85" hidden="1" x14ac:dyDescent="0.45">
      <c r="A1550" s="179">
        <v>105002446248</v>
      </c>
      <c r="B1550" s="180">
        <v>43344</v>
      </c>
      <c r="C1550" s="181" t="s">
        <v>101</v>
      </c>
      <c r="D1550" s="181">
        <v>2018</v>
      </c>
      <c r="E1550" s="179">
        <v>14885962254436</v>
      </c>
      <c r="F1550" s="182" t="s">
        <v>791</v>
      </c>
      <c r="G1550" s="141" t="s">
        <v>890</v>
      </c>
      <c r="H1550" s="179">
        <v>56100</v>
      </c>
      <c r="I1550" s="183">
        <v>9</v>
      </c>
      <c r="J1550" s="180">
        <v>43343</v>
      </c>
      <c r="K1550" s="180">
        <v>43343</v>
      </c>
      <c r="L1550" s="183">
        <v>65</v>
      </c>
      <c r="M1550" s="183">
        <v>65</v>
      </c>
      <c r="N1550" s="184">
        <v>26.54</v>
      </c>
      <c r="O1550">
        <v>102976584</v>
      </c>
      <c r="P1550" t="s">
        <v>611</v>
      </c>
      <c r="Q1550">
        <v>102977700</v>
      </c>
      <c r="R1550" t="s">
        <v>130</v>
      </c>
      <c r="S1550">
        <v>11003620275</v>
      </c>
      <c r="T1550" t="s">
        <v>910</v>
      </c>
      <c r="U1550" s="104">
        <v>21560121200016</v>
      </c>
      <c r="W1550">
        <v>288119</v>
      </c>
      <c r="X1550" s="104">
        <v>105002446248</v>
      </c>
      <c r="Y1550" s="1">
        <v>43344</v>
      </c>
      <c r="Z1550" s="1">
        <v>43384</v>
      </c>
      <c r="AA1550">
        <v>116</v>
      </c>
      <c r="AB1550" t="s">
        <v>613</v>
      </c>
      <c r="AD1550">
        <v>6005933672</v>
      </c>
      <c r="AE1550" t="s">
        <v>791</v>
      </c>
      <c r="AH1550" s="104">
        <v>14885962254436</v>
      </c>
      <c r="AI1550" t="s">
        <v>890</v>
      </c>
      <c r="AJ1550">
        <v>56100</v>
      </c>
      <c r="AK1550" t="s">
        <v>264</v>
      </c>
      <c r="AL1550" t="s">
        <v>616</v>
      </c>
      <c r="AM1550">
        <v>671</v>
      </c>
      <c r="AN1550" t="s">
        <v>101</v>
      </c>
      <c r="AO1550" t="s">
        <v>617</v>
      </c>
      <c r="AP1550" t="s">
        <v>618</v>
      </c>
      <c r="AQ1550" t="s">
        <v>619</v>
      </c>
      <c r="AR1550">
        <v>9</v>
      </c>
      <c r="AU1550">
        <v>0</v>
      </c>
      <c r="AV1550" s="1">
        <v>43282</v>
      </c>
      <c r="AW1550" s="1">
        <v>43343</v>
      </c>
      <c r="AX1550">
        <v>3.27</v>
      </c>
      <c r="AY1550">
        <v>0</v>
      </c>
      <c r="AZ1550">
        <v>0</v>
      </c>
      <c r="BA1550">
        <v>0</v>
      </c>
      <c r="BB1550">
        <v>0</v>
      </c>
      <c r="BC1550">
        <v>0.12</v>
      </c>
      <c r="BD1550">
        <v>0</v>
      </c>
      <c r="BE1550">
        <v>0</v>
      </c>
      <c r="BF1550" s="1">
        <v>43344</v>
      </c>
      <c r="BG1550" s="1">
        <v>43404</v>
      </c>
      <c r="BH1550">
        <v>12.89</v>
      </c>
      <c r="BI1550">
        <v>2.38</v>
      </c>
      <c r="BJ1550">
        <v>18.54</v>
      </c>
      <c r="BK1550">
        <v>1.46</v>
      </c>
      <c r="BL1550">
        <v>3.49</v>
      </c>
      <c r="BM1550">
        <v>0.41</v>
      </c>
      <c r="BN1550">
        <v>0.2</v>
      </c>
      <c r="BO1550">
        <v>0.61</v>
      </c>
      <c r="BP1550">
        <v>24.1</v>
      </c>
      <c r="BQ1550">
        <v>16.38</v>
      </c>
      <c r="BR1550">
        <v>0.9</v>
      </c>
      <c r="BS1550">
        <v>7.72</v>
      </c>
      <c r="BT1550">
        <v>1.54</v>
      </c>
      <c r="BU1550">
        <v>26.54</v>
      </c>
      <c r="BV1550">
        <v>65</v>
      </c>
      <c r="BW1550">
        <v>65</v>
      </c>
      <c r="BX1550">
        <v>0</v>
      </c>
      <c r="BY1550" s="1">
        <v>43411</v>
      </c>
      <c r="BZ1550" t="s">
        <v>624</v>
      </c>
      <c r="CA1550">
        <v>313</v>
      </c>
      <c r="CB1550">
        <v>0</v>
      </c>
      <c r="CC1550" s="1">
        <v>43443</v>
      </c>
      <c r="CD1550">
        <v>181</v>
      </c>
      <c r="CE1550">
        <v>0</v>
      </c>
      <c r="CF1550">
        <v>246</v>
      </c>
      <c r="CG1550">
        <v>0</v>
      </c>
    </row>
    <row r="1551" spans="1:85" hidden="1" x14ac:dyDescent="0.45">
      <c r="A1551" s="179">
        <v>105002446248</v>
      </c>
      <c r="B1551" s="180">
        <v>43344</v>
      </c>
      <c r="C1551" s="181" t="s">
        <v>101</v>
      </c>
      <c r="D1551" s="181">
        <v>2018</v>
      </c>
      <c r="E1551" s="179">
        <v>14846888509393</v>
      </c>
      <c r="F1551" s="182" t="s">
        <v>5</v>
      </c>
      <c r="G1551" s="141" t="str">
        <f>VLOOKUP(E1551,'Tableau Sites'!$A$7:$C$107,3,FALSE)</f>
        <v>22A RUE DOCTEUR BENOIT VILLERS</v>
      </c>
      <c r="H1551" s="179">
        <v>56100</v>
      </c>
      <c r="I1551" s="183">
        <v>24</v>
      </c>
      <c r="J1551" s="180">
        <v>43343</v>
      </c>
      <c r="K1551" s="180">
        <v>43343</v>
      </c>
      <c r="L1551" s="183">
        <v>2862</v>
      </c>
      <c r="M1551" s="183">
        <v>2862</v>
      </c>
      <c r="N1551" s="184">
        <v>448.49</v>
      </c>
      <c r="O1551">
        <v>102976584</v>
      </c>
      <c r="P1551" t="s">
        <v>611</v>
      </c>
      <c r="Q1551">
        <v>102977700</v>
      </c>
      <c r="R1551" t="s">
        <v>130</v>
      </c>
      <c r="S1551">
        <v>11003620275</v>
      </c>
      <c r="T1551" t="s">
        <v>910</v>
      </c>
      <c r="U1551" s="104">
        <v>21560121200016</v>
      </c>
      <c r="W1551">
        <v>288119</v>
      </c>
      <c r="X1551" s="104">
        <v>105002446248</v>
      </c>
      <c r="Y1551" s="1">
        <v>43344</v>
      </c>
      <c r="Z1551" s="1">
        <v>43384</v>
      </c>
      <c r="AA1551">
        <v>117</v>
      </c>
      <c r="AB1551" t="s">
        <v>613</v>
      </c>
      <c r="AD1551">
        <v>6005830343</v>
      </c>
      <c r="AE1551" t="s">
        <v>5</v>
      </c>
      <c r="AH1551" s="104">
        <v>14846888509393</v>
      </c>
      <c r="AI1551" t="s">
        <v>891</v>
      </c>
      <c r="AJ1551">
        <v>56100</v>
      </c>
      <c r="AK1551" t="s">
        <v>264</v>
      </c>
      <c r="AL1551" t="s">
        <v>616</v>
      </c>
      <c r="AM1551">
        <v>2177611964557</v>
      </c>
      <c r="AN1551" t="s">
        <v>101</v>
      </c>
      <c r="AO1551" t="s">
        <v>617</v>
      </c>
      <c r="AP1551" t="s">
        <v>631</v>
      </c>
      <c r="AQ1551" t="s">
        <v>619</v>
      </c>
      <c r="AR1551">
        <v>24</v>
      </c>
      <c r="AU1551">
        <v>0</v>
      </c>
      <c r="AV1551" s="1">
        <v>43282</v>
      </c>
      <c r="AW1551" s="1">
        <v>43343</v>
      </c>
      <c r="AX1551">
        <v>143.93</v>
      </c>
      <c r="AY1551">
        <v>0</v>
      </c>
      <c r="AZ1551">
        <v>0</v>
      </c>
      <c r="BA1551">
        <v>0</v>
      </c>
      <c r="BB1551">
        <v>0</v>
      </c>
      <c r="BC1551">
        <v>5.49</v>
      </c>
      <c r="BD1551">
        <v>0</v>
      </c>
      <c r="BE1551">
        <v>0</v>
      </c>
      <c r="BF1551" s="1">
        <v>43344</v>
      </c>
      <c r="BG1551" s="1">
        <v>43404</v>
      </c>
      <c r="BH1551">
        <v>34.92</v>
      </c>
      <c r="BI1551">
        <v>99.56</v>
      </c>
      <c r="BJ1551">
        <v>278.41000000000003</v>
      </c>
      <c r="BK1551">
        <v>64.400000000000006</v>
      </c>
      <c r="BL1551">
        <v>9.44</v>
      </c>
      <c r="BM1551">
        <v>18.260000000000002</v>
      </c>
      <c r="BN1551">
        <v>8.59</v>
      </c>
      <c r="BO1551">
        <v>26.85</v>
      </c>
      <c r="BP1551">
        <v>379.1</v>
      </c>
      <c r="BQ1551">
        <v>44.36</v>
      </c>
      <c r="BR1551">
        <v>2.44</v>
      </c>
      <c r="BS1551">
        <v>334.74</v>
      </c>
      <c r="BT1551">
        <v>66.95</v>
      </c>
      <c r="BU1551">
        <v>448.49</v>
      </c>
      <c r="BV1551">
        <v>2862</v>
      </c>
      <c r="BW1551">
        <v>2089</v>
      </c>
      <c r="BX1551">
        <v>773</v>
      </c>
      <c r="BY1551" s="1">
        <v>43389</v>
      </c>
      <c r="BZ1551" t="s">
        <v>624</v>
      </c>
      <c r="CA1551">
        <v>41451</v>
      </c>
      <c r="CB1551">
        <v>6169</v>
      </c>
      <c r="CC1551" s="1">
        <v>43420</v>
      </c>
      <c r="CD1551">
        <v>35690</v>
      </c>
      <c r="CE1551">
        <v>5001</v>
      </c>
      <c r="CF1551">
        <v>37779</v>
      </c>
      <c r="CG1551">
        <v>5774</v>
      </c>
    </row>
    <row r="1552" spans="1:85" hidden="1" x14ac:dyDescent="0.45">
      <c r="A1552" s="179">
        <v>105002446248</v>
      </c>
      <c r="B1552" s="180">
        <v>43344</v>
      </c>
      <c r="C1552" s="181" t="s">
        <v>101</v>
      </c>
      <c r="D1552" s="181">
        <v>2018</v>
      </c>
      <c r="E1552" s="179">
        <v>14807814659972</v>
      </c>
      <c r="F1552" s="182" t="s">
        <v>794</v>
      </c>
      <c r="G1552" s="141" t="str">
        <f>VLOOKUP(E1552,'Tableau Sites'!$A$7:$C$107,3,FALSE)</f>
        <v>PLACE DE LA LIBERTE</v>
      </c>
      <c r="H1552" s="179">
        <v>56100</v>
      </c>
      <c r="I1552" s="183">
        <v>6</v>
      </c>
      <c r="J1552" s="180">
        <v>43343</v>
      </c>
      <c r="K1552" s="180">
        <v>43343</v>
      </c>
      <c r="L1552" s="183">
        <v>518</v>
      </c>
      <c r="M1552" s="183">
        <v>518</v>
      </c>
      <c r="N1552" s="184">
        <v>87.76</v>
      </c>
      <c r="O1552">
        <v>102976584</v>
      </c>
      <c r="P1552" t="s">
        <v>611</v>
      </c>
      <c r="Q1552">
        <v>102977700</v>
      </c>
      <c r="R1552" t="s">
        <v>130</v>
      </c>
      <c r="S1552">
        <v>11003620275</v>
      </c>
      <c r="T1552" t="s">
        <v>910</v>
      </c>
      <c r="U1552" s="104">
        <v>21560121200016</v>
      </c>
      <c r="W1552">
        <v>288119</v>
      </c>
      <c r="X1552" s="104">
        <v>105002446248</v>
      </c>
      <c r="Y1552" s="1">
        <v>43344</v>
      </c>
      <c r="Z1552" s="1">
        <v>43384</v>
      </c>
      <c r="AA1552">
        <v>118</v>
      </c>
      <c r="AB1552" t="s">
        <v>613</v>
      </c>
      <c r="AD1552">
        <v>6005877895</v>
      </c>
      <c r="AE1552" t="s">
        <v>794</v>
      </c>
      <c r="AH1552" s="104">
        <v>14807814659972</v>
      </c>
      <c r="AI1552" t="s">
        <v>892</v>
      </c>
      <c r="AJ1552">
        <v>56100</v>
      </c>
      <c r="AK1552" t="s">
        <v>264</v>
      </c>
      <c r="AL1552" t="s">
        <v>616</v>
      </c>
      <c r="AM1552">
        <v>630</v>
      </c>
      <c r="AN1552" t="s">
        <v>101</v>
      </c>
      <c r="AO1552" t="s">
        <v>617</v>
      </c>
      <c r="AP1552" t="s">
        <v>618</v>
      </c>
      <c r="AQ1552" t="s">
        <v>619</v>
      </c>
      <c r="AR1552">
        <v>6</v>
      </c>
      <c r="AU1552">
        <v>0</v>
      </c>
      <c r="AV1552" s="1">
        <v>43282</v>
      </c>
      <c r="AW1552" s="1">
        <v>43343</v>
      </c>
      <c r="AX1552">
        <v>26.05</v>
      </c>
      <c r="AY1552">
        <v>0</v>
      </c>
      <c r="AZ1552">
        <v>0</v>
      </c>
      <c r="BA1552">
        <v>0</v>
      </c>
      <c r="BB1552">
        <v>0</v>
      </c>
      <c r="BC1552">
        <v>0.99</v>
      </c>
      <c r="BD1552">
        <v>0</v>
      </c>
      <c r="BE1552">
        <v>0</v>
      </c>
      <c r="BF1552" s="1">
        <v>43344</v>
      </c>
      <c r="BG1552" s="1">
        <v>43404</v>
      </c>
      <c r="BH1552">
        <v>10.36</v>
      </c>
      <c r="BI1552">
        <v>19</v>
      </c>
      <c r="BJ1552">
        <v>55.41</v>
      </c>
      <c r="BK1552">
        <v>11.66</v>
      </c>
      <c r="BL1552">
        <v>2.8</v>
      </c>
      <c r="BM1552">
        <v>3.31</v>
      </c>
      <c r="BN1552">
        <v>1.55</v>
      </c>
      <c r="BO1552">
        <v>4.8600000000000003</v>
      </c>
      <c r="BP1552">
        <v>74.73</v>
      </c>
      <c r="BQ1552">
        <v>13.16</v>
      </c>
      <c r="BR1552">
        <v>0.72</v>
      </c>
      <c r="BS1552">
        <v>61.57</v>
      </c>
      <c r="BT1552">
        <v>12.31</v>
      </c>
      <c r="BU1552">
        <v>87.76</v>
      </c>
      <c r="BV1552">
        <v>518</v>
      </c>
      <c r="BW1552">
        <v>518</v>
      </c>
      <c r="BX1552">
        <v>0</v>
      </c>
      <c r="BY1552" s="1">
        <v>43399</v>
      </c>
      <c r="BZ1552" t="s">
        <v>624</v>
      </c>
      <c r="CA1552">
        <v>216</v>
      </c>
      <c r="CB1552">
        <v>0</v>
      </c>
      <c r="CC1552" s="1">
        <v>43430</v>
      </c>
      <c r="CD1552">
        <v>1772</v>
      </c>
      <c r="CE1552">
        <v>0</v>
      </c>
      <c r="CF1552">
        <v>100</v>
      </c>
      <c r="CG1552">
        <v>0</v>
      </c>
    </row>
    <row r="1553" spans="1:85" x14ac:dyDescent="0.45">
      <c r="A1553" s="179">
        <v>105002446248</v>
      </c>
      <c r="B1553" s="180">
        <v>43344</v>
      </c>
      <c r="C1553" s="181" t="s">
        <v>101</v>
      </c>
      <c r="D1553" s="181">
        <v>2018</v>
      </c>
      <c r="E1553" s="179">
        <v>14881331282858</v>
      </c>
      <c r="F1553" s="182" t="s">
        <v>796</v>
      </c>
      <c r="G1553" s="141" t="str">
        <f>VLOOKUP(E1553,'Tableau Sites'!$A$7:$C$127,3,FALSE)</f>
        <v>BOULEVARD EMILE GUILLEROT</v>
      </c>
      <c r="H1553" s="179">
        <v>56100</v>
      </c>
      <c r="I1553" s="183">
        <v>6</v>
      </c>
      <c r="J1553" s="180">
        <v>43343</v>
      </c>
      <c r="K1553" s="180">
        <v>43343</v>
      </c>
      <c r="L1553" s="183">
        <v>441</v>
      </c>
      <c r="M1553" s="183">
        <v>441</v>
      </c>
      <c r="N1553" s="184">
        <v>76.75</v>
      </c>
      <c r="O1553">
        <v>102976584</v>
      </c>
      <c r="P1553" t="s">
        <v>611</v>
      </c>
      <c r="Q1553">
        <v>102977700</v>
      </c>
      <c r="R1553" t="s">
        <v>130</v>
      </c>
      <c r="S1553">
        <v>11003620275</v>
      </c>
      <c r="T1553" t="s">
        <v>910</v>
      </c>
      <c r="U1553" s="104">
        <v>21560121200016</v>
      </c>
      <c r="W1553">
        <v>288119</v>
      </c>
      <c r="X1553" s="104">
        <v>105002446248</v>
      </c>
      <c r="Y1553" s="1">
        <v>43344</v>
      </c>
      <c r="Z1553" s="1">
        <v>43384</v>
      </c>
      <c r="AA1553">
        <v>119</v>
      </c>
      <c r="AB1553" t="s">
        <v>613</v>
      </c>
      <c r="AD1553">
        <v>6005937300</v>
      </c>
      <c r="AE1553" t="s">
        <v>796</v>
      </c>
      <c r="AH1553" s="104">
        <v>14881331282858</v>
      </c>
      <c r="AI1553" t="s">
        <v>188</v>
      </c>
      <c r="AJ1553">
        <v>56100</v>
      </c>
      <c r="AK1553" t="s">
        <v>264</v>
      </c>
      <c r="AL1553" t="s">
        <v>396</v>
      </c>
      <c r="AM1553">
        <v>234</v>
      </c>
      <c r="AN1553" t="s">
        <v>101</v>
      </c>
      <c r="AO1553" t="s">
        <v>617</v>
      </c>
      <c r="AP1553" t="s">
        <v>618</v>
      </c>
      <c r="AQ1553" t="s">
        <v>619</v>
      </c>
      <c r="AR1553">
        <v>6</v>
      </c>
      <c r="AU1553">
        <v>0</v>
      </c>
      <c r="AV1553" s="1">
        <v>43282</v>
      </c>
      <c r="AW1553" s="1">
        <v>43343</v>
      </c>
      <c r="AX1553">
        <v>22.18</v>
      </c>
      <c r="AY1553">
        <v>0</v>
      </c>
      <c r="AZ1553">
        <v>0</v>
      </c>
      <c r="BA1553">
        <v>0</v>
      </c>
      <c r="BB1553">
        <v>0</v>
      </c>
      <c r="BC1553">
        <v>0.85</v>
      </c>
      <c r="BD1553">
        <v>0</v>
      </c>
      <c r="BE1553">
        <v>0</v>
      </c>
      <c r="BF1553" s="1">
        <v>43344</v>
      </c>
      <c r="BG1553" s="1">
        <v>43404</v>
      </c>
      <c r="BH1553">
        <v>10.36</v>
      </c>
      <c r="BI1553">
        <v>16.16</v>
      </c>
      <c r="BJ1553">
        <v>48.7</v>
      </c>
      <c r="BK1553">
        <v>9.92</v>
      </c>
      <c r="BL1553">
        <v>2.8</v>
      </c>
      <c r="BM1553">
        <v>2.81</v>
      </c>
      <c r="BN1553">
        <v>1.32</v>
      </c>
      <c r="BO1553">
        <v>4.13</v>
      </c>
      <c r="BP1553">
        <v>65.55</v>
      </c>
      <c r="BQ1553">
        <v>13.16</v>
      </c>
      <c r="BR1553">
        <v>0.72</v>
      </c>
      <c r="BS1553">
        <v>52.39</v>
      </c>
      <c r="BT1553">
        <v>10.48</v>
      </c>
      <c r="BU1553">
        <v>76.75</v>
      </c>
      <c r="BV1553">
        <v>441</v>
      </c>
      <c r="BW1553">
        <v>441</v>
      </c>
      <c r="BX1553">
        <v>0</v>
      </c>
      <c r="BY1553" s="1">
        <v>43272</v>
      </c>
      <c r="BZ1553" t="s">
        <v>624</v>
      </c>
      <c r="CA1553">
        <v>3361</v>
      </c>
      <c r="CB1553">
        <v>0</v>
      </c>
      <c r="CC1553" s="1">
        <v>43452</v>
      </c>
      <c r="CD1553">
        <v>3428</v>
      </c>
      <c r="CE1553">
        <v>0</v>
      </c>
      <c r="CF1553">
        <v>3869</v>
      </c>
      <c r="CG1553">
        <v>0</v>
      </c>
    </row>
    <row r="1554" spans="1:85" hidden="1" x14ac:dyDescent="0.45">
      <c r="A1554" s="179">
        <v>105002446248</v>
      </c>
      <c r="B1554" s="180">
        <v>43344</v>
      </c>
      <c r="C1554" s="181" t="s">
        <v>101</v>
      </c>
      <c r="D1554" s="181">
        <v>2018</v>
      </c>
      <c r="E1554" s="179">
        <v>14807959377717</v>
      </c>
      <c r="F1554" s="182" t="s">
        <v>798</v>
      </c>
      <c r="G1554" s="141" t="str">
        <f>VLOOKUP(E1554,'Tableau Sites'!$A$7:$C$107,3,FALSE)</f>
        <v>PLACE ALSACE LORRAINE</v>
      </c>
      <c r="H1554" s="179">
        <v>56100</v>
      </c>
      <c r="I1554" s="183">
        <v>6</v>
      </c>
      <c r="J1554" s="180">
        <v>43343</v>
      </c>
      <c r="K1554" s="180">
        <v>43343</v>
      </c>
      <c r="L1554" s="183">
        <v>79</v>
      </c>
      <c r="M1554" s="183">
        <v>79</v>
      </c>
      <c r="N1554" s="184">
        <v>25.14</v>
      </c>
      <c r="O1554">
        <v>102976584</v>
      </c>
      <c r="P1554" t="s">
        <v>611</v>
      </c>
      <c r="Q1554">
        <v>102977700</v>
      </c>
      <c r="R1554" t="s">
        <v>130</v>
      </c>
      <c r="S1554">
        <v>11003620275</v>
      </c>
      <c r="T1554" t="s">
        <v>910</v>
      </c>
      <c r="U1554" s="104">
        <v>21560121200016</v>
      </c>
      <c r="W1554">
        <v>288119</v>
      </c>
      <c r="X1554" s="104">
        <v>105002446248</v>
      </c>
      <c r="Y1554" s="1">
        <v>43344</v>
      </c>
      <c r="Z1554" s="1">
        <v>43384</v>
      </c>
      <c r="AA1554">
        <v>120</v>
      </c>
      <c r="AB1554" t="s">
        <v>613</v>
      </c>
      <c r="AD1554">
        <v>6005876672</v>
      </c>
      <c r="AE1554" t="s">
        <v>798</v>
      </c>
      <c r="AH1554" s="104">
        <v>14807959377717</v>
      </c>
      <c r="AI1554" t="s">
        <v>34</v>
      </c>
      <c r="AJ1554">
        <v>56100</v>
      </c>
      <c r="AK1554" t="s">
        <v>264</v>
      </c>
      <c r="AL1554" t="s">
        <v>616</v>
      </c>
      <c r="AM1554">
        <v>757</v>
      </c>
      <c r="AN1554" t="s">
        <v>101</v>
      </c>
      <c r="AO1554" t="s">
        <v>617</v>
      </c>
      <c r="AP1554" t="s">
        <v>618</v>
      </c>
      <c r="AQ1554" t="s">
        <v>619</v>
      </c>
      <c r="AR1554">
        <v>6</v>
      </c>
      <c r="AU1554">
        <v>0</v>
      </c>
      <c r="AV1554" s="1">
        <v>43282</v>
      </c>
      <c r="AW1554" s="1">
        <v>43343</v>
      </c>
      <c r="AX1554">
        <v>3.97</v>
      </c>
      <c r="AY1554">
        <v>0</v>
      </c>
      <c r="AZ1554">
        <v>0</v>
      </c>
      <c r="BA1554">
        <v>0</v>
      </c>
      <c r="BB1554">
        <v>0</v>
      </c>
      <c r="BC1554">
        <v>0.15</v>
      </c>
      <c r="BD1554">
        <v>0</v>
      </c>
      <c r="BE1554">
        <v>0</v>
      </c>
      <c r="BF1554" s="1">
        <v>43344</v>
      </c>
      <c r="BG1554" s="1">
        <v>43404</v>
      </c>
      <c r="BH1554">
        <v>10.36</v>
      </c>
      <c r="BI1554">
        <v>2.89</v>
      </c>
      <c r="BJ1554">
        <v>17.22</v>
      </c>
      <c r="BK1554">
        <v>1.78</v>
      </c>
      <c r="BL1554">
        <v>2.8</v>
      </c>
      <c r="BM1554">
        <v>0.5</v>
      </c>
      <c r="BN1554">
        <v>0.24</v>
      </c>
      <c r="BO1554">
        <v>0.74</v>
      </c>
      <c r="BP1554">
        <v>22.54</v>
      </c>
      <c r="BQ1554">
        <v>13.16</v>
      </c>
      <c r="BR1554">
        <v>0.72</v>
      </c>
      <c r="BS1554">
        <v>9.3800000000000008</v>
      </c>
      <c r="BT1554">
        <v>1.88</v>
      </c>
      <c r="BU1554">
        <v>25.14</v>
      </c>
      <c r="BV1554">
        <v>79</v>
      </c>
      <c r="BW1554">
        <v>79</v>
      </c>
      <c r="BX1554">
        <v>0</v>
      </c>
      <c r="BY1554" s="1">
        <v>43385</v>
      </c>
      <c r="BZ1554" t="s">
        <v>624</v>
      </c>
      <c r="CA1554">
        <v>2215</v>
      </c>
      <c r="CB1554">
        <v>0</v>
      </c>
      <c r="CC1554" s="1">
        <v>43416</v>
      </c>
      <c r="CD1554">
        <v>2240</v>
      </c>
      <c r="CE1554">
        <v>0</v>
      </c>
      <c r="CF1554">
        <v>2319</v>
      </c>
      <c r="CG1554">
        <v>0</v>
      </c>
    </row>
    <row r="1555" spans="1:85" hidden="1" x14ac:dyDescent="0.45">
      <c r="A1555" s="179">
        <v>105002446248</v>
      </c>
      <c r="B1555" s="180">
        <v>43344</v>
      </c>
      <c r="C1555" s="181" t="s">
        <v>101</v>
      </c>
      <c r="D1555" s="181">
        <v>2018</v>
      </c>
      <c r="E1555" s="179">
        <v>14808104095512</v>
      </c>
      <c r="F1555" s="182" t="s">
        <v>799</v>
      </c>
      <c r="G1555" s="141" t="str">
        <f>VLOOKUP(E1555,'Tableau Sites'!$A$7:$C$107,3,FALSE)</f>
        <v>RUE DE PONTCARRE</v>
      </c>
      <c r="H1555" s="179">
        <v>56100</v>
      </c>
      <c r="I1555" s="183">
        <v>6</v>
      </c>
      <c r="J1555" s="180">
        <v>43343</v>
      </c>
      <c r="K1555" s="180">
        <v>43343</v>
      </c>
      <c r="L1555" s="183">
        <v>63</v>
      </c>
      <c r="M1555" s="183">
        <v>63</v>
      </c>
      <c r="N1555" s="184">
        <v>22.87</v>
      </c>
      <c r="O1555">
        <v>102976584</v>
      </c>
      <c r="P1555" t="s">
        <v>611</v>
      </c>
      <c r="Q1555">
        <v>102977700</v>
      </c>
      <c r="R1555" t="s">
        <v>130</v>
      </c>
      <c r="S1555">
        <v>11003620275</v>
      </c>
      <c r="T1555" t="s">
        <v>910</v>
      </c>
      <c r="U1555" s="104">
        <v>21560121200016</v>
      </c>
      <c r="W1555">
        <v>288119</v>
      </c>
      <c r="X1555" s="104">
        <v>105002446248</v>
      </c>
      <c r="Y1555" s="1">
        <v>43344</v>
      </c>
      <c r="Z1555" s="1">
        <v>43384</v>
      </c>
      <c r="AA1555">
        <v>121</v>
      </c>
      <c r="AB1555" t="s">
        <v>613</v>
      </c>
      <c r="AD1555">
        <v>6005863657</v>
      </c>
      <c r="AE1555" t="s">
        <v>799</v>
      </c>
      <c r="AH1555" s="104">
        <v>14808104095512</v>
      </c>
      <c r="AI1555" t="s">
        <v>893</v>
      </c>
      <c r="AJ1555">
        <v>56100</v>
      </c>
      <c r="AK1555" t="s">
        <v>264</v>
      </c>
      <c r="AL1555" t="s">
        <v>616</v>
      </c>
      <c r="AM1555">
        <v>942</v>
      </c>
      <c r="AN1555" t="s">
        <v>101</v>
      </c>
      <c r="AO1555" t="s">
        <v>617</v>
      </c>
      <c r="AP1555" t="s">
        <v>618</v>
      </c>
      <c r="AQ1555" t="s">
        <v>619</v>
      </c>
      <c r="AR1555">
        <v>6</v>
      </c>
      <c r="AU1555">
        <v>0</v>
      </c>
      <c r="AV1555" s="1">
        <v>43282</v>
      </c>
      <c r="AW1555" s="1">
        <v>43343</v>
      </c>
      <c r="AX1555">
        <v>3.17</v>
      </c>
      <c r="AY1555">
        <v>0</v>
      </c>
      <c r="AZ1555">
        <v>0</v>
      </c>
      <c r="BA1555">
        <v>0</v>
      </c>
      <c r="BB1555">
        <v>0</v>
      </c>
      <c r="BC1555">
        <v>0.12</v>
      </c>
      <c r="BD1555">
        <v>0</v>
      </c>
      <c r="BE1555">
        <v>0</v>
      </c>
      <c r="BF1555" s="1">
        <v>43344</v>
      </c>
      <c r="BG1555" s="1">
        <v>43404</v>
      </c>
      <c r="BH1555">
        <v>10.36</v>
      </c>
      <c r="BI1555">
        <v>2.31</v>
      </c>
      <c r="BJ1555">
        <v>15.84</v>
      </c>
      <c r="BK1555">
        <v>1.42</v>
      </c>
      <c r="BL1555">
        <v>2.8</v>
      </c>
      <c r="BM1555">
        <v>0.4</v>
      </c>
      <c r="BN1555">
        <v>0.19</v>
      </c>
      <c r="BO1555">
        <v>0.59</v>
      </c>
      <c r="BP1555">
        <v>20.65</v>
      </c>
      <c r="BQ1555">
        <v>13.16</v>
      </c>
      <c r="BR1555">
        <v>0.72</v>
      </c>
      <c r="BS1555">
        <v>7.49</v>
      </c>
      <c r="BT1555">
        <v>1.5</v>
      </c>
      <c r="BU1555">
        <v>22.87</v>
      </c>
      <c r="BV1555">
        <v>63</v>
      </c>
      <c r="BW1555">
        <v>63</v>
      </c>
      <c r="BX1555">
        <v>0</v>
      </c>
      <c r="BY1555" s="1">
        <v>43413</v>
      </c>
      <c r="BZ1555" t="s">
        <v>624</v>
      </c>
      <c r="CA1555">
        <v>597</v>
      </c>
      <c r="CB1555">
        <v>0</v>
      </c>
      <c r="CC1555" s="1">
        <v>43443</v>
      </c>
      <c r="CD1555">
        <v>453</v>
      </c>
      <c r="CE1555">
        <v>0</v>
      </c>
      <c r="CF1555">
        <v>516</v>
      </c>
      <c r="CG1555">
        <v>0</v>
      </c>
    </row>
    <row r="1556" spans="1:85" x14ac:dyDescent="0.45">
      <c r="A1556" s="179">
        <v>105002446248</v>
      </c>
      <c r="B1556" s="180">
        <v>43344</v>
      </c>
      <c r="C1556" s="181" t="s">
        <v>101</v>
      </c>
      <c r="D1556" s="181">
        <v>2018</v>
      </c>
      <c r="E1556" s="179">
        <v>14897250260446</v>
      </c>
      <c r="F1556" s="182" t="s">
        <v>801</v>
      </c>
      <c r="G1556" s="141" t="str">
        <f>VLOOKUP(E1556,'Tableau Sites'!$A$7:$C$127,3,FALSE)</f>
        <v>QUAI DE ROHAN</v>
      </c>
      <c r="H1556" s="179">
        <v>56100</v>
      </c>
      <c r="I1556" s="183">
        <v>6</v>
      </c>
      <c r="J1556" s="180">
        <v>43343</v>
      </c>
      <c r="K1556" s="180">
        <v>43343</v>
      </c>
      <c r="L1556" s="183">
        <v>138</v>
      </c>
      <c r="M1556" s="183">
        <v>138</v>
      </c>
      <c r="N1556" s="184">
        <v>33.56</v>
      </c>
      <c r="O1556">
        <v>102976584</v>
      </c>
      <c r="P1556" t="s">
        <v>611</v>
      </c>
      <c r="Q1556">
        <v>102977700</v>
      </c>
      <c r="R1556" t="s">
        <v>130</v>
      </c>
      <c r="S1556">
        <v>11003620275</v>
      </c>
      <c r="T1556" t="s">
        <v>910</v>
      </c>
      <c r="U1556" s="104">
        <v>21560121200016</v>
      </c>
      <c r="W1556">
        <v>288119</v>
      </c>
      <c r="X1556" s="104">
        <v>105002446248</v>
      </c>
      <c r="Y1556" s="1">
        <v>43344</v>
      </c>
      <c r="Z1556" s="1">
        <v>43384</v>
      </c>
      <c r="AA1556">
        <v>122</v>
      </c>
      <c r="AB1556" t="s">
        <v>613</v>
      </c>
      <c r="AD1556">
        <v>6005863485</v>
      </c>
      <c r="AE1556" t="s">
        <v>801</v>
      </c>
      <c r="AH1556" s="104">
        <v>14897250260446</v>
      </c>
      <c r="AI1556" t="s">
        <v>894</v>
      </c>
      <c r="AJ1556">
        <v>56100</v>
      </c>
      <c r="AK1556" t="s">
        <v>264</v>
      </c>
      <c r="AL1556" t="s">
        <v>616</v>
      </c>
      <c r="AM1556">
        <v>698</v>
      </c>
      <c r="AN1556" t="s">
        <v>101</v>
      </c>
      <c r="AO1556" t="s">
        <v>617</v>
      </c>
      <c r="AP1556" t="s">
        <v>618</v>
      </c>
      <c r="AQ1556" t="s">
        <v>619</v>
      </c>
      <c r="AR1556">
        <v>6</v>
      </c>
      <c r="AU1556">
        <v>0</v>
      </c>
      <c r="AV1556" s="1">
        <v>43282</v>
      </c>
      <c r="AW1556" s="1">
        <v>43343</v>
      </c>
      <c r="AX1556">
        <v>6.94</v>
      </c>
      <c r="AY1556">
        <v>0</v>
      </c>
      <c r="AZ1556">
        <v>0</v>
      </c>
      <c r="BA1556">
        <v>0</v>
      </c>
      <c r="BB1556">
        <v>0</v>
      </c>
      <c r="BC1556">
        <v>0.26</v>
      </c>
      <c r="BD1556">
        <v>0</v>
      </c>
      <c r="BE1556">
        <v>0</v>
      </c>
      <c r="BF1556" s="1">
        <v>43344</v>
      </c>
      <c r="BG1556" s="1">
        <v>43404</v>
      </c>
      <c r="BH1556">
        <v>10.36</v>
      </c>
      <c r="BI1556">
        <v>5.0599999999999996</v>
      </c>
      <c r="BJ1556">
        <v>22.36</v>
      </c>
      <c r="BK1556">
        <v>3.11</v>
      </c>
      <c r="BL1556">
        <v>2.8</v>
      </c>
      <c r="BM1556">
        <v>0.88</v>
      </c>
      <c r="BN1556">
        <v>0.41</v>
      </c>
      <c r="BO1556">
        <v>1.29</v>
      </c>
      <c r="BP1556">
        <v>29.56</v>
      </c>
      <c r="BQ1556">
        <v>13.16</v>
      </c>
      <c r="BR1556">
        <v>0.72</v>
      </c>
      <c r="BS1556">
        <v>16.399999999999999</v>
      </c>
      <c r="BT1556">
        <v>3.28</v>
      </c>
      <c r="BU1556">
        <v>33.56</v>
      </c>
      <c r="BV1556">
        <v>138</v>
      </c>
      <c r="BW1556">
        <v>138</v>
      </c>
      <c r="BX1556">
        <v>0</v>
      </c>
      <c r="BY1556" s="1">
        <v>43390</v>
      </c>
      <c r="BZ1556" t="s">
        <v>624</v>
      </c>
      <c r="CA1556">
        <v>1014</v>
      </c>
      <c r="CB1556">
        <v>0</v>
      </c>
      <c r="CC1556" s="1">
        <v>43421</v>
      </c>
      <c r="CD1556">
        <v>794</v>
      </c>
      <c r="CE1556">
        <v>0</v>
      </c>
      <c r="CF1556">
        <v>932</v>
      </c>
      <c r="CG1556">
        <v>0</v>
      </c>
    </row>
    <row r="1557" spans="1:85" hidden="1" x14ac:dyDescent="0.45">
      <c r="A1557" s="179">
        <v>105002446248</v>
      </c>
      <c r="B1557" s="180">
        <v>43344</v>
      </c>
      <c r="C1557" s="181" t="s">
        <v>101</v>
      </c>
      <c r="D1557" s="181">
        <v>2018</v>
      </c>
      <c r="E1557" s="179">
        <v>14860926084261</v>
      </c>
      <c r="F1557" s="182" t="s">
        <v>803</v>
      </c>
      <c r="G1557" s="141" t="str">
        <f>VLOOKUP(E1557,'Tableau Sites'!$A$7:$C$107,3,FALSE)</f>
        <v>81 RUE DE LA BELLE FONTAINE</v>
      </c>
      <c r="H1557" s="179">
        <v>56100</v>
      </c>
      <c r="I1557" s="183">
        <v>6</v>
      </c>
      <c r="J1557" s="180">
        <v>43343</v>
      </c>
      <c r="K1557" s="180">
        <v>43343</v>
      </c>
      <c r="L1557" s="183">
        <v>104</v>
      </c>
      <c r="M1557" s="183">
        <v>104</v>
      </c>
      <c r="N1557" s="184">
        <v>28.71</v>
      </c>
      <c r="O1557">
        <v>102976584</v>
      </c>
      <c r="P1557" t="s">
        <v>611</v>
      </c>
      <c r="Q1557">
        <v>102977700</v>
      </c>
      <c r="R1557" t="s">
        <v>130</v>
      </c>
      <c r="S1557">
        <v>11003620275</v>
      </c>
      <c r="T1557" t="s">
        <v>910</v>
      </c>
      <c r="U1557" s="104">
        <v>21560121200016</v>
      </c>
      <c r="W1557">
        <v>288119</v>
      </c>
      <c r="X1557" s="104">
        <v>105002446248</v>
      </c>
      <c r="Y1557" s="1">
        <v>43344</v>
      </c>
      <c r="Z1557" s="1">
        <v>43384</v>
      </c>
      <c r="AA1557">
        <v>123</v>
      </c>
      <c r="AB1557" t="s">
        <v>613</v>
      </c>
      <c r="AD1557">
        <v>6005887533</v>
      </c>
      <c r="AE1557" t="s">
        <v>803</v>
      </c>
      <c r="AH1557" s="104">
        <v>14860926084261</v>
      </c>
      <c r="AI1557" t="s">
        <v>895</v>
      </c>
      <c r="AJ1557">
        <v>56100</v>
      </c>
      <c r="AK1557" t="s">
        <v>264</v>
      </c>
      <c r="AL1557" t="s">
        <v>616</v>
      </c>
      <c r="AM1557">
        <v>6176428271990</v>
      </c>
      <c r="AN1557" t="s">
        <v>101</v>
      </c>
      <c r="AO1557" t="s">
        <v>617</v>
      </c>
      <c r="AP1557" t="s">
        <v>618</v>
      </c>
      <c r="AQ1557" t="s">
        <v>619</v>
      </c>
      <c r="AR1557">
        <v>6</v>
      </c>
      <c r="AU1557">
        <v>0</v>
      </c>
      <c r="AV1557" s="1">
        <v>43282</v>
      </c>
      <c r="AW1557" s="1">
        <v>43343</v>
      </c>
      <c r="AX1557">
        <v>5.24</v>
      </c>
      <c r="AY1557">
        <v>0</v>
      </c>
      <c r="AZ1557">
        <v>0</v>
      </c>
      <c r="BA1557">
        <v>0</v>
      </c>
      <c r="BB1557">
        <v>0</v>
      </c>
      <c r="BC1557">
        <v>0.2</v>
      </c>
      <c r="BD1557">
        <v>0</v>
      </c>
      <c r="BE1557">
        <v>0</v>
      </c>
      <c r="BF1557" s="1">
        <v>43344</v>
      </c>
      <c r="BG1557" s="1">
        <v>43404</v>
      </c>
      <c r="BH1557">
        <v>10.36</v>
      </c>
      <c r="BI1557">
        <v>3.81</v>
      </c>
      <c r="BJ1557">
        <v>19.41</v>
      </c>
      <c r="BK1557">
        <v>2.34</v>
      </c>
      <c r="BL1557">
        <v>2.8</v>
      </c>
      <c r="BM1557">
        <v>0.66</v>
      </c>
      <c r="BN1557">
        <v>0.31</v>
      </c>
      <c r="BO1557">
        <v>0.97</v>
      </c>
      <c r="BP1557">
        <v>25.52</v>
      </c>
      <c r="BQ1557">
        <v>13.16</v>
      </c>
      <c r="BR1557">
        <v>0.72</v>
      </c>
      <c r="BS1557">
        <v>12.36</v>
      </c>
      <c r="BT1557">
        <v>2.4700000000000002</v>
      </c>
      <c r="BU1557">
        <v>28.71</v>
      </c>
      <c r="BV1557">
        <v>104</v>
      </c>
      <c r="BW1557">
        <v>104</v>
      </c>
      <c r="BX1557">
        <v>0</v>
      </c>
      <c r="BY1557" s="1">
        <v>43390</v>
      </c>
      <c r="BZ1557" t="s">
        <v>624</v>
      </c>
      <c r="CA1557">
        <v>2527</v>
      </c>
      <c r="CB1557">
        <v>0</v>
      </c>
      <c r="CC1557" s="1">
        <v>43421</v>
      </c>
      <c r="CD1557">
        <v>2395</v>
      </c>
      <c r="CE1557">
        <v>0</v>
      </c>
      <c r="CF1557">
        <v>2499</v>
      </c>
      <c r="CG1557">
        <v>0</v>
      </c>
    </row>
    <row r="1558" spans="1:85" x14ac:dyDescent="0.45">
      <c r="A1558" s="179">
        <v>105002446248</v>
      </c>
      <c r="B1558" s="180">
        <v>43344</v>
      </c>
      <c r="C1558" s="181" t="s">
        <v>101</v>
      </c>
      <c r="D1558" s="181">
        <v>2018</v>
      </c>
      <c r="E1558" s="179">
        <v>14896960824806</v>
      </c>
      <c r="F1558" s="182" t="s">
        <v>805</v>
      </c>
      <c r="G1558" s="141" t="str">
        <f>VLOOKUP(E1558,'Tableau Sites'!$A$7:$C$127,3,FALSE)</f>
        <v>PLACE DE L YSER</v>
      </c>
      <c r="H1558" s="179">
        <v>56100</v>
      </c>
      <c r="I1558" s="183">
        <v>6</v>
      </c>
      <c r="J1558" s="180">
        <v>43343</v>
      </c>
      <c r="K1558" s="180">
        <v>43343</v>
      </c>
      <c r="L1558" s="183">
        <v>-838</v>
      </c>
      <c r="M1558" s="183">
        <v>-838</v>
      </c>
      <c r="N1558" s="184">
        <v>-105.63</v>
      </c>
      <c r="O1558">
        <v>102976584</v>
      </c>
      <c r="P1558" t="s">
        <v>611</v>
      </c>
      <c r="Q1558">
        <v>102977700</v>
      </c>
      <c r="R1558" t="s">
        <v>130</v>
      </c>
      <c r="S1558">
        <v>11003620275</v>
      </c>
      <c r="T1558" t="s">
        <v>910</v>
      </c>
      <c r="U1558" s="104">
        <v>21560121200016</v>
      </c>
      <c r="W1558">
        <v>288119</v>
      </c>
      <c r="X1558" s="104">
        <v>105002446248</v>
      </c>
      <c r="Y1558" s="1">
        <v>43344</v>
      </c>
      <c r="Z1558" s="1">
        <v>43384</v>
      </c>
      <c r="AA1558">
        <v>124</v>
      </c>
      <c r="AB1558" t="s">
        <v>635</v>
      </c>
      <c r="AD1558">
        <v>6005920498</v>
      </c>
      <c r="AE1558" t="s">
        <v>805</v>
      </c>
      <c r="AH1558" s="104">
        <v>14896960824806</v>
      </c>
      <c r="AI1558" t="s">
        <v>896</v>
      </c>
      <c r="AJ1558">
        <v>56100</v>
      </c>
      <c r="AK1558" t="s">
        <v>264</v>
      </c>
      <c r="AL1558" t="s">
        <v>396</v>
      </c>
      <c r="AM1558">
        <v>445</v>
      </c>
      <c r="AN1558" t="s">
        <v>101</v>
      </c>
      <c r="AO1558" t="s">
        <v>617</v>
      </c>
      <c r="AP1558" t="s">
        <v>618</v>
      </c>
      <c r="AQ1558" t="s">
        <v>619</v>
      </c>
      <c r="AR1558">
        <v>6</v>
      </c>
      <c r="AU1558">
        <v>0</v>
      </c>
      <c r="AV1558" s="1">
        <v>43282</v>
      </c>
      <c r="AW1558" s="1">
        <v>43343</v>
      </c>
      <c r="AX1558">
        <v>-42.15</v>
      </c>
      <c r="AY1558">
        <v>0</v>
      </c>
      <c r="AZ1558">
        <v>0</v>
      </c>
      <c r="BA1558">
        <v>0</v>
      </c>
      <c r="BB1558">
        <v>0</v>
      </c>
      <c r="BC1558">
        <v>-1.61</v>
      </c>
      <c r="BD1558">
        <v>0</v>
      </c>
      <c r="BE1558">
        <v>0</v>
      </c>
      <c r="BF1558" s="1">
        <v>43344</v>
      </c>
      <c r="BG1558" s="1">
        <v>43404</v>
      </c>
      <c r="BH1558">
        <v>10.36</v>
      </c>
      <c r="BI1558">
        <v>-30.72</v>
      </c>
      <c r="BJ1558">
        <v>-62.51</v>
      </c>
      <c r="BK1558">
        <v>-18.86</v>
      </c>
      <c r="BL1558">
        <v>2.8</v>
      </c>
      <c r="BM1558">
        <v>-5.35</v>
      </c>
      <c r="BN1558">
        <v>-2.5099999999999998</v>
      </c>
      <c r="BO1558">
        <v>-7.86</v>
      </c>
      <c r="BP1558">
        <v>-86.43</v>
      </c>
      <c r="BQ1558">
        <v>13.16</v>
      </c>
      <c r="BR1558">
        <v>0.72</v>
      </c>
      <c r="BS1558">
        <v>-99.59</v>
      </c>
      <c r="BT1558">
        <v>-19.920000000000002</v>
      </c>
      <c r="BU1558">
        <v>-105.63</v>
      </c>
      <c r="BV1558">
        <v>-838</v>
      </c>
      <c r="BW1558">
        <v>-838</v>
      </c>
      <c r="BX1558">
        <v>0</v>
      </c>
      <c r="BY1558" s="1">
        <v>43384</v>
      </c>
      <c r="BZ1558" t="s">
        <v>687</v>
      </c>
      <c r="CA1558">
        <v>14</v>
      </c>
      <c r="CB1558">
        <v>0</v>
      </c>
      <c r="CC1558" s="1">
        <v>43511</v>
      </c>
      <c r="CD1558">
        <v>1280</v>
      </c>
      <c r="CE1558">
        <v>0</v>
      </c>
      <c r="CF1558">
        <v>442</v>
      </c>
      <c r="CG1558">
        <v>0</v>
      </c>
    </row>
    <row r="1559" spans="1:85" hidden="1" x14ac:dyDescent="0.45">
      <c r="A1559" s="179">
        <v>105002446248</v>
      </c>
      <c r="B1559" s="180">
        <v>43344</v>
      </c>
      <c r="C1559" s="181" t="s">
        <v>101</v>
      </c>
      <c r="D1559" s="181">
        <v>2018</v>
      </c>
      <c r="E1559" s="179">
        <v>14839073781078</v>
      </c>
      <c r="F1559" s="182" t="s">
        <v>807</v>
      </c>
      <c r="G1559" s="141" t="s">
        <v>897</v>
      </c>
      <c r="H1559" s="179">
        <v>56100</v>
      </c>
      <c r="I1559" s="183">
        <v>6</v>
      </c>
      <c r="J1559" s="180">
        <v>43343</v>
      </c>
      <c r="K1559" s="180">
        <v>43343</v>
      </c>
      <c r="L1559" s="183">
        <v>121</v>
      </c>
      <c r="M1559" s="183">
        <v>121</v>
      </c>
      <c r="N1559" s="184">
        <v>31.11</v>
      </c>
      <c r="O1559">
        <v>102976584</v>
      </c>
      <c r="P1559" t="s">
        <v>611</v>
      </c>
      <c r="Q1559">
        <v>102977700</v>
      </c>
      <c r="R1559" t="s">
        <v>130</v>
      </c>
      <c r="S1559">
        <v>11003620275</v>
      </c>
      <c r="T1559" t="s">
        <v>910</v>
      </c>
      <c r="U1559" s="104">
        <v>21560121200016</v>
      </c>
      <c r="W1559">
        <v>288119</v>
      </c>
      <c r="X1559" s="104">
        <v>105002446248</v>
      </c>
      <c r="Y1559" s="1">
        <v>43344</v>
      </c>
      <c r="Z1559" s="1">
        <v>43384</v>
      </c>
      <c r="AA1559">
        <v>125</v>
      </c>
      <c r="AB1559" t="s">
        <v>613</v>
      </c>
      <c r="AD1559">
        <v>6005863598</v>
      </c>
      <c r="AE1559" t="s">
        <v>807</v>
      </c>
      <c r="AH1559" s="104">
        <v>14839073781078</v>
      </c>
      <c r="AI1559" t="s">
        <v>897</v>
      </c>
      <c r="AJ1559">
        <v>56100</v>
      </c>
      <c r="AK1559" t="s">
        <v>264</v>
      </c>
      <c r="AL1559" t="s">
        <v>634</v>
      </c>
      <c r="AM1559">
        <v>115</v>
      </c>
      <c r="AN1559" t="s">
        <v>101</v>
      </c>
      <c r="AO1559" t="s">
        <v>617</v>
      </c>
      <c r="AP1559" t="s">
        <v>618</v>
      </c>
      <c r="AQ1559" t="s">
        <v>619</v>
      </c>
      <c r="AR1559">
        <v>6</v>
      </c>
      <c r="AU1559">
        <v>0</v>
      </c>
      <c r="AV1559" s="1">
        <v>43282</v>
      </c>
      <c r="AW1559" s="1">
        <v>43343</v>
      </c>
      <c r="AX1559">
        <v>6.08</v>
      </c>
      <c r="AY1559">
        <v>0</v>
      </c>
      <c r="AZ1559">
        <v>0</v>
      </c>
      <c r="BA1559">
        <v>0</v>
      </c>
      <c r="BB1559">
        <v>0</v>
      </c>
      <c r="BC1559">
        <v>0.23</v>
      </c>
      <c r="BD1559">
        <v>0</v>
      </c>
      <c r="BE1559">
        <v>0</v>
      </c>
      <c r="BF1559" s="1">
        <v>43344</v>
      </c>
      <c r="BG1559" s="1">
        <v>43404</v>
      </c>
      <c r="BH1559">
        <v>10.36</v>
      </c>
      <c r="BI1559">
        <v>4.43</v>
      </c>
      <c r="BJ1559">
        <v>20.87</v>
      </c>
      <c r="BK1559">
        <v>2.72</v>
      </c>
      <c r="BL1559">
        <v>2.8</v>
      </c>
      <c r="BM1559">
        <v>0.77</v>
      </c>
      <c r="BN1559">
        <v>0.36</v>
      </c>
      <c r="BO1559">
        <v>1.1299999999999999</v>
      </c>
      <c r="BP1559">
        <v>27.52</v>
      </c>
      <c r="BQ1559">
        <v>13.16</v>
      </c>
      <c r="BR1559">
        <v>0.72</v>
      </c>
      <c r="BS1559">
        <v>14.36</v>
      </c>
      <c r="BT1559">
        <v>2.87</v>
      </c>
      <c r="BU1559">
        <v>31.11</v>
      </c>
      <c r="BV1559">
        <v>121</v>
      </c>
      <c r="BW1559">
        <v>121</v>
      </c>
      <c r="BX1559">
        <v>0</v>
      </c>
      <c r="BY1559" s="1">
        <v>43280</v>
      </c>
      <c r="BZ1559" t="s">
        <v>624</v>
      </c>
      <c r="CA1559">
        <v>61350</v>
      </c>
      <c r="CB1559">
        <v>0</v>
      </c>
      <c r="CC1559" s="1">
        <v>43461</v>
      </c>
      <c r="CD1559">
        <v>61353</v>
      </c>
      <c r="CE1559">
        <v>0</v>
      </c>
      <c r="CF1559">
        <v>61474</v>
      </c>
      <c r="CG1559">
        <v>0</v>
      </c>
    </row>
    <row r="1560" spans="1:85" hidden="1" x14ac:dyDescent="0.45">
      <c r="A1560" s="179">
        <v>105002446248</v>
      </c>
      <c r="B1560" s="180">
        <v>43344</v>
      </c>
      <c r="C1560" s="181" t="s">
        <v>101</v>
      </c>
      <c r="D1560" s="181">
        <v>2018</v>
      </c>
      <c r="E1560" s="179">
        <v>14830680111778</v>
      </c>
      <c r="F1560" s="182" t="s">
        <v>125</v>
      </c>
      <c r="G1560" s="141" t="str">
        <f>VLOOKUP(E1560,'Tableau Sites'!$A$7:$C$107,3,FALSE)</f>
        <v>PLACE BATAILLE DE QUIBERON</v>
      </c>
      <c r="H1560" s="179">
        <v>56100</v>
      </c>
      <c r="I1560" s="183">
        <v>6</v>
      </c>
      <c r="J1560" s="180">
        <v>43343</v>
      </c>
      <c r="K1560" s="180">
        <v>43343</v>
      </c>
      <c r="L1560" s="183">
        <v>341</v>
      </c>
      <c r="M1560" s="183">
        <v>341</v>
      </c>
      <c r="N1560" s="184">
        <v>62.49</v>
      </c>
      <c r="O1560">
        <v>102976584</v>
      </c>
      <c r="P1560" t="s">
        <v>611</v>
      </c>
      <c r="Q1560">
        <v>102977700</v>
      </c>
      <c r="R1560" t="s">
        <v>130</v>
      </c>
      <c r="S1560">
        <v>11003620275</v>
      </c>
      <c r="T1560" t="s">
        <v>910</v>
      </c>
      <c r="U1560" s="104">
        <v>21560121200016</v>
      </c>
      <c r="W1560">
        <v>288119</v>
      </c>
      <c r="X1560" s="104">
        <v>105002446248</v>
      </c>
      <c r="Y1560" s="1">
        <v>43344</v>
      </c>
      <c r="Z1560" s="1">
        <v>43384</v>
      </c>
      <c r="AA1560">
        <v>126</v>
      </c>
      <c r="AB1560" t="s">
        <v>613</v>
      </c>
      <c r="AD1560">
        <v>6005863614</v>
      </c>
      <c r="AE1560" t="s">
        <v>125</v>
      </c>
      <c r="AH1560" s="104">
        <v>14830680111778</v>
      </c>
      <c r="AI1560" t="s">
        <v>898</v>
      </c>
      <c r="AJ1560">
        <v>56100</v>
      </c>
      <c r="AK1560" t="s">
        <v>264</v>
      </c>
      <c r="AL1560" t="s">
        <v>396</v>
      </c>
      <c r="AM1560">
        <v>123</v>
      </c>
      <c r="AN1560" t="s">
        <v>101</v>
      </c>
      <c r="AO1560" t="s">
        <v>617</v>
      </c>
      <c r="AP1560" t="s">
        <v>618</v>
      </c>
      <c r="AQ1560" t="s">
        <v>619</v>
      </c>
      <c r="AR1560">
        <v>6</v>
      </c>
      <c r="AU1560">
        <v>0</v>
      </c>
      <c r="AV1560" s="1">
        <v>43282</v>
      </c>
      <c r="AW1560" s="1">
        <v>43343</v>
      </c>
      <c r="AX1560">
        <v>17.14</v>
      </c>
      <c r="AY1560">
        <v>0</v>
      </c>
      <c r="AZ1560">
        <v>0</v>
      </c>
      <c r="BA1560">
        <v>0</v>
      </c>
      <c r="BB1560">
        <v>0</v>
      </c>
      <c r="BC1560">
        <v>0.65</v>
      </c>
      <c r="BD1560">
        <v>0</v>
      </c>
      <c r="BE1560">
        <v>0</v>
      </c>
      <c r="BF1560" s="1">
        <v>43344</v>
      </c>
      <c r="BG1560" s="1">
        <v>43404</v>
      </c>
      <c r="BH1560">
        <v>10.36</v>
      </c>
      <c r="BI1560">
        <v>12.5</v>
      </c>
      <c r="BJ1560">
        <v>40</v>
      </c>
      <c r="BK1560">
        <v>7.67</v>
      </c>
      <c r="BL1560">
        <v>2.8</v>
      </c>
      <c r="BM1560">
        <v>2.1800000000000002</v>
      </c>
      <c r="BN1560">
        <v>1.02</v>
      </c>
      <c r="BO1560">
        <v>3.2</v>
      </c>
      <c r="BP1560">
        <v>53.67</v>
      </c>
      <c r="BQ1560">
        <v>13.16</v>
      </c>
      <c r="BR1560">
        <v>0.72</v>
      </c>
      <c r="BS1560">
        <v>40.51</v>
      </c>
      <c r="BT1560">
        <v>8.1</v>
      </c>
      <c r="BU1560">
        <v>62.49</v>
      </c>
      <c r="BV1560">
        <v>341</v>
      </c>
      <c r="BW1560">
        <v>341</v>
      </c>
      <c r="BX1560">
        <v>0</v>
      </c>
      <c r="BY1560" s="1">
        <v>43381</v>
      </c>
      <c r="BZ1560" t="s">
        <v>624</v>
      </c>
      <c r="CA1560">
        <v>40958</v>
      </c>
      <c r="CB1560">
        <v>0</v>
      </c>
      <c r="CC1560" s="1">
        <v>43558</v>
      </c>
      <c r="CD1560">
        <v>39939</v>
      </c>
      <c r="CE1560">
        <v>0</v>
      </c>
      <c r="CF1560">
        <v>40280</v>
      </c>
      <c r="CG1560">
        <v>0</v>
      </c>
    </row>
    <row r="1561" spans="1:85" hidden="1" x14ac:dyDescent="0.45">
      <c r="A1561" s="179">
        <v>105002446248</v>
      </c>
      <c r="B1561" s="180">
        <v>43344</v>
      </c>
      <c r="C1561" s="181" t="s">
        <v>101</v>
      </c>
      <c r="D1561" s="181">
        <v>2018</v>
      </c>
      <c r="E1561" s="179">
        <v>14803907328999</v>
      </c>
      <c r="F1561" s="141" t="s">
        <v>1053</v>
      </c>
      <c r="G1561" s="141" t="str">
        <f>VLOOKUP(E1561,'Tableau Sites'!$A$7:$C$107,3,FALSE)</f>
        <v xml:space="preserve"> 82 RUE DE KERVARIC</v>
      </c>
      <c r="H1561" s="179">
        <v>56100</v>
      </c>
      <c r="I1561" s="183">
        <v>6</v>
      </c>
      <c r="J1561" s="180">
        <v>43343</v>
      </c>
      <c r="K1561" s="180">
        <v>43343</v>
      </c>
      <c r="L1561" s="183">
        <v>158</v>
      </c>
      <c r="M1561" s="183">
        <v>158</v>
      </c>
      <c r="N1561" s="184">
        <v>36.43</v>
      </c>
      <c r="O1561">
        <v>102976584</v>
      </c>
      <c r="P1561" t="s">
        <v>611</v>
      </c>
      <c r="Q1561">
        <v>102977700</v>
      </c>
      <c r="R1561" t="s">
        <v>130</v>
      </c>
      <c r="S1561">
        <v>11003620275</v>
      </c>
      <c r="T1561" t="s">
        <v>910</v>
      </c>
      <c r="U1561" s="104">
        <v>21560121200016</v>
      </c>
      <c r="W1561">
        <v>288119</v>
      </c>
      <c r="X1561" s="104">
        <v>105002446248</v>
      </c>
      <c r="Y1561" s="1">
        <v>43344</v>
      </c>
      <c r="Z1561" s="1">
        <v>43384</v>
      </c>
      <c r="AA1561">
        <v>127</v>
      </c>
      <c r="AB1561" t="s">
        <v>613</v>
      </c>
      <c r="AD1561">
        <v>6005863716</v>
      </c>
      <c r="AE1561" t="s">
        <v>810</v>
      </c>
      <c r="AH1561" s="104">
        <v>14803907328999</v>
      </c>
      <c r="AI1561" t="s">
        <v>899</v>
      </c>
      <c r="AJ1561">
        <v>56100</v>
      </c>
      <c r="AK1561" t="s">
        <v>264</v>
      </c>
      <c r="AL1561" t="s">
        <v>616</v>
      </c>
      <c r="AM1561">
        <v>287</v>
      </c>
      <c r="AN1561" t="s">
        <v>101</v>
      </c>
      <c r="AO1561" t="s">
        <v>617</v>
      </c>
      <c r="AP1561" t="s">
        <v>790</v>
      </c>
      <c r="AQ1561" t="s">
        <v>619</v>
      </c>
      <c r="AR1561">
        <v>6</v>
      </c>
      <c r="AU1561">
        <v>0</v>
      </c>
      <c r="AV1561" s="1">
        <v>43282</v>
      </c>
      <c r="AW1561" s="1">
        <v>43343</v>
      </c>
      <c r="AX1561">
        <v>7.95</v>
      </c>
      <c r="AY1561">
        <v>0</v>
      </c>
      <c r="AZ1561">
        <v>0</v>
      </c>
      <c r="BA1561">
        <v>0</v>
      </c>
      <c r="BB1561">
        <v>0</v>
      </c>
      <c r="BC1561">
        <v>0.31</v>
      </c>
      <c r="BD1561">
        <v>0</v>
      </c>
      <c r="BE1561">
        <v>0</v>
      </c>
      <c r="BF1561" s="1">
        <v>43344</v>
      </c>
      <c r="BG1561" s="1">
        <v>43404</v>
      </c>
      <c r="BH1561">
        <v>10.36</v>
      </c>
      <c r="BI1561">
        <v>5.8</v>
      </c>
      <c r="BJ1561">
        <v>24.11</v>
      </c>
      <c r="BK1561">
        <v>3.56</v>
      </c>
      <c r="BL1561">
        <v>2.8</v>
      </c>
      <c r="BM1561">
        <v>1.01</v>
      </c>
      <c r="BN1561">
        <v>0.47</v>
      </c>
      <c r="BO1561">
        <v>1.48</v>
      </c>
      <c r="BP1561">
        <v>31.95</v>
      </c>
      <c r="BQ1561">
        <v>13.16</v>
      </c>
      <c r="BR1561">
        <v>0.72</v>
      </c>
      <c r="BS1561">
        <v>18.79</v>
      </c>
      <c r="BT1561">
        <v>3.76</v>
      </c>
      <c r="BU1561">
        <v>36.43</v>
      </c>
      <c r="BV1561">
        <v>158</v>
      </c>
      <c r="BW1561">
        <v>108</v>
      </c>
      <c r="BX1561">
        <v>50</v>
      </c>
      <c r="BY1561" s="1">
        <v>43391</v>
      </c>
      <c r="BZ1561" t="s">
        <v>624</v>
      </c>
      <c r="CA1561">
        <v>4537</v>
      </c>
      <c r="CB1561">
        <v>6130</v>
      </c>
      <c r="CC1561" s="1">
        <v>43422</v>
      </c>
      <c r="CD1561">
        <v>4332</v>
      </c>
      <c r="CE1561">
        <v>6034</v>
      </c>
      <c r="CF1561">
        <v>4440</v>
      </c>
      <c r="CG1561">
        <v>6084</v>
      </c>
    </row>
    <row r="1562" spans="1:85" hidden="1" x14ac:dyDescent="0.45">
      <c r="A1562" s="179">
        <v>105002446248</v>
      </c>
      <c r="B1562" s="180">
        <v>43344</v>
      </c>
      <c r="C1562" s="181" t="s">
        <v>101</v>
      </c>
      <c r="D1562" s="181">
        <v>2018</v>
      </c>
      <c r="E1562" s="179">
        <v>14858465933343</v>
      </c>
      <c r="F1562" s="182" t="s">
        <v>48</v>
      </c>
      <c r="G1562" s="141" t="str">
        <f>VLOOKUP(E1562,'Tableau Sites'!$A$7:$C$107,3,FALSE)</f>
        <v>5 RUE DE L INDUSTRIE</v>
      </c>
      <c r="H1562" s="179">
        <v>56100</v>
      </c>
      <c r="I1562" s="183">
        <v>36</v>
      </c>
      <c r="J1562" s="180">
        <v>43343</v>
      </c>
      <c r="K1562" s="180">
        <v>43343</v>
      </c>
      <c r="L1562" s="183">
        <v>4106</v>
      </c>
      <c r="M1562" s="183">
        <v>4106</v>
      </c>
      <c r="N1562" s="184">
        <v>633.24</v>
      </c>
      <c r="O1562">
        <v>102976584</v>
      </c>
      <c r="P1562" t="s">
        <v>611</v>
      </c>
      <c r="Q1562">
        <v>102977700</v>
      </c>
      <c r="R1562" t="s">
        <v>130</v>
      </c>
      <c r="S1562">
        <v>11003620275</v>
      </c>
      <c r="T1562" t="s">
        <v>910</v>
      </c>
      <c r="U1562" s="104">
        <v>21560121200016</v>
      </c>
      <c r="W1562">
        <v>288119</v>
      </c>
      <c r="X1562" s="104">
        <v>105002446248</v>
      </c>
      <c r="Y1562" s="1">
        <v>43344</v>
      </c>
      <c r="Z1562" s="1">
        <v>43384</v>
      </c>
      <c r="AA1562">
        <v>128</v>
      </c>
      <c r="AB1562" t="s">
        <v>613</v>
      </c>
      <c r="AD1562">
        <v>6005830349</v>
      </c>
      <c r="AE1562" t="s">
        <v>48</v>
      </c>
      <c r="AH1562" s="104">
        <v>14858465933343</v>
      </c>
      <c r="AI1562" t="s">
        <v>49</v>
      </c>
      <c r="AJ1562">
        <v>56100</v>
      </c>
      <c r="AK1562" t="s">
        <v>264</v>
      </c>
      <c r="AL1562" t="s">
        <v>616</v>
      </c>
      <c r="AM1562">
        <v>2177656566298</v>
      </c>
      <c r="AN1562" t="s">
        <v>101</v>
      </c>
      <c r="AO1562" t="s">
        <v>617</v>
      </c>
      <c r="AP1562" t="s">
        <v>618</v>
      </c>
      <c r="AQ1562" t="s">
        <v>619</v>
      </c>
      <c r="AR1562">
        <v>36</v>
      </c>
      <c r="AU1562">
        <v>0</v>
      </c>
      <c r="AV1562" s="1">
        <v>43282</v>
      </c>
      <c r="AW1562" s="1">
        <v>43343</v>
      </c>
      <c r="AX1562">
        <v>206.48</v>
      </c>
      <c r="AY1562">
        <v>0</v>
      </c>
      <c r="AZ1562">
        <v>0</v>
      </c>
      <c r="BA1562">
        <v>0</v>
      </c>
      <c r="BB1562">
        <v>0</v>
      </c>
      <c r="BC1562">
        <v>7.88</v>
      </c>
      <c r="BD1562">
        <v>0</v>
      </c>
      <c r="BE1562">
        <v>0</v>
      </c>
      <c r="BF1562" s="1">
        <v>43344</v>
      </c>
      <c r="BG1562" s="1">
        <v>43404</v>
      </c>
      <c r="BH1562">
        <v>35.65</v>
      </c>
      <c r="BI1562">
        <v>150.49</v>
      </c>
      <c r="BJ1562">
        <v>392.62</v>
      </c>
      <c r="BK1562">
        <v>92.39</v>
      </c>
      <c r="BL1562">
        <v>9.64</v>
      </c>
      <c r="BM1562">
        <v>26.2</v>
      </c>
      <c r="BN1562">
        <v>12.32</v>
      </c>
      <c r="BO1562">
        <v>38.520000000000003</v>
      </c>
      <c r="BP1562">
        <v>533.16999999999996</v>
      </c>
      <c r="BQ1562">
        <v>45.29</v>
      </c>
      <c r="BR1562">
        <v>2.4900000000000002</v>
      </c>
      <c r="BS1562">
        <v>487.88</v>
      </c>
      <c r="BT1562">
        <v>97.58</v>
      </c>
      <c r="BU1562">
        <v>633.24</v>
      </c>
      <c r="BV1562">
        <v>4106</v>
      </c>
      <c r="BW1562">
        <v>4106</v>
      </c>
      <c r="BX1562">
        <v>0</v>
      </c>
      <c r="BY1562" s="1">
        <v>43389</v>
      </c>
      <c r="BZ1562" t="s">
        <v>624</v>
      </c>
      <c r="CA1562">
        <v>15392</v>
      </c>
      <c r="CB1562">
        <v>0</v>
      </c>
      <c r="CC1562" s="1">
        <v>43420</v>
      </c>
      <c r="CD1562">
        <v>9838</v>
      </c>
      <c r="CE1562">
        <v>0</v>
      </c>
      <c r="CF1562">
        <v>13944</v>
      </c>
      <c r="CG1562">
        <v>0</v>
      </c>
    </row>
    <row r="1563" spans="1:85" hidden="1" x14ac:dyDescent="0.45">
      <c r="A1563" s="98">
        <v>100004095111</v>
      </c>
      <c r="B1563" s="1">
        <v>43538</v>
      </c>
      <c r="C1563" t="s">
        <v>101</v>
      </c>
      <c r="D1563">
        <v>2018</v>
      </c>
      <c r="E1563" s="98">
        <v>14836613479207</v>
      </c>
      <c r="F1563" s="182" t="s">
        <v>1052</v>
      </c>
      <c r="G1563" s="1" t="s">
        <v>901</v>
      </c>
      <c r="H1563" s="98">
        <v>56100</v>
      </c>
      <c r="I1563" s="104">
        <v>3</v>
      </c>
      <c r="J1563" s="1">
        <v>43404</v>
      </c>
      <c r="K1563" s="1">
        <v>43404</v>
      </c>
      <c r="L1563" s="104">
        <v>236</v>
      </c>
      <c r="M1563" s="104">
        <v>236</v>
      </c>
      <c r="N1563" s="5">
        <v>43.98</v>
      </c>
      <c r="O1563" s="186">
        <v>102976584</v>
      </c>
      <c r="P1563" s="187" t="s">
        <v>611</v>
      </c>
      <c r="Q1563" s="186">
        <v>102977700</v>
      </c>
      <c r="R1563" s="188" t="s">
        <v>130</v>
      </c>
      <c r="S1563" s="186">
        <v>11003620275</v>
      </c>
      <c r="T1563" s="188" t="s">
        <v>910</v>
      </c>
      <c r="U1563" s="186">
        <v>21560121200016</v>
      </c>
      <c r="V1563" s="188" t="s">
        <v>347</v>
      </c>
      <c r="W1563" s="188" t="s">
        <v>917</v>
      </c>
      <c r="X1563" s="186">
        <v>100004095111</v>
      </c>
      <c r="Y1563" s="189">
        <v>43538</v>
      </c>
      <c r="Z1563" s="189">
        <v>43578</v>
      </c>
      <c r="AA1563" s="186">
        <v>1</v>
      </c>
      <c r="AB1563" s="188" t="s">
        <v>613</v>
      </c>
      <c r="AC1563" s="188" t="s">
        <v>347</v>
      </c>
      <c r="AD1563" s="186">
        <v>6006436883</v>
      </c>
      <c r="AE1563" s="188" t="s">
        <v>901</v>
      </c>
      <c r="AF1563" s="188" t="s">
        <v>902</v>
      </c>
      <c r="AG1563" s="188" t="s">
        <v>903</v>
      </c>
      <c r="AH1563" s="190">
        <v>14836613479207</v>
      </c>
      <c r="AI1563" s="188" t="s">
        <v>904</v>
      </c>
      <c r="AJ1563" s="186">
        <v>56100</v>
      </c>
      <c r="AK1563" s="188" t="s">
        <v>264</v>
      </c>
      <c r="AL1563" s="188" t="s">
        <v>616</v>
      </c>
      <c r="AM1563" s="188" t="s">
        <v>918</v>
      </c>
      <c r="AN1563" s="188" t="s">
        <v>101</v>
      </c>
      <c r="AO1563" s="188" t="s">
        <v>617</v>
      </c>
      <c r="AP1563" s="188" t="s">
        <v>618</v>
      </c>
      <c r="AQ1563" s="188" t="s">
        <v>619</v>
      </c>
      <c r="AR1563" s="191">
        <v>3</v>
      </c>
      <c r="AS1563" s="188" t="s">
        <v>347</v>
      </c>
      <c r="AT1563" s="188" t="s">
        <v>347</v>
      </c>
      <c r="AU1563" s="186">
        <v>0</v>
      </c>
      <c r="AV1563" s="189">
        <v>43344</v>
      </c>
      <c r="AW1563" s="189">
        <v>43404</v>
      </c>
      <c r="AX1563" s="191">
        <v>11.87</v>
      </c>
      <c r="AY1563" s="186">
        <v>0</v>
      </c>
      <c r="AZ1563" s="186">
        <v>0</v>
      </c>
      <c r="BA1563" s="186">
        <v>0</v>
      </c>
      <c r="BB1563" s="186">
        <v>0</v>
      </c>
      <c r="BC1563" s="191">
        <v>0.45</v>
      </c>
      <c r="BD1563" s="186">
        <v>0</v>
      </c>
      <c r="BE1563" s="186">
        <v>0</v>
      </c>
      <c r="BF1563" s="189">
        <v>43405</v>
      </c>
      <c r="BG1563" s="189">
        <v>43465</v>
      </c>
      <c r="BH1563" s="191">
        <v>7.71</v>
      </c>
      <c r="BI1563" s="191">
        <v>8.64</v>
      </c>
      <c r="BJ1563" s="191">
        <v>28.22</v>
      </c>
      <c r="BK1563" s="191">
        <v>5.31</v>
      </c>
      <c r="BL1563" s="191">
        <v>2.08</v>
      </c>
      <c r="BM1563" s="191">
        <v>1.51</v>
      </c>
      <c r="BN1563" s="191">
        <v>0.71</v>
      </c>
      <c r="BO1563" s="191">
        <v>2.2200000000000002</v>
      </c>
      <c r="BP1563" s="191">
        <v>37.83</v>
      </c>
      <c r="BQ1563" s="191">
        <v>9.7899999999999991</v>
      </c>
      <c r="BR1563" s="191">
        <v>0.54</v>
      </c>
      <c r="BS1563" s="191">
        <v>28.04</v>
      </c>
      <c r="BT1563" s="191">
        <v>5.61</v>
      </c>
      <c r="BU1563" s="191">
        <v>43.98</v>
      </c>
      <c r="BV1563" s="186">
        <v>236</v>
      </c>
      <c r="BW1563" s="186">
        <v>236</v>
      </c>
      <c r="BX1563" s="186">
        <v>0</v>
      </c>
      <c r="BY1563" s="189">
        <v>43264</v>
      </c>
      <c r="BZ1563" s="188" t="s">
        <v>905</v>
      </c>
      <c r="CA1563" s="186">
        <v>0</v>
      </c>
      <c r="CB1563" s="186">
        <v>0</v>
      </c>
      <c r="CC1563" s="189">
        <v>43579</v>
      </c>
      <c r="CD1563" s="186">
        <v>279</v>
      </c>
      <c r="CE1563" s="186">
        <v>0</v>
      </c>
      <c r="CF1563" s="186">
        <v>515</v>
      </c>
      <c r="CG1563" s="186">
        <v>0</v>
      </c>
    </row>
    <row r="1564" spans="1:85" hidden="1" x14ac:dyDescent="0.45">
      <c r="A1564" s="98">
        <v>100004095111</v>
      </c>
      <c r="B1564" s="1">
        <v>43538</v>
      </c>
      <c r="C1564" t="s">
        <v>101</v>
      </c>
      <c r="D1564">
        <v>2019</v>
      </c>
      <c r="E1564" s="98">
        <v>14836613479207</v>
      </c>
      <c r="F1564" s="182" t="s">
        <v>1052</v>
      </c>
      <c r="G1564" s="1" t="s">
        <v>901</v>
      </c>
      <c r="H1564" s="98">
        <v>56100</v>
      </c>
      <c r="I1564" s="104">
        <v>3</v>
      </c>
      <c r="J1564" s="1">
        <v>43465</v>
      </c>
      <c r="K1564" s="1">
        <v>43465</v>
      </c>
      <c r="L1564" s="104">
        <v>276</v>
      </c>
      <c r="M1564" s="104">
        <v>276</v>
      </c>
      <c r="N1564" s="5">
        <v>49.32</v>
      </c>
      <c r="O1564" s="186">
        <v>102976584</v>
      </c>
      <c r="P1564" s="187" t="s">
        <v>611</v>
      </c>
      <c r="Q1564" s="186">
        <v>102977700</v>
      </c>
      <c r="R1564" s="188" t="s">
        <v>130</v>
      </c>
      <c r="S1564" s="186">
        <v>11003620275</v>
      </c>
      <c r="T1564" s="188" t="s">
        <v>910</v>
      </c>
      <c r="U1564" s="186">
        <v>21560121200016</v>
      </c>
      <c r="V1564" s="188" t="s">
        <v>347</v>
      </c>
      <c r="W1564" s="188" t="s">
        <v>917</v>
      </c>
      <c r="X1564" s="186">
        <v>100004095111</v>
      </c>
      <c r="Y1564" s="189">
        <v>43538</v>
      </c>
      <c r="Z1564" s="189">
        <v>43578</v>
      </c>
      <c r="AA1564" s="186">
        <v>2</v>
      </c>
      <c r="AB1564" s="188" t="s">
        <v>613</v>
      </c>
      <c r="AC1564" s="188" t="s">
        <v>347</v>
      </c>
      <c r="AD1564" s="186">
        <v>6006436883</v>
      </c>
      <c r="AE1564" s="188" t="s">
        <v>901</v>
      </c>
      <c r="AF1564" s="188" t="s">
        <v>902</v>
      </c>
      <c r="AG1564" s="188" t="s">
        <v>903</v>
      </c>
      <c r="AH1564" s="190">
        <v>14836613479207</v>
      </c>
      <c r="AI1564" s="188" t="s">
        <v>904</v>
      </c>
      <c r="AJ1564" s="186">
        <v>56100</v>
      </c>
      <c r="AK1564" s="188" t="s">
        <v>264</v>
      </c>
      <c r="AL1564" s="188" t="s">
        <v>616</v>
      </c>
      <c r="AM1564" s="188" t="s">
        <v>918</v>
      </c>
      <c r="AN1564" s="188" t="s">
        <v>101</v>
      </c>
      <c r="AO1564" s="188" t="s">
        <v>617</v>
      </c>
      <c r="AP1564" s="188" t="s">
        <v>618</v>
      </c>
      <c r="AQ1564" s="188" t="s">
        <v>619</v>
      </c>
      <c r="AR1564" s="191">
        <v>3</v>
      </c>
      <c r="AS1564" s="188" t="s">
        <v>347</v>
      </c>
      <c r="AT1564" s="188" t="s">
        <v>347</v>
      </c>
      <c r="AU1564" s="186">
        <v>0</v>
      </c>
      <c r="AV1564" s="189">
        <v>43405</v>
      </c>
      <c r="AW1564" s="189">
        <v>43465</v>
      </c>
      <c r="AX1564" s="191">
        <v>13.88</v>
      </c>
      <c r="AY1564" s="186">
        <v>0</v>
      </c>
      <c r="AZ1564" s="186">
        <v>0</v>
      </c>
      <c r="BA1564" s="186">
        <v>0</v>
      </c>
      <c r="BB1564" s="186">
        <v>0</v>
      </c>
      <c r="BC1564" s="191">
        <v>0.53</v>
      </c>
      <c r="BD1564" s="186">
        <v>0</v>
      </c>
      <c r="BE1564" s="186">
        <v>0</v>
      </c>
      <c r="BF1564" s="189">
        <v>43466</v>
      </c>
      <c r="BG1564" s="189">
        <v>43524</v>
      </c>
      <c r="BH1564" s="191">
        <v>7.45</v>
      </c>
      <c r="BI1564" s="191">
        <v>10.1</v>
      </c>
      <c r="BJ1564" s="191">
        <v>31.43</v>
      </c>
      <c r="BK1564" s="191">
        <v>6.21</v>
      </c>
      <c r="BL1564" s="191">
        <v>2.0099999999999998</v>
      </c>
      <c r="BM1564" s="191">
        <v>1.76</v>
      </c>
      <c r="BN1564" s="191">
        <v>0.83</v>
      </c>
      <c r="BO1564" s="191">
        <v>2.59</v>
      </c>
      <c r="BP1564" s="191">
        <v>42.24</v>
      </c>
      <c r="BQ1564" s="191">
        <v>9.4600000000000009</v>
      </c>
      <c r="BR1564" s="191">
        <v>0.52</v>
      </c>
      <c r="BS1564" s="191">
        <v>32.78</v>
      </c>
      <c r="BT1564" s="191">
        <v>6.56</v>
      </c>
      <c r="BU1564" s="191">
        <v>49.32</v>
      </c>
      <c r="BV1564" s="186">
        <v>276</v>
      </c>
      <c r="BW1564" s="186">
        <v>276</v>
      </c>
      <c r="BX1564" s="186">
        <v>0</v>
      </c>
      <c r="BY1564" s="189">
        <v>43264</v>
      </c>
      <c r="BZ1564" s="188" t="s">
        <v>905</v>
      </c>
      <c r="CA1564" s="186">
        <v>0</v>
      </c>
      <c r="CB1564" s="186">
        <v>0</v>
      </c>
      <c r="CC1564" s="189">
        <v>43579</v>
      </c>
      <c r="CD1564" s="186">
        <v>515</v>
      </c>
      <c r="CE1564" s="186">
        <v>0</v>
      </c>
      <c r="CF1564" s="186">
        <v>791</v>
      </c>
      <c r="CG1564" s="186">
        <v>0</v>
      </c>
    </row>
    <row r="1565" spans="1:85" hidden="1" x14ac:dyDescent="0.45">
      <c r="A1565" s="98">
        <v>100004095111</v>
      </c>
      <c r="B1565" s="1">
        <v>43538</v>
      </c>
      <c r="C1565" t="s">
        <v>101</v>
      </c>
      <c r="D1565">
        <v>2019</v>
      </c>
      <c r="E1565" s="98">
        <v>14836613479207</v>
      </c>
      <c r="F1565" s="182" t="s">
        <v>1052</v>
      </c>
      <c r="G1565" s="1" t="s">
        <v>901</v>
      </c>
      <c r="H1565" s="98">
        <v>56100</v>
      </c>
      <c r="I1565" s="104">
        <v>3</v>
      </c>
      <c r="J1565" s="1">
        <v>43524</v>
      </c>
      <c r="K1565" s="1">
        <v>43524</v>
      </c>
      <c r="L1565" s="104">
        <v>288</v>
      </c>
      <c r="M1565" s="104">
        <v>288</v>
      </c>
      <c r="N1565" s="5">
        <v>52.02</v>
      </c>
      <c r="O1565" s="186">
        <v>102976584</v>
      </c>
      <c r="P1565" s="187" t="s">
        <v>611</v>
      </c>
      <c r="Q1565" s="186">
        <v>102977700</v>
      </c>
      <c r="R1565" s="188" t="s">
        <v>130</v>
      </c>
      <c r="S1565" s="186">
        <v>11003620275</v>
      </c>
      <c r="T1565" s="188" t="s">
        <v>910</v>
      </c>
      <c r="U1565" s="186">
        <v>21560121200016</v>
      </c>
      <c r="V1565" s="188" t="s">
        <v>347</v>
      </c>
      <c r="W1565" s="188" t="s">
        <v>917</v>
      </c>
      <c r="X1565" s="186">
        <v>100004095111</v>
      </c>
      <c r="Y1565" s="189">
        <v>43538</v>
      </c>
      <c r="Z1565" s="189">
        <v>43578</v>
      </c>
      <c r="AA1565" s="186">
        <v>3</v>
      </c>
      <c r="AB1565" s="188" t="s">
        <v>613</v>
      </c>
      <c r="AC1565" s="188" t="s">
        <v>347</v>
      </c>
      <c r="AD1565" s="186">
        <v>6006436883</v>
      </c>
      <c r="AE1565" s="188" t="s">
        <v>901</v>
      </c>
      <c r="AF1565" s="188" t="s">
        <v>902</v>
      </c>
      <c r="AG1565" s="188" t="s">
        <v>903</v>
      </c>
      <c r="AH1565" s="190">
        <v>14836613479207</v>
      </c>
      <c r="AI1565" s="188" t="s">
        <v>904</v>
      </c>
      <c r="AJ1565" s="186">
        <v>56100</v>
      </c>
      <c r="AK1565" s="188" t="s">
        <v>264</v>
      </c>
      <c r="AL1565" s="188" t="s">
        <v>616</v>
      </c>
      <c r="AM1565" s="188" t="s">
        <v>918</v>
      </c>
      <c r="AN1565" s="188" t="s">
        <v>101</v>
      </c>
      <c r="AO1565" s="188" t="s">
        <v>617</v>
      </c>
      <c r="AP1565" s="188" t="s">
        <v>618</v>
      </c>
      <c r="AQ1565" s="188" t="s">
        <v>619</v>
      </c>
      <c r="AR1565" s="191">
        <v>3</v>
      </c>
      <c r="AS1565" s="188" t="s">
        <v>347</v>
      </c>
      <c r="AT1565" s="188" t="s">
        <v>347</v>
      </c>
      <c r="AU1565" s="186">
        <v>0</v>
      </c>
      <c r="AV1565" s="189">
        <v>43466</v>
      </c>
      <c r="AW1565" s="189">
        <v>43524</v>
      </c>
      <c r="AX1565" s="191">
        <v>15.02</v>
      </c>
      <c r="AY1565" s="186">
        <v>0</v>
      </c>
      <c r="AZ1565" s="186">
        <v>0</v>
      </c>
      <c r="BA1565" s="186">
        <v>0</v>
      </c>
      <c r="BB1565" s="186">
        <v>0</v>
      </c>
      <c r="BC1565" s="191">
        <v>1.0900000000000001</v>
      </c>
      <c r="BD1565" s="186">
        <v>0</v>
      </c>
      <c r="BE1565" s="186">
        <v>0</v>
      </c>
      <c r="BF1565" s="189">
        <v>43525</v>
      </c>
      <c r="BG1565" s="189">
        <v>43585</v>
      </c>
      <c r="BH1565" s="191">
        <v>7.71</v>
      </c>
      <c r="BI1565" s="191">
        <v>10.54</v>
      </c>
      <c r="BJ1565" s="191">
        <v>33.270000000000003</v>
      </c>
      <c r="BK1565" s="191">
        <v>6.48</v>
      </c>
      <c r="BL1565" s="191">
        <v>2.08</v>
      </c>
      <c r="BM1565" s="191">
        <v>1.84</v>
      </c>
      <c r="BN1565" s="191">
        <v>0.86</v>
      </c>
      <c r="BO1565" s="191">
        <v>2.7</v>
      </c>
      <c r="BP1565" s="191">
        <v>44.53</v>
      </c>
      <c r="BQ1565" s="191">
        <v>9.7899999999999991</v>
      </c>
      <c r="BR1565" s="191">
        <v>0.54</v>
      </c>
      <c r="BS1565" s="191">
        <v>34.74</v>
      </c>
      <c r="BT1565" s="191">
        <v>6.95</v>
      </c>
      <c r="BU1565" s="191">
        <v>52.02</v>
      </c>
      <c r="BV1565" s="186">
        <v>288</v>
      </c>
      <c r="BW1565" s="186">
        <v>288</v>
      </c>
      <c r="BX1565" s="186">
        <v>0</v>
      </c>
      <c r="BY1565" s="189">
        <v>43264</v>
      </c>
      <c r="BZ1565" s="188" t="s">
        <v>905</v>
      </c>
      <c r="CA1565" s="186">
        <v>0</v>
      </c>
      <c r="CB1565" s="186">
        <v>0</v>
      </c>
      <c r="CC1565" s="189">
        <v>43579</v>
      </c>
      <c r="CD1565" s="186">
        <v>791</v>
      </c>
      <c r="CE1565" s="186">
        <v>0</v>
      </c>
      <c r="CF1565" s="186">
        <v>1079</v>
      </c>
      <c r="CG1565" s="186">
        <v>0</v>
      </c>
    </row>
    <row r="1566" spans="1:85" hidden="1" x14ac:dyDescent="0.45">
      <c r="A1566" s="98">
        <v>100004095111</v>
      </c>
      <c r="B1566" s="1">
        <v>43538</v>
      </c>
      <c r="C1566" t="s">
        <v>101</v>
      </c>
      <c r="D1566">
        <v>2018</v>
      </c>
      <c r="E1566" s="98">
        <v>14836758266785</v>
      </c>
      <c r="F1566" s="142" t="s">
        <v>911</v>
      </c>
      <c r="G1566" s="141" t="s">
        <v>914</v>
      </c>
      <c r="H1566" s="98">
        <v>56100</v>
      </c>
      <c r="I1566" s="104">
        <v>3</v>
      </c>
      <c r="J1566" s="1">
        <v>43404</v>
      </c>
      <c r="K1566" s="1">
        <v>43404</v>
      </c>
      <c r="L1566" s="104">
        <v>62</v>
      </c>
      <c r="M1566" s="104">
        <v>62</v>
      </c>
      <c r="N1566" s="5">
        <v>19.16</v>
      </c>
      <c r="O1566" s="186">
        <v>102976584</v>
      </c>
      <c r="P1566" s="187" t="s">
        <v>611</v>
      </c>
      <c r="Q1566" s="186">
        <v>102977700</v>
      </c>
      <c r="R1566" s="188" t="s">
        <v>130</v>
      </c>
      <c r="S1566" s="186">
        <v>11003620275</v>
      </c>
      <c r="T1566" s="188" t="s">
        <v>910</v>
      </c>
      <c r="U1566" s="186">
        <v>21560121200016</v>
      </c>
      <c r="V1566" s="188" t="s">
        <v>347</v>
      </c>
      <c r="W1566" s="188" t="s">
        <v>917</v>
      </c>
      <c r="X1566" s="186">
        <v>100004095111</v>
      </c>
      <c r="Y1566" s="189">
        <v>43538</v>
      </c>
      <c r="Z1566" s="189">
        <v>43578</v>
      </c>
      <c r="AA1566" s="186">
        <v>4</v>
      </c>
      <c r="AB1566" s="188" t="s">
        <v>613</v>
      </c>
      <c r="AC1566" s="188" t="s">
        <v>347</v>
      </c>
      <c r="AD1566" s="186">
        <v>6006554309</v>
      </c>
      <c r="AE1566" s="188" t="s">
        <v>911</v>
      </c>
      <c r="AF1566" s="188" t="s">
        <v>912</v>
      </c>
      <c r="AG1566" s="188" t="s">
        <v>913</v>
      </c>
      <c r="AH1566" s="190">
        <v>14836758266785</v>
      </c>
      <c r="AI1566" s="188" t="s">
        <v>914</v>
      </c>
      <c r="AJ1566" s="186">
        <v>56100</v>
      </c>
      <c r="AK1566" s="188" t="s">
        <v>264</v>
      </c>
      <c r="AL1566" s="188" t="s">
        <v>616</v>
      </c>
      <c r="AM1566" s="188" t="s">
        <v>919</v>
      </c>
      <c r="AN1566" s="188" t="s">
        <v>101</v>
      </c>
      <c r="AO1566" s="188" t="s">
        <v>617</v>
      </c>
      <c r="AP1566" s="188" t="s">
        <v>618</v>
      </c>
      <c r="AQ1566" s="188" t="s">
        <v>619</v>
      </c>
      <c r="AR1566" s="191">
        <v>3</v>
      </c>
      <c r="AS1566" s="188" t="s">
        <v>347</v>
      </c>
      <c r="AT1566" s="188" t="s">
        <v>347</v>
      </c>
      <c r="AU1566" s="186">
        <v>0</v>
      </c>
      <c r="AV1566" s="189">
        <v>43344</v>
      </c>
      <c r="AW1566" s="189">
        <v>43404</v>
      </c>
      <c r="AX1566" s="191">
        <v>3.12</v>
      </c>
      <c r="AY1566" s="186">
        <v>0</v>
      </c>
      <c r="AZ1566" s="186">
        <v>0</v>
      </c>
      <c r="BA1566" s="186">
        <v>0</v>
      </c>
      <c r="BB1566" s="186">
        <v>0</v>
      </c>
      <c r="BC1566" s="191">
        <v>0.12</v>
      </c>
      <c r="BD1566" s="186">
        <v>0</v>
      </c>
      <c r="BE1566" s="186">
        <v>0</v>
      </c>
      <c r="BF1566" s="189">
        <v>43405</v>
      </c>
      <c r="BG1566" s="189">
        <v>43465</v>
      </c>
      <c r="BH1566" s="191">
        <v>7.71</v>
      </c>
      <c r="BI1566" s="191">
        <v>2.27</v>
      </c>
      <c r="BJ1566" s="191">
        <v>13.1</v>
      </c>
      <c r="BK1566" s="191">
        <v>1.39</v>
      </c>
      <c r="BL1566" s="191">
        <v>2.08</v>
      </c>
      <c r="BM1566" s="191">
        <v>0.39</v>
      </c>
      <c r="BN1566" s="191">
        <v>0.19</v>
      </c>
      <c r="BO1566" s="191">
        <v>0.57999999999999996</v>
      </c>
      <c r="BP1566" s="191">
        <v>17.149999999999999</v>
      </c>
      <c r="BQ1566" s="191">
        <v>9.7899999999999991</v>
      </c>
      <c r="BR1566" s="191">
        <v>0.54</v>
      </c>
      <c r="BS1566" s="191">
        <v>7.36</v>
      </c>
      <c r="BT1566" s="191">
        <v>1.47</v>
      </c>
      <c r="BU1566" s="191">
        <v>19.16</v>
      </c>
      <c r="BV1566" s="186">
        <v>62</v>
      </c>
      <c r="BW1566" s="186">
        <v>62</v>
      </c>
      <c r="BX1566" s="186">
        <v>0</v>
      </c>
      <c r="BY1566" s="189">
        <v>43526</v>
      </c>
      <c r="BZ1566" s="188" t="s">
        <v>624</v>
      </c>
      <c r="CA1566" s="186">
        <v>0</v>
      </c>
      <c r="CB1566" s="186">
        <v>0</v>
      </c>
      <c r="CC1566" s="189">
        <v>43557</v>
      </c>
      <c r="CD1566" s="186">
        <v>28560</v>
      </c>
      <c r="CE1566" s="186">
        <v>0</v>
      </c>
      <c r="CF1566" s="186">
        <v>140</v>
      </c>
      <c r="CG1566" s="186">
        <v>0</v>
      </c>
    </row>
    <row r="1567" spans="1:85" hidden="1" x14ac:dyDescent="0.45">
      <c r="A1567" s="98">
        <v>100004095111</v>
      </c>
      <c r="B1567" s="1">
        <v>43538</v>
      </c>
      <c r="C1567" t="s">
        <v>101</v>
      </c>
      <c r="D1567">
        <v>2019</v>
      </c>
      <c r="E1567" s="98">
        <v>14836758266785</v>
      </c>
      <c r="F1567" s="142" t="s">
        <v>911</v>
      </c>
      <c r="G1567" s="141" t="s">
        <v>914</v>
      </c>
      <c r="H1567" s="98">
        <v>56100</v>
      </c>
      <c r="I1567" s="104">
        <v>3</v>
      </c>
      <c r="J1567" s="1">
        <v>43465</v>
      </c>
      <c r="K1567" s="1">
        <v>43465</v>
      </c>
      <c r="L1567" s="104">
        <v>-120</v>
      </c>
      <c r="M1567" s="104">
        <v>-120</v>
      </c>
      <c r="N1567" s="5">
        <v>-7.12</v>
      </c>
      <c r="O1567" s="186">
        <v>102976584</v>
      </c>
      <c r="P1567" s="187" t="s">
        <v>611</v>
      </c>
      <c r="Q1567" s="186">
        <v>102977700</v>
      </c>
      <c r="R1567" s="188" t="s">
        <v>130</v>
      </c>
      <c r="S1567" s="186">
        <v>11003620275</v>
      </c>
      <c r="T1567" s="188" t="s">
        <v>910</v>
      </c>
      <c r="U1567" s="186">
        <v>21560121200016</v>
      </c>
      <c r="V1567" s="188" t="s">
        <v>347</v>
      </c>
      <c r="W1567" s="188" t="s">
        <v>917</v>
      </c>
      <c r="X1567" s="186">
        <v>100004095111</v>
      </c>
      <c r="Y1567" s="189">
        <v>43538</v>
      </c>
      <c r="Z1567" s="189">
        <v>43578</v>
      </c>
      <c r="AA1567" s="186">
        <v>5</v>
      </c>
      <c r="AB1567" s="188" t="s">
        <v>635</v>
      </c>
      <c r="AC1567" s="188" t="s">
        <v>347</v>
      </c>
      <c r="AD1567" s="186">
        <v>6006554309</v>
      </c>
      <c r="AE1567" s="188" t="s">
        <v>911</v>
      </c>
      <c r="AF1567" s="188" t="s">
        <v>912</v>
      </c>
      <c r="AG1567" s="188" t="s">
        <v>913</v>
      </c>
      <c r="AH1567" s="190">
        <v>14836758266785</v>
      </c>
      <c r="AI1567" s="188" t="s">
        <v>914</v>
      </c>
      <c r="AJ1567" s="186">
        <v>56100</v>
      </c>
      <c r="AK1567" s="188" t="s">
        <v>264</v>
      </c>
      <c r="AL1567" s="188" t="s">
        <v>616</v>
      </c>
      <c r="AM1567" s="188" t="s">
        <v>920</v>
      </c>
      <c r="AN1567" s="188" t="s">
        <v>101</v>
      </c>
      <c r="AO1567" s="188" t="s">
        <v>617</v>
      </c>
      <c r="AP1567" s="188" t="s">
        <v>618</v>
      </c>
      <c r="AQ1567" s="188" t="s">
        <v>619</v>
      </c>
      <c r="AR1567" s="191">
        <v>3</v>
      </c>
      <c r="AS1567" s="188" t="s">
        <v>347</v>
      </c>
      <c r="AT1567" s="188" t="s">
        <v>347</v>
      </c>
      <c r="AU1567" s="186">
        <v>0</v>
      </c>
      <c r="AV1567" s="189">
        <v>43405</v>
      </c>
      <c r="AW1567" s="189">
        <v>43465</v>
      </c>
      <c r="AX1567" s="191">
        <v>-6.03</v>
      </c>
      <c r="AY1567" s="186">
        <v>0</v>
      </c>
      <c r="AZ1567" s="186">
        <v>0</v>
      </c>
      <c r="BA1567" s="186">
        <v>0</v>
      </c>
      <c r="BB1567" s="186">
        <v>0</v>
      </c>
      <c r="BC1567" s="191">
        <v>-0.23</v>
      </c>
      <c r="BD1567" s="186">
        <v>0</v>
      </c>
      <c r="BE1567" s="186">
        <v>0</v>
      </c>
      <c r="BF1567" s="189">
        <v>43466</v>
      </c>
      <c r="BG1567" s="189">
        <v>43524</v>
      </c>
      <c r="BH1567" s="191">
        <v>7.45</v>
      </c>
      <c r="BI1567" s="191">
        <v>-4.3899999999999997</v>
      </c>
      <c r="BJ1567" s="191">
        <v>-2.97</v>
      </c>
      <c r="BK1567" s="191">
        <v>-2.7</v>
      </c>
      <c r="BL1567" s="191">
        <v>2.0099999999999998</v>
      </c>
      <c r="BM1567" s="191">
        <v>-0.77</v>
      </c>
      <c r="BN1567" s="191">
        <v>-0.36</v>
      </c>
      <c r="BO1567" s="191">
        <v>-1.1299999999999999</v>
      </c>
      <c r="BP1567" s="191">
        <v>-4.79</v>
      </c>
      <c r="BQ1567" s="191">
        <v>9.4600000000000009</v>
      </c>
      <c r="BR1567" s="191">
        <v>0.52</v>
      </c>
      <c r="BS1567" s="191">
        <v>-14.25</v>
      </c>
      <c r="BT1567" s="191">
        <v>-2.85</v>
      </c>
      <c r="BU1567" s="191">
        <v>-7.12</v>
      </c>
      <c r="BV1567" s="186">
        <v>-120</v>
      </c>
      <c r="BW1567" s="186">
        <v>-120</v>
      </c>
      <c r="BX1567" s="186">
        <v>0</v>
      </c>
      <c r="BY1567" s="189">
        <v>43526</v>
      </c>
      <c r="BZ1567" s="188" t="s">
        <v>624</v>
      </c>
      <c r="CA1567" s="186">
        <v>0</v>
      </c>
      <c r="CB1567" s="186">
        <v>0</v>
      </c>
      <c r="CC1567" s="189">
        <v>43557</v>
      </c>
      <c r="CD1567" s="186">
        <v>140</v>
      </c>
      <c r="CE1567" s="186">
        <v>0</v>
      </c>
      <c r="CF1567" s="186">
        <v>20</v>
      </c>
      <c r="CG1567" s="186">
        <v>0</v>
      </c>
    </row>
    <row r="1568" spans="1:85" hidden="1" x14ac:dyDescent="0.45">
      <c r="A1568" s="98">
        <v>100004095111</v>
      </c>
      <c r="B1568" s="1">
        <v>43538</v>
      </c>
      <c r="C1568" t="s">
        <v>101</v>
      </c>
      <c r="D1568">
        <v>2019</v>
      </c>
      <c r="E1568" s="98">
        <v>14836758266785</v>
      </c>
      <c r="F1568" s="142" t="s">
        <v>911</v>
      </c>
      <c r="G1568" s="141" t="s">
        <v>914</v>
      </c>
      <c r="H1568" s="98">
        <v>56100</v>
      </c>
      <c r="I1568" s="104">
        <v>3</v>
      </c>
      <c r="J1568" s="1">
        <v>43524</v>
      </c>
      <c r="K1568" s="1">
        <v>43524</v>
      </c>
      <c r="L1568" s="104">
        <v>-8</v>
      </c>
      <c r="M1568" s="104">
        <v>-8</v>
      </c>
      <c r="N1568" s="5">
        <v>9.18</v>
      </c>
      <c r="O1568" s="186">
        <v>102976584</v>
      </c>
      <c r="P1568" s="187" t="s">
        <v>611</v>
      </c>
      <c r="Q1568" s="186">
        <v>102977700</v>
      </c>
      <c r="R1568" s="188" t="s">
        <v>130</v>
      </c>
      <c r="S1568" s="186">
        <v>11003620275</v>
      </c>
      <c r="T1568" s="188" t="s">
        <v>910</v>
      </c>
      <c r="U1568" s="186">
        <v>21560121200016</v>
      </c>
      <c r="V1568" s="188" t="s">
        <v>347</v>
      </c>
      <c r="W1568" s="188" t="s">
        <v>917</v>
      </c>
      <c r="X1568" s="186">
        <v>100004095111</v>
      </c>
      <c r="Y1568" s="189">
        <v>43538</v>
      </c>
      <c r="Z1568" s="189">
        <v>43578</v>
      </c>
      <c r="AA1568" s="186">
        <v>6</v>
      </c>
      <c r="AB1568" s="188" t="s">
        <v>613</v>
      </c>
      <c r="AC1568" s="188" t="s">
        <v>347</v>
      </c>
      <c r="AD1568" s="186">
        <v>6006554309</v>
      </c>
      <c r="AE1568" s="188" t="s">
        <v>911</v>
      </c>
      <c r="AF1568" s="188" t="s">
        <v>912</v>
      </c>
      <c r="AG1568" s="188" t="s">
        <v>913</v>
      </c>
      <c r="AH1568" s="190">
        <v>14836758266785</v>
      </c>
      <c r="AI1568" s="188" t="s">
        <v>914</v>
      </c>
      <c r="AJ1568" s="186">
        <v>56100</v>
      </c>
      <c r="AK1568" s="188" t="s">
        <v>264</v>
      </c>
      <c r="AL1568" s="188" t="s">
        <v>616</v>
      </c>
      <c r="AM1568" s="188" t="s">
        <v>920</v>
      </c>
      <c r="AN1568" s="188" t="s">
        <v>101</v>
      </c>
      <c r="AO1568" s="188" t="s">
        <v>617</v>
      </c>
      <c r="AP1568" s="188" t="s">
        <v>618</v>
      </c>
      <c r="AQ1568" s="188" t="s">
        <v>619</v>
      </c>
      <c r="AR1568" s="191">
        <v>3</v>
      </c>
      <c r="AS1568" s="188" t="s">
        <v>347</v>
      </c>
      <c r="AT1568" s="188" t="s">
        <v>347</v>
      </c>
      <c r="AU1568" s="186">
        <v>0</v>
      </c>
      <c r="AV1568" s="189">
        <v>43466</v>
      </c>
      <c r="AW1568" s="189">
        <v>43524</v>
      </c>
      <c r="AX1568" s="191">
        <v>-0.42</v>
      </c>
      <c r="AY1568" s="186">
        <v>0</v>
      </c>
      <c r="AZ1568" s="186">
        <v>0</v>
      </c>
      <c r="BA1568" s="186">
        <v>0</v>
      </c>
      <c r="BB1568" s="186">
        <v>0</v>
      </c>
      <c r="BC1568" s="191">
        <v>-0.03</v>
      </c>
      <c r="BD1568" s="186">
        <v>0</v>
      </c>
      <c r="BE1568" s="186">
        <v>0</v>
      </c>
      <c r="BF1568" s="189">
        <v>43525</v>
      </c>
      <c r="BG1568" s="189">
        <v>43585</v>
      </c>
      <c r="BH1568" s="191">
        <v>7.71</v>
      </c>
      <c r="BI1568" s="191">
        <v>-0.28999999999999998</v>
      </c>
      <c r="BJ1568" s="191">
        <v>7</v>
      </c>
      <c r="BK1568" s="191">
        <v>-0.18</v>
      </c>
      <c r="BL1568" s="191">
        <v>2.08</v>
      </c>
      <c r="BM1568" s="191">
        <v>-0.05</v>
      </c>
      <c r="BN1568" s="191">
        <v>-0.02</v>
      </c>
      <c r="BO1568" s="191">
        <v>-7.0000000000000007E-2</v>
      </c>
      <c r="BP1568" s="191">
        <v>8.83</v>
      </c>
      <c r="BQ1568" s="191">
        <v>9.7899999999999991</v>
      </c>
      <c r="BR1568" s="191">
        <v>0.54</v>
      </c>
      <c r="BS1568" s="191">
        <v>-0.96</v>
      </c>
      <c r="BT1568" s="191">
        <v>-0.19</v>
      </c>
      <c r="BU1568" s="191">
        <v>9.18</v>
      </c>
      <c r="BV1568" s="186">
        <v>-8</v>
      </c>
      <c r="BW1568" s="186">
        <v>-8</v>
      </c>
      <c r="BX1568" s="186">
        <v>0</v>
      </c>
      <c r="BY1568" s="189">
        <v>43526</v>
      </c>
      <c r="BZ1568" s="188" t="s">
        <v>624</v>
      </c>
      <c r="CA1568" s="186">
        <v>0</v>
      </c>
      <c r="CB1568" s="186">
        <v>0</v>
      </c>
      <c r="CC1568" s="189">
        <v>43557</v>
      </c>
      <c r="CD1568" s="186">
        <v>20</v>
      </c>
      <c r="CE1568" s="186">
        <v>0</v>
      </c>
      <c r="CF1568" s="186">
        <v>12</v>
      </c>
      <c r="CG1568" s="186">
        <v>0</v>
      </c>
    </row>
    <row r="1569" spans="1:85" hidden="1" x14ac:dyDescent="0.45">
      <c r="A1569" s="98">
        <v>100004095111</v>
      </c>
      <c r="B1569" s="1">
        <v>43538</v>
      </c>
      <c r="C1569" t="s">
        <v>101</v>
      </c>
      <c r="D1569">
        <v>2018</v>
      </c>
      <c r="E1569" s="98">
        <v>14864978218038</v>
      </c>
      <c r="F1569" s="141" t="s">
        <v>614</v>
      </c>
      <c r="G1569" s="141" t="str">
        <f>VLOOKUP(E1569,'Tableau Sites'!$A$7:$C$107,3,FALSE)</f>
        <v>16B RUE JULES VALLES</v>
      </c>
      <c r="H1569" s="98">
        <v>56100</v>
      </c>
      <c r="I1569" s="104">
        <v>6</v>
      </c>
      <c r="J1569" s="1">
        <v>43373</v>
      </c>
      <c r="K1569" s="1">
        <v>43373</v>
      </c>
      <c r="L1569" s="104">
        <v>224</v>
      </c>
      <c r="M1569" s="104">
        <v>224</v>
      </c>
      <c r="N1569" s="5">
        <v>38.81</v>
      </c>
      <c r="O1569" s="186">
        <v>102976584</v>
      </c>
      <c r="P1569" s="187" t="s">
        <v>611</v>
      </c>
      <c r="Q1569" s="186">
        <v>102977700</v>
      </c>
      <c r="R1569" s="188" t="s">
        <v>130</v>
      </c>
      <c r="S1569" s="186">
        <v>11003620275</v>
      </c>
      <c r="T1569" s="188" t="s">
        <v>910</v>
      </c>
      <c r="U1569" s="186">
        <v>21560121200016</v>
      </c>
      <c r="V1569" s="188" t="s">
        <v>347</v>
      </c>
      <c r="W1569" s="188" t="s">
        <v>917</v>
      </c>
      <c r="X1569" s="186">
        <v>100004095111</v>
      </c>
      <c r="Y1569" s="189">
        <v>43538</v>
      </c>
      <c r="Z1569" s="189">
        <v>43578</v>
      </c>
      <c r="AA1569" s="186">
        <v>7</v>
      </c>
      <c r="AB1569" s="188" t="s">
        <v>613</v>
      </c>
      <c r="AC1569" s="188" t="s">
        <v>347</v>
      </c>
      <c r="AD1569" s="186">
        <v>6006173683</v>
      </c>
      <c r="AE1569" s="188" t="s">
        <v>347</v>
      </c>
      <c r="AF1569" s="188" t="s">
        <v>347</v>
      </c>
      <c r="AG1569" s="188" t="s">
        <v>347</v>
      </c>
      <c r="AH1569" s="190">
        <v>14864978218038</v>
      </c>
      <c r="AI1569" s="188" t="s">
        <v>166</v>
      </c>
      <c r="AJ1569" s="186">
        <v>56100</v>
      </c>
      <c r="AK1569" s="188" t="s">
        <v>264</v>
      </c>
      <c r="AL1569" s="188" t="s">
        <v>616</v>
      </c>
      <c r="AM1569" s="188" t="s">
        <v>921</v>
      </c>
      <c r="AN1569" s="188" t="s">
        <v>101</v>
      </c>
      <c r="AO1569" s="188" t="s">
        <v>617</v>
      </c>
      <c r="AP1569" s="188" t="s">
        <v>618</v>
      </c>
      <c r="AQ1569" s="188" t="s">
        <v>619</v>
      </c>
      <c r="AR1569" s="191">
        <v>6</v>
      </c>
      <c r="AS1569" s="188" t="s">
        <v>347</v>
      </c>
      <c r="AT1569" s="188" t="s">
        <v>347</v>
      </c>
      <c r="AU1569" s="186">
        <v>0</v>
      </c>
      <c r="AV1569" s="189">
        <v>43344</v>
      </c>
      <c r="AW1569" s="189">
        <v>43373</v>
      </c>
      <c r="AX1569" s="191">
        <v>11.26</v>
      </c>
      <c r="AY1569" s="186">
        <v>0</v>
      </c>
      <c r="AZ1569" s="186">
        <v>0</v>
      </c>
      <c r="BA1569" s="186">
        <v>0</v>
      </c>
      <c r="BB1569" s="186">
        <v>0</v>
      </c>
      <c r="BC1569" s="191">
        <v>0.43</v>
      </c>
      <c r="BD1569" s="186">
        <v>0</v>
      </c>
      <c r="BE1569" s="186">
        <v>0</v>
      </c>
      <c r="BF1569" s="189">
        <v>43374</v>
      </c>
      <c r="BG1569" s="189">
        <v>43404</v>
      </c>
      <c r="BH1569" s="191">
        <v>5.14</v>
      </c>
      <c r="BI1569" s="191">
        <v>8.1999999999999993</v>
      </c>
      <c r="BJ1569" s="191">
        <v>24.6</v>
      </c>
      <c r="BK1569" s="191">
        <v>5.04</v>
      </c>
      <c r="BL1569" s="191">
        <v>1.39</v>
      </c>
      <c r="BM1569" s="191">
        <v>1.43</v>
      </c>
      <c r="BN1569" s="191">
        <v>0.67</v>
      </c>
      <c r="BO1569" s="191">
        <v>2.1</v>
      </c>
      <c r="BP1569" s="191">
        <v>33.130000000000003</v>
      </c>
      <c r="BQ1569" s="191">
        <v>6.53</v>
      </c>
      <c r="BR1569" s="191">
        <v>0.36</v>
      </c>
      <c r="BS1569" s="191">
        <v>26.6</v>
      </c>
      <c r="BT1569" s="191">
        <v>5.32</v>
      </c>
      <c r="BU1569" s="191">
        <v>38.81</v>
      </c>
      <c r="BV1569" s="186">
        <v>224</v>
      </c>
      <c r="BW1569" s="186">
        <v>224</v>
      </c>
      <c r="BX1569" s="186">
        <v>0</v>
      </c>
      <c r="BY1569" s="188"/>
      <c r="BZ1569" s="188" t="s">
        <v>347</v>
      </c>
      <c r="CA1569" s="186" t="s">
        <v>347</v>
      </c>
      <c r="CB1569" s="186" t="s">
        <v>347</v>
      </c>
      <c r="CC1569" s="189">
        <v>43637</v>
      </c>
      <c r="CD1569" s="186">
        <v>9360</v>
      </c>
      <c r="CE1569" s="186">
        <v>0</v>
      </c>
      <c r="CF1569" s="186">
        <v>9584</v>
      </c>
      <c r="CG1569" s="186">
        <v>0</v>
      </c>
    </row>
    <row r="1570" spans="1:85" hidden="1" x14ac:dyDescent="0.45">
      <c r="A1570" s="98">
        <v>100004095111</v>
      </c>
      <c r="B1570" s="1">
        <v>43538</v>
      </c>
      <c r="C1570" t="s">
        <v>101</v>
      </c>
      <c r="D1570">
        <v>2018</v>
      </c>
      <c r="E1570" s="98">
        <v>14864978218038</v>
      </c>
      <c r="F1570" s="141" t="s">
        <v>614</v>
      </c>
      <c r="G1570" s="141" t="str">
        <f>VLOOKUP(E1570,'Tableau Sites'!$A$7:$C$107,3,FALSE)</f>
        <v>16B RUE JULES VALLES</v>
      </c>
      <c r="H1570" s="98">
        <v>56100</v>
      </c>
      <c r="I1570" s="104">
        <v>6</v>
      </c>
      <c r="J1570" s="1">
        <v>43404</v>
      </c>
      <c r="K1570" s="1">
        <v>43404</v>
      </c>
      <c r="L1570" s="104">
        <v>271</v>
      </c>
      <c r="M1570" s="104">
        <v>271</v>
      </c>
      <c r="N1570" s="5">
        <v>45.31</v>
      </c>
      <c r="O1570" s="186">
        <v>102976584</v>
      </c>
      <c r="P1570" s="187" t="s">
        <v>611</v>
      </c>
      <c r="Q1570" s="186">
        <v>102977700</v>
      </c>
      <c r="R1570" s="188" t="s">
        <v>130</v>
      </c>
      <c r="S1570" s="186">
        <v>11003620275</v>
      </c>
      <c r="T1570" s="188" t="s">
        <v>910</v>
      </c>
      <c r="U1570" s="186">
        <v>21560121200016</v>
      </c>
      <c r="V1570" s="188" t="s">
        <v>347</v>
      </c>
      <c r="W1570" s="188" t="s">
        <v>917</v>
      </c>
      <c r="X1570" s="186">
        <v>100004095111</v>
      </c>
      <c r="Y1570" s="189">
        <v>43538</v>
      </c>
      <c r="Z1570" s="189">
        <v>43578</v>
      </c>
      <c r="AA1570" s="186">
        <v>8</v>
      </c>
      <c r="AB1570" s="188" t="s">
        <v>613</v>
      </c>
      <c r="AC1570" s="188" t="s">
        <v>347</v>
      </c>
      <c r="AD1570" s="186">
        <v>6006173683</v>
      </c>
      <c r="AE1570" s="188" t="s">
        <v>347</v>
      </c>
      <c r="AF1570" s="188" t="s">
        <v>347</v>
      </c>
      <c r="AG1570" s="188" t="s">
        <v>347</v>
      </c>
      <c r="AH1570" s="190">
        <v>14864978218038</v>
      </c>
      <c r="AI1570" s="188" t="s">
        <v>166</v>
      </c>
      <c r="AJ1570" s="186">
        <v>56100</v>
      </c>
      <c r="AK1570" s="188" t="s">
        <v>264</v>
      </c>
      <c r="AL1570" s="188" t="s">
        <v>616</v>
      </c>
      <c r="AM1570" s="188" t="s">
        <v>921</v>
      </c>
      <c r="AN1570" s="188" t="s">
        <v>101</v>
      </c>
      <c r="AO1570" s="188" t="s">
        <v>617</v>
      </c>
      <c r="AP1570" s="188" t="s">
        <v>618</v>
      </c>
      <c r="AQ1570" s="188" t="s">
        <v>619</v>
      </c>
      <c r="AR1570" s="191">
        <v>6</v>
      </c>
      <c r="AS1570" s="188" t="s">
        <v>347</v>
      </c>
      <c r="AT1570" s="188" t="s">
        <v>347</v>
      </c>
      <c r="AU1570" s="186">
        <v>0</v>
      </c>
      <c r="AV1570" s="189">
        <v>43374</v>
      </c>
      <c r="AW1570" s="189">
        <v>43404</v>
      </c>
      <c r="AX1570" s="191">
        <v>13.63</v>
      </c>
      <c r="AY1570" s="186">
        <v>0</v>
      </c>
      <c r="AZ1570" s="186">
        <v>0</v>
      </c>
      <c r="BA1570" s="186">
        <v>0</v>
      </c>
      <c r="BB1570" s="186">
        <v>0</v>
      </c>
      <c r="BC1570" s="191">
        <v>0.52</v>
      </c>
      <c r="BD1570" s="186">
        <v>0</v>
      </c>
      <c r="BE1570" s="186">
        <v>0</v>
      </c>
      <c r="BF1570" s="189">
        <v>43405</v>
      </c>
      <c r="BG1570" s="189">
        <v>43434</v>
      </c>
      <c r="BH1570" s="191">
        <v>4.9800000000000004</v>
      </c>
      <c r="BI1570" s="191">
        <v>9.92</v>
      </c>
      <c r="BJ1570" s="191">
        <v>28.53</v>
      </c>
      <c r="BK1570" s="191">
        <v>6.1</v>
      </c>
      <c r="BL1570" s="191">
        <v>1.35</v>
      </c>
      <c r="BM1570" s="191">
        <v>1.73</v>
      </c>
      <c r="BN1570" s="191">
        <v>0.81</v>
      </c>
      <c r="BO1570" s="191">
        <v>2.54</v>
      </c>
      <c r="BP1570" s="191">
        <v>38.520000000000003</v>
      </c>
      <c r="BQ1570" s="191">
        <v>6.33</v>
      </c>
      <c r="BR1570" s="191">
        <v>0.35</v>
      </c>
      <c r="BS1570" s="191">
        <v>32.19</v>
      </c>
      <c r="BT1570" s="191">
        <v>6.44</v>
      </c>
      <c r="BU1570" s="191">
        <v>45.31</v>
      </c>
      <c r="BV1570" s="186">
        <v>271</v>
      </c>
      <c r="BW1570" s="186">
        <v>271</v>
      </c>
      <c r="BX1570" s="186">
        <v>0</v>
      </c>
      <c r="BY1570" s="188"/>
      <c r="BZ1570" s="188" t="s">
        <v>347</v>
      </c>
      <c r="CA1570" s="186" t="s">
        <v>347</v>
      </c>
      <c r="CB1570" s="186" t="s">
        <v>347</v>
      </c>
      <c r="CC1570" s="189">
        <v>43637</v>
      </c>
      <c r="CD1570" s="186">
        <v>9584</v>
      </c>
      <c r="CE1570" s="186">
        <v>0</v>
      </c>
      <c r="CF1570" s="186">
        <v>9855</v>
      </c>
      <c r="CG1570" s="186">
        <v>0</v>
      </c>
    </row>
    <row r="1571" spans="1:85" hidden="1" x14ac:dyDescent="0.45">
      <c r="A1571" s="98">
        <v>100004095111</v>
      </c>
      <c r="B1571" s="1">
        <v>43538</v>
      </c>
      <c r="C1571" t="s">
        <v>101</v>
      </c>
      <c r="D1571">
        <v>2018</v>
      </c>
      <c r="E1571" s="98">
        <v>14864978218038</v>
      </c>
      <c r="F1571" s="141" t="s">
        <v>614</v>
      </c>
      <c r="G1571" s="141" t="str">
        <f>VLOOKUP(E1571,'Tableau Sites'!$A$7:$C$107,3,FALSE)</f>
        <v>16B RUE JULES VALLES</v>
      </c>
      <c r="H1571" s="98">
        <v>56100</v>
      </c>
      <c r="I1571" s="104">
        <v>6</v>
      </c>
      <c r="J1571" s="1">
        <v>43434</v>
      </c>
      <c r="K1571" s="1">
        <v>43434</v>
      </c>
      <c r="L1571" s="104">
        <v>261</v>
      </c>
      <c r="M1571" s="104">
        <v>261</v>
      </c>
      <c r="N1571" s="5">
        <v>44.08</v>
      </c>
      <c r="O1571" s="186">
        <v>102976584</v>
      </c>
      <c r="P1571" s="187" t="s">
        <v>611</v>
      </c>
      <c r="Q1571" s="186">
        <v>102977700</v>
      </c>
      <c r="R1571" s="188" t="s">
        <v>130</v>
      </c>
      <c r="S1571" s="186">
        <v>11003620275</v>
      </c>
      <c r="T1571" s="188" t="s">
        <v>910</v>
      </c>
      <c r="U1571" s="186">
        <v>21560121200016</v>
      </c>
      <c r="V1571" s="188" t="s">
        <v>347</v>
      </c>
      <c r="W1571" s="188" t="s">
        <v>917</v>
      </c>
      <c r="X1571" s="186">
        <v>100004095111</v>
      </c>
      <c r="Y1571" s="189">
        <v>43538</v>
      </c>
      <c r="Z1571" s="189">
        <v>43578</v>
      </c>
      <c r="AA1571" s="186">
        <v>9</v>
      </c>
      <c r="AB1571" s="188" t="s">
        <v>613</v>
      </c>
      <c r="AC1571" s="188" t="s">
        <v>347</v>
      </c>
      <c r="AD1571" s="186">
        <v>6006173683</v>
      </c>
      <c r="AE1571" s="188" t="s">
        <v>347</v>
      </c>
      <c r="AF1571" s="188" t="s">
        <v>347</v>
      </c>
      <c r="AG1571" s="188" t="s">
        <v>347</v>
      </c>
      <c r="AH1571" s="190">
        <v>14864978218038</v>
      </c>
      <c r="AI1571" s="188" t="s">
        <v>166</v>
      </c>
      <c r="AJ1571" s="186">
        <v>56100</v>
      </c>
      <c r="AK1571" s="188" t="s">
        <v>264</v>
      </c>
      <c r="AL1571" s="188" t="s">
        <v>616</v>
      </c>
      <c r="AM1571" s="188" t="s">
        <v>921</v>
      </c>
      <c r="AN1571" s="188" t="s">
        <v>101</v>
      </c>
      <c r="AO1571" s="188" t="s">
        <v>617</v>
      </c>
      <c r="AP1571" s="188" t="s">
        <v>618</v>
      </c>
      <c r="AQ1571" s="188" t="s">
        <v>619</v>
      </c>
      <c r="AR1571" s="191">
        <v>6</v>
      </c>
      <c r="AS1571" s="188" t="s">
        <v>347</v>
      </c>
      <c r="AT1571" s="188" t="s">
        <v>347</v>
      </c>
      <c r="AU1571" s="186">
        <v>0</v>
      </c>
      <c r="AV1571" s="189">
        <v>43405</v>
      </c>
      <c r="AW1571" s="189">
        <v>43434</v>
      </c>
      <c r="AX1571" s="191">
        <v>13.12</v>
      </c>
      <c r="AY1571" s="186">
        <v>0</v>
      </c>
      <c r="AZ1571" s="186">
        <v>0</v>
      </c>
      <c r="BA1571" s="186">
        <v>0</v>
      </c>
      <c r="BB1571" s="186">
        <v>0</v>
      </c>
      <c r="BC1571" s="191">
        <v>0.5</v>
      </c>
      <c r="BD1571" s="186">
        <v>0</v>
      </c>
      <c r="BE1571" s="186">
        <v>0</v>
      </c>
      <c r="BF1571" s="189">
        <v>43435</v>
      </c>
      <c r="BG1571" s="189">
        <v>43465</v>
      </c>
      <c r="BH1571" s="191">
        <v>5.14</v>
      </c>
      <c r="BI1571" s="191">
        <v>9.5500000000000007</v>
      </c>
      <c r="BJ1571" s="191">
        <v>27.81</v>
      </c>
      <c r="BK1571" s="191">
        <v>5.87</v>
      </c>
      <c r="BL1571" s="191">
        <v>1.39</v>
      </c>
      <c r="BM1571" s="191">
        <v>1.67</v>
      </c>
      <c r="BN1571" s="191">
        <v>0.78</v>
      </c>
      <c r="BO1571" s="191">
        <v>2.4500000000000002</v>
      </c>
      <c r="BP1571" s="191">
        <v>37.520000000000003</v>
      </c>
      <c r="BQ1571" s="191">
        <v>6.53</v>
      </c>
      <c r="BR1571" s="191">
        <v>0.36</v>
      </c>
      <c r="BS1571" s="191">
        <v>30.99</v>
      </c>
      <c r="BT1571" s="191">
        <v>6.2</v>
      </c>
      <c r="BU1571" s="191">
        <v>44.08</v>
      </c>
      <c r="BV1571" s="186">
        <v>261</v>
      </c>
      <c r="BW1571" s="186">
        <v>261</v>
      </c>
      <c r="BX1571" s="186">
        <v>0</v>
      </c>
      <c r="BY1571" s="188"/>
      <c r="BZ1571" s="188" t="s">
        <v>347</v>
      </c>
      <c r="CA1571" s="186" t="s">
        <v>347</v>
      </c>
      <c r="CB1571" s="186" t="s">
        <v>347</v>
      </c>
      <c r="CC1571" s="189">
        <v>43637</v>
      </c>
      <c r="CD1571" s="186">
        <v>9855</v>
      </c>
      <c r="CE1571" s="186">
        <v>0</v>
      </c>
      <c r="CF1571" s="186">
        <v>10116</v>
      </c>
      <c r="CG1571" s="186">
        <v>0</v>
      </c>
    </row>
    <row r="1572" spans="1:85" hidden="1" x14ac:dyDescent="0.45">
      <c r="A1572" s="98">
        <v>100004095111</v>
      </c>
      <c r="B1572" s="1">
        <v>43538</v>
      </c>
      <c r="C1572" t="s">
        <v>101</v>
      </c>
      <c r="D1572">
        <v>2019</v>
      </c>
      <c r="E1572" s="98">
        <v>14864978218038</v>
      </c>
      <c r="F1572" s="141" t="s">
        <v>614</v>
      </c>
      <c r="G1572" s="141" t="str">
        <f>VLOOKUP(E1572,'Tableau Sites'!$A$7:$C$107,3,FALSE)</f>
        <v>16B RUE JULES VALLES</v>
      </c>
      <c r="H1572" s="98">
        <v>56100</v>
      </c>
      <c r="I1572" s="104">
        <v>6</v>
      </c>
      <c r="J1572" s="1">
        <v>43465</v>
      </c>
      <c r="K1572" s="1">
        <v>43465</v>
      </c>
      <c r="L1572" s="104">
        <v>290</v>
      </c>
      <c r="M1572" s="104">
        <v>290</v>
      </c>
      <c r="N1572" s="5">
        <v>48.23</v>
      </c>
      <c r="O1572" s="186">
        <v>102976584</v>
      </c>
      <c r="P1572" s="187" t="s">
        <v>611</v>
      </c>
      <c r="Q1572" s="186">
        <v>102977700</v>
      </c>
      <c r="R1572" s="188" t="s">
        <v>130</v>
      </c>
      <c r="S1572" s="186">
        <v>11003620275</v>
      </c>
      <c r="T1572" s="188" t="s">
        <v>910</v>
      </c>
      <c r="U1572" s="186">
        <v>21560121200016</v>
      </c>
      <c r="V1572" s="188" t="s">
        <v>347</v>
      </c>
      <c r="W1572" s="188" t="s">
        <v>917</v>
      </c>
      <c r="X1572" s="186">
        <v>100004095111</v>
      </c>
      <c r="Y1572" s="189">
        <v>43538</v>
      </c>
      <c r="Z1572" s="189">
        <v>43578</v>
      </c>
      <c r="AA1572" s="186">
        <v>10</v>
      </c>
      <c r="AB1572" s="188" t="s">
        <v>613</v>
      </c>
      <c r="AC1572" s="188" t="s">
        <v>347</v>
      </c>
      <c r="AD1572" s="186">
        <v>6006173683</v>
      </c>
      <c r="AE1572" s="188" t="s">
        <v>347</v>
      </c>
      <c r="AF1572" s="188" t="s">
        <v>347</v>
      </c>
      <c r="AG1572" s="188" t="s">
        <v>347</v>
      </c>
      <c r="AH1572" s="190">
        <v>14864978218038</v>
      </c>
      <c r="AI1572" s="188" t="s">
        <v>166</v>
      </c>
      <c r="AJ1572" s="186">
        <v>56100</v>
      </c>
      <c r="AK1572" s="188" t="s">
        <v>264</v>
      </c>
      <c r="AL1572" s="188" t="s">
        <v>616</v>
      </c>
      <c r="AM1572" s="188" t="s">
        <v>921</v>
      </c>
      <c r="AN1572" s="188" t="s">
        <v>101</v>
      </c>
      <c r="AO1572" s="188" t="s">
        <v>617</v>
      </c>
      <c r="AP1572" s="188" t="s">
        <v>618</v>
      </c>
      <c r="AQ1572" s="188" t="s">
        <v>619</v>
      </c>
      <c r="AR1572" s="191">
        <v>6</v>
      </c>
      <c r="AS1572" s="188" t="s">
        <v>347</v>
      </c>
      <c r="AT1572" s="188" t="s">
        <v>347</v>
      </c>
      <c r="AU1572" s="186">
        <v>0</v>
      </c>
      <c r="AV1572" s="189">
        <v>43435</v>
      </c>
      <c r="AW1572" s="189">
        <v>43465</v>
      </c>
      <c r="AX1572" s="191">
        <v>14.59</v>
      </c>
      <c r="AY1572" s="186">
        <v>0</v>
      </c>
      <c r="AZ1572" s="186">
        <v>0</v>
      </c>
      <c r="BA1572" s="186">
        <v>0</v>
      </c>
      <c r="BB1572" s="186">
        <v>0</v>
      </c>
      <c r="BC1572" s="191">
        <v>0.56000000000000005</v>
      </c>
      <c r="BD1572" s="186">
        <v>0</v>
      </c>
      <c r="BE1572" s="186">
        <v>0</v>
      </c>
      <c r="BF1572" s="189">
        <v>43466</v>
      </c>
      <c r="BG1572" s="189">
        <v>43496</v>
      </c>
      <c r="BH1572" s="191">
        <v>5.14</v>
      </c>
      <c r="BI1572" s="191">
        <v>10.61</v>
      </c>
      <c r="BJ1572" s="191">
        <v>30.34</v>
      </c>
      <c r="BK1572" s="191">
        <v>6.53</v>
      </c>
      <c r="BL1572" s="191">
        <v>1.39</v>
      </c>
      <c r="BM1572" s="191">
        <v>1.85</v>
      </c>
      <c r="BN1572" s="191">
        <v>0.87</v>
      </c>
      <c r="BO1572" s="191">
        <v>2.72</v>
      </c>
      <c r="BP1572" s="191">
        <v>40.98</v>
      </c>
      <c r="BQ1572" s="191">
        <v>6.53</v>
      </c>
      <c r="BR1572" s="191">
        <v>0.36</v>
      </c>
      <c r="BS1572" s="191">
        <v>34.450000000000003</v>
      </c>
      <c r="BT1572" s="191">
        <v>6.89</v>
      </c>
      <c r="BU1572" s="191">
        <v>48.23</v>
      </c>
      <c r="BV1572" s="186">
        <v>290</v>
      </c>
      <c r="BW1572" s="186">
        <v>290</v>
      </c>
      <c r="BX1572" s="186">
        <v>0</v>
      </c>
      <c r="BY1572" s="188"/>
      <c r="BZ1572" s="188" t="s">
        <v>347</v>
      </c>
      <c r="CA1572" s="186" t="s">
        <v>347</v>
      </c>
      <c r="CB1572" s="186" t="s">
        <v>347</v>
      </c>
      <c r="CC1572" s="189">
        <v>43637</v>
      </c>
      <c r="CD1572" s="186">
        <v>10116</v>
      </c>
      <c r="CE1572" s="186">
        <v>0</v>
      </c>
      <c r="CF1572" s="186">
        <v>10406</v>
      </c>
      <c r="CG1572" s="186">
        <v>0</v>
      </c>
    </row>
    <row r="1573" spans="1:85" hidden="1" x14ac:dyDescent="0.45">
      <c r="A1573" s="98">
        <v>100004095111</v>
      </c>
      <c r="B1573" s="1">
        <v>43538</v>
      </c>
      <c r="C1573" t="s">
        <v>101</v>
      </c>
      <c r="D1573">
        <v>2019</v>
      </c>
      <c r="E1573" s="98">
        <v>14864978218038</v>
      </c>
      <c r="F1573" s="141" t="s">
        <v>614</v>
      </c>
      <c r="G1573" s="141" t="str">
        <f>VLOOKUP(E1573,'Tableau Sites'!$A$7:$C$107,3,FALSE)</f>
        <v>16B RUE JULES VALLES</v>
      </c>
      <c r="H1573" s="98">
        <v>56100</v>
      </c>
      <c r="I1573" s="104">
        <v>6</v>
      </c>
      <c r="J1573" s="1">
        <v>43496</v>
      </c>
      <c r="K1573" s="1">
        <v>43496</v>
      </c>
      <c r="L1573" s="104">
        <v>303</v>
      </c>
      <c r="M1573" s="104">
        <v>303</v>
      </c>
      <c r="N1573" s="5">
        <v>50.08</v>
      </c>
      <c r="O1573" s="186">
        <v>102976584</v>
      </c>
      <c r="P1573" s="187" t="s">
        <v>611</v>
      </c>
      <c r="Q1573" s="186">
        <v>102977700</v>
      </c>
      <c r="R1573" s="188" t="s">
        <v>130</v>
      </c>
      <c r="S1573" s="186">
        <v>11003620275</v>
      </c>
      <c r="T1573" s="188" t="s">
        <v>910</v>
      </c>
      <c r="U1573" s="186">
        <v>21560121200016</v>
      </c>
      <c r="V1573" s="188" t="s">
        <v>347</v>
      </c>
      <c r="W1573" s="188" t="s">
        <v>917</v>
      </c>
      <c r="X1573" s="186">
        <v>100004095111</v>
      </c>
      <c r="Y1573" s="189">
        <v>43538</v>
      </c>
      <c r="Z1573" s="189">
        <v>43578</v>
      </c>
      <c r="AA1573" s="186">
        <v>11</v>
      </c>
      <c r="AB1573" s="188" t="s">
        <v>613</v>
      </c>
      <c r="AC1573" s="188" t="s">
        <v>347</v>
      </c>
      <c r="AD1573" s="186">
        <v>6006173683</v>
      </c>
      <c r="AE1573" s="188" t="s">
        <v>347</v>
      </c>
      <c r="AF1573" s="188" t="s">
        <v>347</v>
      </c>
      <c r="AG1573" s="188" t="s">
        <v>347</v>
      </c>
      <c r="AH1573" s="190">
        <v>14864978218038</v>
      </c>
      <c r="AI1573" s="188" t="s">
        <v>166</v>
      </c>
      <c r="AJ1573" s="186">
        <v>56100</v>
      </c>
      <c r="AK1573" s="188" t="s">
        <v>264</v>
      </c>
      <c r="AL1573" s="188" t="s">
        <v>616</v>
      </c>
      <c r="AM1573" s="188" t="s">
        <v>921</v>
      </c>
      <c r="AN1573" s="188" t="s">
        <v>101</v>
      </c>
      <c r="AO1573" s="188" t="s">
        <v>617</v>
      </c>
      <c r="AP1573" s="188" t="s">
        <v>618</v>
      </c>
      <c r="AQ1573" s="188" t="s">
        <v>619</v>
      </c>
      <c r="AR1573" s="191">
        <v>6</v>
      </c>
      <c r="AS1573" s="188" t="s">
        <v>347</v>
      </c>
      <c r="AT1573" s="188" t="s">
        <v>347</v>
      </c>
      <c r="AU1573" s="186">
        <v>0</v>
      </c>
      <c r="AV1573" s="189">
        <v>43466</v>
      </c>
      <c r="AW1573" s="189">
        <v>43496</v>
      </c>
      <c r="AX1573" s="191">
        <v>15.81</v>
      </c>
      <c r="AY1573" s="186">
        <v>0</v>
      </c>
      <c r="AZ1573" s="186">
        <v>0</v>
      </c>
      <c r="BA1573" s="186">
        <v>0</v>
      </c>
      <c r="BB1573" s="186">
        <v>0</v>
      </c>
      <c r="BC1573" s="191">
        <v>1.1499999999999999</v>
      </c>
      <c r="BD1573" s="186">
        <v>0</v>
      </c>
      <c r="BE1573" s="186">
        <v>0</v>
      </c>
      <c r="BF1573" s="189">
        <v>43497</v>
      </c>
      <c r="BG1573" s="189">
        <v>43524</v>
      </c>
      <c r="BH1573" s="191">
        <v>4.6399999999999997</v>
      </c>
      <c r="BI1573" s="191">
        <v>11.09</v>
      </c>
      <c r="BJ1573" s="191">
        <v>31.54</v>
      </c>
      <c r="BK1573" s="191">
        <v>6.82</v>
      </c>
      <c r="BL1573" s="191">
        <v>1.25</v>
      </c>
      <c r="BM1573" s="191">
        <v>1.93</v>
      </c>
      <c r="BN1573" s="191">
        <v>0.91</v>
      </c>
      <c r="BO1573" s="191">
        <v>2.84</v>
      </c>
      <c r="BP1573" s="191">
        <v>42.45</v>
      </c>
      <c r="BQ1573" s="191">
        <v>5.89</v>
      </c>
      <c r="BR1573" s="191">
        <v>0.32</v>
      </c>
      <c r="BS1573" s="191">
        <v>36.56</v>
      </c>
      <c r="BT1573" s="191">
        <v>7.31</v>
      </c>
      <c r="BU1573" s="191">
        <v>50.08</v>
      </c>
      <c r="BV1573" s="186">
        <v>303</v>
      </c>
      <c r="BW1573" s="186">
        <v>303</v>
      </c>
      <c r="BX1573" s="186">
        <v>0</v>
      </c>
      <c r="BY1573" s="188"/>
      <c r="BZ1573" s="188" t="s">
        <v>347</v>
      </c>
      <c r="CA1573" s="186" t="s">
        <v>347</v>
      </c>
      <c r="CB1573" s="186" t="s">
        <v>347</v>
      </c>
      <c r="CC1573" s="189">
        <v>43637</v>
      </c>
      <c r="CD1573" s="186">
        <v>10406</v>
      </c>
      <c r="CE1573" s="186">
        <v>0</v>
      </c>
      <c r="CF1573" s="186">
        <v>10709</v>
      </c>
      <c r="CG1573" s="186">
        <v>0</v>
      </c>
    </row>
    <row r="1574" spans="1:85" hidden="1" x14ac:dyDescent="0.45">
      <c r="A1574" s="98">
        <v>100004095111</v>
      </c>
      <c r="B1574" s="1">
        <v>43538</v>
      </c>
      <c r="C1574" t="s">
        <v>101</v>
      </c>
      <c r="D1574">
        <v>2019</v>
      </c>
      <c r="E1574" s="98">
        <v>14864978218038</v>
      </c>
      <c r="F1574" s="141" t="s">
        <v>614</v>
      </c>
      <c r="G1574" s="141" t="str">
        <f>VLOOKUP(E1574,'Tableau Sites'!$A$7:$C$107,3,FALSE)</f>
        <v>16B RUE JULES VALLES</v>
      </c>
      <c r="H1574" s="98">
        <v>56100</v>
      </c>
      <c r="I1574" s="104">
        <v>6</v>
      </c>
      <c r="J1574" s="1">
        <v>43524</v>
      </c>
      <c r="K1574" s="1">
        <v>43524</v>
      </c>
      <c r="L1574" s="104">
        <v>358</v>
      </c>
      <c r="M1574" s="104">
        <v>358</v>
      </c>
      <c r="N1574" s="5">
        <v>58.71</v>
      </c>
      <c r="O1574" s="186">
        <v>102976584</v>
      </c>
      <c r="P1574" s="187" t="s">
        <v>611</v>
      </c>
      <c r="Q1574" s="186">
        <v>102977700</v>
      </c>
      <c r="R1574" s="188" t="s">
        <v>130</v>
      </c>
      <c r="S1574" s="186">
        <v>11003620275</v>
      </c>
      <c r="T1574" s="188" t="s">
        <v>910</v>
      </c>
      <c r="U1574" s="186">
        <v>21560121200016</v>
      </c>
      <c r="V1574" s="188" t="s">
        <v>347</v>
      </c>
      <c r="W1574" s="188" t="s">
        <v>917</v>
      </c>
      <c r="X1574" s="186">
        <v>100004095111</v>
      </c>
      <c r="Y1574" s="189">
        <v>43538</v>
      </c>
      <c r="Z1574" s="189">
        <v>43578</v>
      </c>
      <c r="AA1574" s="186">
        <v>12</v>
      </c>
      <c r="AB1574" s="188" t="s">
        <v>613</v>
      </c>
      <c r="AC1574" s="188" t="s">
        <v>347</v>
      </c>
      <c r="AD1574" s="186">
        <v>6006173683</v>
      </c>
      <c r="AE1574" s="188" t="s">
        <v>347</v>
      </c>
      <c r="AF1574" s="188" t="s">
        <v>347</v>
      </c>
      <c r="AG1574" s="188" t="s">
        <v>347</v>
      </c>
      <c r="AH1574" s="190">
        <v>14864978218038</v>
      </c>
      <c r="AI1574" s="188" t="s">
        <v>166</v>
      </c>
      <c r="AJ1574" s="186">
        <v>56100</v>
      </c>
      <c r="AK1574" s="188" t="s">
        <v>264</v>
      </c>
      <c r="AL1574" s="188" t="s">
        <v>616</v>
      </c>
      <c r="AM1574" s="188" t="s">
        <v>921</v>
      </c>
      <c r="AN1574" s="188" t="s">
        <v>101</v>
      </c>
      <c r="AO1574" s="188" t="s">
        <v>617</v>
      </c>
      <c r="AP1574" s="188" t="s">
        <v>618</v>
      </c>
      <c r="AQ1574" s="188" t="s">
        <v>619</v>
      </c>
      <c r="AR1574" s="191">
        <v>6</v>
      </c>
      <c r="AS1574" s="188" t="s">
        <v>347</v>
      </c>
      <c r="AT1574" s="188" t="s">
        <v>347</v>
      </c>
      <c r="AU1574" s="186">
        <v>0</v>
      </c>
      <c r="AV1574" s="189">
        <v>43497</v>
      </c>
      <c r="AW1574" s="189">
        <v>43524</v>
      </c>
      <c r="AX1574" s="191">
        <v>18.670000000000002</v>
      </c>
      <c r="AY1574" s="186">
        <v>0</v>
      </c>
      <c r="AZ1574" s="186">
        <v>0</v>
      </c>
      <c r="BA1574" s="186">
        <v>0</v>
      </c>
      <c r="BB1574" s="186">
        <v>0</v>
      </c>
      <c r="BC1574" s="191">
        <v>1.35</v>
      </c>
      <c r="BD1574" s="186">
        <v>0</v>
      </c>
      <c r="BE1574" s="186">
        <v>0</v>
      </c>
      <c r="BF1574" s="189">
        <v>43525</v>
      </c>
      <c r="BG1574" s="189">
        <v>43555</v>
      </c>
      <c r="BH1574" s="191">
        <v>5.14</v>
      </c>
      <c r="BI1574" s="191">
        <v>13.1</v>
      </c>
      <c r="BJ1574" s="191">
        <v>36.909999999999997</v>
      </c>
      <c r="BK1574" s="191">
        <v>8.06</v>
      </c>
      <c r="BL1574" s="191">
        <v>1.39</v>
      </c>
      <c r="BM1574" s="191">
        <v>2.2799999999999998</v>
      </c>
      <c r="BN1574" s="191">
        <v>1.07</v>
      </c>
      <c r="BO1574" s="191">
        <v>3.35</v>
      </c>
      <c r="BP1574" s="191">
        <v>49.71</v>
      </c>
      <c r="BQ1574" s="191">
        <v>6.53</v>
      </c>
      <c r="BR1574" s="191">
        <v>0.36</v>
      </c>
      <c r="BS1574" s="191">
        <v>43.18</v>
      </c>
      <c r="BT1574" s="191">
        <v>8.64</v>
      </c>
      <c r="BU1574" s="191">
        <v>58.71</v>
      </c>
      <c r="BV1574" s="186">
        <v>358</v>
      </c>
      <c r="BW1574" s="186">
        <v>358</v>
      </c>
      <c r="BX1574" s="186">
        <v>0</v>
      </c>
      <c r="BY1574" s="188"/>
      <c r="BZ1574" s="188" t="s">
        <v>347</v>
      </c>
      <c r="CA1574" s="186" t="s">
        <v>347</v>
      </c>
      <c r="CB1574" s="186" t="s">
        <v>347</v>
      </c>
      <c r="CC1574" s="189">
        <v>43637</v>
      </c>
      <c r="CD1574" s="186">
        <v>10709</v>
      </c>
      <c r="CE1574" s="186">
        <v>0</v>
      </c>
      <c r="CF1574" s="186">
        <v>11067</v>
      </c>
      <c r="CG1574" s="186">
        <v>0</v>
      </c>
    </row>
    <row r="1575" spans="1:85" x14ac:dyDescent="0.45">
      <c r="A1575" s="98">
        <v>100004095111</v>
      </c>
      <c r="B1575" s="1">
        <v>43538</v>
      </c>
      <c r="C1575" t="s">
        <v>101</v>
      </c>
      <c r="D1575">
        <v>2018</v>
      </c>
      <c r="E1575" s="98">
        <v>14874384875813</v>
      </c>
      <c r="F1575" s="204" t="s">
        <v>815</v>
      </c>
      <c r="G1575" s="141" t="str">
        <f>VLOOKUP(E1575,'Tableau Sites'!$A$7:$C$127,3,FALSE)</f>
        <v>16 RUE JULES VALLES</v>
      </c>
      <c r="H1575" s="98">
        <v>56100</v>
      </c>
      <c r="I1575" s="104">
        <v>6</v>
      </c>
      <c r="J1575" s="1">
        <v>43373</v>
      </c>
      <c r="K1575" s="1">
        <v>43373</v>
      </c>
      <c r="L1575" s="104">
        <v>196</v>
      </c>
      <c r="M1575" s="104">
        <v>196</v>
      </c>
      <c r="N1575" s="5">
        <v>34.83</v>
      </c>
      <c r="O1575" s="186">
        <v>102976584</v>
      </c>
      <c r="P1575" s="187" t="s">
        <v>611</v>
      </c>
      <c r="Q1575" s="186">
        <v>102977700</v>
      </c>
      <c r="R1575" s="188" t="s">
        <v>130</v>
      </c>
      <c r="S1575" s="186">
        <v>11003620275</v>
      </c>
      <c r="T1575" s="188" t="s">
        <v>910</v>
      </c>
      <c r="U1575" s="186">
        <v>21560121200016</v>
      </c>
      <c r="V1575" s="188" t="s">
        <v>347</v>
      </c>
      <c r="W1575" s="188" t="s">
        <v>917</v>
      </c>
      <c r="X1575" s="186">
        <v>100004095111</v>
      </c>
      <c r="Y1575" s="189">
        <v>43538</v>
      </c>
      <c r="Z1575" s="189">
        <v>43578</v>
      </c>
      <c r="AA1575" s="186">
        <v>13</v>
      </c>
      <c r="AB1575" s="188" t="s">
        <v>613</v>
      </c>
      <c r="AC1575" s="188" t="s">
        <v>347</v>
      </c>
      <c r="AD1575" s="186">
        <v>6006173680</v>
      </c>
      <c r="AE1575" s="188" t="s">
        <v>347</v>
      </c>
      <c r="AF1575" s="188" t="s">
        <v>347</v>
      </c>
      <c r="AG1575" s="188" t="s">
        <v>347</v>
      </c>
      <c r="AH1575" s="190">
        <v>14874384875813</v>
      </c>
      <c r="AI1575" s="188" t="s">
        <v>815</v>
      </c>
      <c r="AJ1575" s="186">
        <v>56100</v>
      </c>
      <c r="AK1575" s="188" t="s">
        <v>264</v>
      </c>
      <c r="AL1575" s="188" t="s">
        <v>616</v>
      </c>
      <c r="AM1575" s="188" t="s">
        <v>922</v>
      </c>
      <c r="AN1575" s="188" t="s">
        <v>101</v>
      </c>
      <c r="AO1575" s="188" t="s">
        <v>617</v>
      </c>
      <c r="AP1575" s="188" t="s">
        <v>618</v>
      </c>
      <c r="AQ1575" s="188" t="s">
        <v>619</v>
      </c>
      <c r="AR1575" s="191">
        <v>6</v>
      </c>
      <c r="AS1575" s="188" t="s">
        <v>347</v>
      </c>
      <c r="AT1575" s="188" t="s">
        <v>347</v>
      </c>
      <c r="AU1575" s="186">
        <v>0</v>
      </c>
      <c r="AV1575" s="189">
        <v>43344</v>
      </c>
      <c r="AW1575" s="189">
        <v>43373</v>
      </c>
      <c r="AX1575" s="191">
        <v>9.86</v>
      </c>
      <c r="AY1575" s="186">
        <v>0</v>
      </c>
      <c r="AZ1575" s="186">
        <v>0</v>
      </c>
      <c r="BA1575" s="186">
        <v>0</v>
      </c>
      <c r="BB1575" s="186">
        <v>0</v>
      </c>
      <c r="BC1575" s="191">
        <v>0.38</v>
      </c>
      <c r="BD1575" s="186">
        <v>0</v>
      </c>
      <c r="BE1575" s="186">
        <v>0</v>
      </c>
      <c r="BF1575" s="189">
        <v>43374</v>
      </c>
      <c r="BG1575" s="189">
        <v>43404</v>
      </c>
      <c r="BH1575" s="191">
        <v>5.14</v>
      </c>
      <c r="BI1575" s="191">
        <v>7.17</v>
      </c>
      <c r="BJ1575" s="191">
        <v>22.17</v>
      </c>
      <c r="BK1575" s="191">
        <v>4.41</v>
      </c>
      <c r="BL1575" s="191">
        <v>1.39</v>
      </c>
      <c r="BM1575" s="191">
        <v>1.25</v>
      </c>
      <c r="BN1575" s="191">
        <v>0.59</v>
      </c>
      <c r="BO1575" s="191">
        <v>1.84</v>
      </c>
      <c r="BP1575" s="191">
        <v>29.81</v>
      </c>
      <c r="BQ1575" s="191">
        <v>6.53</v>
      </c>
      <c r="BR1575" s="191">
        <v>0.36</v>
      </c>
      <c r="BS1575" s="191">
        <v>23.28</v>
      </c>
      <c r="BT1575" s="191">
        <v>4.66</v>
      </c>
      <c r="BU1575" s="191">
        <v>34.83</v>
      </c>
      <c r="BV1575" s="186">
        <v>196</v>
      </c>
      <c r="BW1575" s="186">
        <v>196</v>
      </c>
      <c r="BX1575" s="186">
        <v>0</v>
      </c>
      <c r="BY1575" s="188"/>
      <c r="BZ1575" s="188" t="s">
        <v>347</v>
      </c>
      <c r="CA1575" s="186" t="s">
        <v>347</v>
      </c>
      <c r="CB1575" s="186" t="s">
        <v>347</v>
      </c>
      <c r="CC1575" s="189">
        <v>43637</v>
      </c>
      <c r="CD1575" s="186">
        <v>6360</v>
      </c>
      <c r="CE1575" s="186">
        <v>0</v>
      </c>
      <c r="CF1575" s="186">
        <v>6556</v>
      </c>
      <c r="CG1575" s="186">
        <v>0</v>
      </c>
    </row>
    <row r="1576" spans="1:85" x14ac:dyDescent="0.45">
      <c r="A1576" s="98">
        <v>100004095111</v>
      </c>
      <c r="B1576" s="1">
        <v>43538</v>
      </c>
      <c r="C1576" t="s">
        <v>101</v>
      </c>
      <c r="D1576">
        <v>2018</v>
      </c>
      <c r="E1576" s="98">
        <v>14874384875813</v>
      </c>
      <c r="F1576" s="204" t="s">
        <v>815</v>
      </c>
      <c r="G1576" s="141" t="str">
        <f>VLOOKUP(E1576,'Tableau Sites'!$A$7:$C$127,3,FALSE)</f>
        <v>16 RUE JULES VALLES</v>
      </c>
      <c r="H1576" s="98">
        <v>56100</v>
      </c>
      <c r="I1576" s="104">
        <v>6</v>
      </c>
      <c r="J1576" s="1">
        <v>43404</v>
      </c>
      <c r="K1576" s="1">
        <v>43404</v>
      </c>
      <c r="L1576" s="104">
        <v>142</v>
      </c>
      <c r="M1576" s="104">
        <v>142</v>
      </c>
      <c r="N1576" s="5">
        <v>26.94</v>
      </c>
      <c r="O1576" s="186">
        <v>102976584</v>
      </c>
      <c r="P1576" s="187" t="s">
        <v>611</v>
      </c>
      <c r="Q1576" s="186">
        <v>102977700</v>
      </c>
      <c r="R1576" s="188" t="s">
        <v>130</v>
      </c>
      <c r="S1576" s="186">
        <v>11003620275</v>
      </c>
      <c r="T1576" s="188" t="s">
        <v>910</v>
      </c>
      <c r="U1576" s="186">
        <v>21560121200016</v>
      </c>
      <c r="V1576" s="188" t="s">
        <v>347</v>
      </c>
      <c r="W1576" s="188" t="s">
        <v>917</v>
      </c>
      <c r="X1576" s="186">
        <v>100004095111</v>
      </c>
      <c r="Y1576" s="189">
        <v>43538</v>
      </c>
      <c r="Z1576" s="189">
        <v>43578</v>
      </c>
      <c r="AA1576" s="186">
        <v>14</v>
      </c>
      <c r="AB1576" s="188" t="s">
        <v>613</v>
      </c>
      <c r="AC1576" s="188" t="s">
        <v>347</v>
      </c>
      <c r="AD1576" s="186">
        <v>6006173680</v>
      </c>
      <c r="AE1576" s="188" t="s">
        <v>347</v>
      </c>
      <c r="AF1576" s="188" t="s">
        <v>347</v>
      </c>
      <c r="AG1576" s="188" t="s">
        <v>347</v>
      </c>
      <c r="AH1576" s="190">
        <v>14874384875813</v>
      </c>
      <c r="AI1576" s="188" t="s">
        <v>815</v>
      </c>
      <c r="AJ1576" s="186">
        <v>56100</v>
      </c>
      <c r="AK1576" s="188" t="s">
        <v>264</v>
      </c>
      <c r="AL1576" s="188" t="s">
        <v>616</v>
      </c>
      <c r="AM1576" s="188" t="s">
        <v>922</v>
      </c>
      <c r="AN1576" s="188" t="s">
        <v>101</v>
      </c>
      <c r="AO1576" s="188" t="s">
        <v>617</v>
      </c>
      <c r="AP1576" s="188" t="s">
        <v>618</v>
      </c>
      <c r="AQ1576" s="188" t="s">
        <v>619</v>
      </c>
      <c r="AR1576" s="191">
        <v>6</v>
      </c>
      <c r="AS1576" s="188" t="s">
        <v>347</v>
      </c>
      <c r="AT1576" s="188" t="s">
        <v>347</v>
      </c>
      <c r="AU1576" s="186">
        <v>0</v>
      </c>
      <c r="AV1576" s="189">
        <v>43374</v>
      </c>
      <c r="AW1576" s="189">
        <v>43404</v>
      </c>
      <c r="AX1576" s="191">
        <v>7.14</v>
      </c>
      <c r="AY1576" s="186">
        <v>0</v>
      </c>
      <c r="AZ1576" s="186">
        <v>0</v>
      </c>
      <c r="BA1576" s="186">
        <v>0</v>
      </c>
      <c r="BB1576" s="186">
        <v>0</v>
      </c>
      <c r="BC1576" s="191">
        <v>0.27</v>
      </c>
      <c r="BD1576" s="186">
        <v>0</v>
      </c>
      <c r="BE1576" s="186">
        <v>0</v>
      </c>
      <c r="BF1576" s="189">
        <v>43405</v>
      </c>
      <c r="BG1576" s="189">
        <v>43434</v>
      </c>
      <c r="BH1576" s="191">
        <v>4.9800000000000004</v>
      </c>
      <c r="BI1576" s="191">
        <v>5.2</v>
      </c>
      <c r="BJ1576" s="191">
        <v>17.32</v>
      </c>
      <c r="BK1576" s="191">
        <v>3.2</v>
      </c>
      <c r="BL1576" s="191">
        <v>1.35</v>
      </c>
      <c r="BM1576" s="191">
        <v>0.91</v>
      </c>
      <c r="BN1576" s="191">
        <v>0.43</v>
      </c>
      <c r="BO1576" s="191">
        <v>1.34</v>
      </c>
      <c r="BP1576" s="191">
        <v>23.21</v>
      </c>
      <c r="BQ1576" s="191">
        <v>6.33</v>
      </c>
      <c r="BR1576" s="191">
        <v>0.35</v>
      </c>
      <c r="BS1576" s="191">
        <v>16.88</v>
      </c>
      <c r="BT1576" s="191">
        <v>3.38</v>
      </c>
      <c r="BU1576" s="191">
        <v>26.94</v>
      </c>
      <c r="BV1576" s="186">
        <v>142</v>
      </c>
      <c r="BW1576" s="186">
        <v>142</v>
      </c>
      <c r="BX1576" s="186">
        <v>0</v>
      </c>
      <c r="BY1576" s="188"/>
      <c r="BZ1576" s="188" t="s">
        <v>347</v>
      </c>
      <c r="CA1576" s="186" t="s">
        <v>347</v>
      </c>
      <c r="CB1576" s="186" t="s">
        <v>347</v>
      </c>
      <c r="CC1576" s="189">
        <v>43637</v>
      </c>
      <c r="CD1576" s="186">
        <v>6556</v>
      </c>
      <c r="CE1576" s="186">
        <v>0</v>
      </c>
      <c r="CF1576" s="186">
        <v>6698</v>
      </c>
      <c r="CG1576" s="186">
        <v>0</v>
      </c>
    </row>
    <row r="1577" spans="1:85" x14ac:dyDescent="0.45">
      <c r="A1577" s="98">
        <v>100004095111</v>
      </c>
      <c r="B1577" s="1">
        <v>43538</v>
      </c>
      <c r="C1577" t="s">
        <v>101</v>
      </c>
      <c r="D1577">
        <v>2018</v>
      </c>
      <c r="E1577" s="98">
        <v>14874384875813</v>
      </c>
      <c r="F1577" s="204" t="s">
        <v>815</v>
      </c>
      <c r="G1577" s="141" t="str">
        <f>VLOOKUP(E1577,'Tableau Sites'!$A$7:$C$127,3,FALSE)</f>
        <v>16 RUE JULES VALLES</v>
      </c>
      <c r="H1577" s="98">
        <v>56100</v>
      </c>
      <c r="I1577" s="104">
        <v>6</v>
      </c>
      <c r="J1577" s="1">
        <v>43434</v>
      </c>
      <c r="K1577" s="1">
        <v>43434</v>
      </c>
      <c r="L1577" s="104">
        <v>278</v>
      </c>
      <c r="M1577" s="104">
        <v>278</v>
      </c>
      <c r="N1577" s="5">
        <v>46.5</v>
      </c>
      <c r="O1577" s="186">
        <v>102976584</v>
      </c>
      <c r="P1577" s="187" t="s">
        <v>611</v>
      </c>
      <c r="Q1577" s="186">
        <v>102977700</v>
      </c>
      <c r="R1577" s="188" t="s">
        <v>130</v>
      </c>
      <c r="S1577" s="186">
        <v>11003620275</v>
      </c>
      <c r="T1577" s="188" t="s">
        <v>910</v>
      </c>
      <c r="U1577" s="186">
        <v>21560121200016</v>
      </c>
      <c r="V1577" s="188" t="s">
        <v>347</v>
      </c>
      <c r="W1577" s="188" t="s">
        <v>917</v>
      </c>
      <c r="X1577" s="186">
        <v>100004095111</v>
      </c>
      <c r="Y1577" s="189">
        <v>43538</v>
      </c>
      <c r="Z1577" s="189">
        <v>43578</v>
      </c>
      <c r="AA1577" s="186">
        <v>15</v>
      </c>
      <c r="AB1577" s="188" t="s">
        <v>613</v>
      </c>
      <c r="AC1577" s="188" t="s">
        <v>347</v>
      </c>
      <c r="AD1577" s="186">
        <v>6006173680</v>
      </c>
      <c r="AE1577" s="188" t="s">
        <v>347</v>
      </c>
      <c r="AF1577" s="188" t="s">
        <v>347</v>
      </c>
      <c r="AG1577" s="188" t="s">
        <v>347</v>
      </c>
      <c r="AH1577" s="190">
        <v>14874384875813</v>
      </c>
      <c r="AI1577" s="188" t="s">
        <v>815</v>
      </c>
      <c r="AJ1577" s="186">
        <v>56100</v>
      </c>
      <c r="AK1577" s="188" t="s">
        <v>264</v>
      </c>
      <c r="AL1577" s="188" t="s">
        <v>616</v>
      </c>
      <c r="AM1577" s="188" t="s">
        <v>922</v>
      </c>
      <c r="AN1577" s="188" t="s">
        <v>101</v>
      </c>
      <c r="AO1577" s="188" t="s">
        <v>617</v>
      </c>
      <c r="AP1577" s="188" t="s">
        <v>618</v>
      </c>
      <c r="AQ1577" s="188" t="s">
        <v>619</v>
      </c>
      <c r="AR1577" s="191">
        <v>6</v>
      </c>
      <c r="AS1577" s="188" t="s">
        <v>347</v>
      </c>
      <c r="AT1577" s="188" t="s">
        <v>347</v>
      </c>
      <c r="AU1577" s="186">
        <v>0</v>
      </c>
      <c r="AV1577" s="189">
        <v>43405</v>
      </c>
      <c r="AW1577" s="189">
        <v>43434</v>
      </c>
      <c r="AX1577" s="191">
        <v>13.98</v>
      </c>
      <c r="AY1577" s="186">
        <v>0</v>
      </c>
      <c r="AZ1577" s="186">
        <v>0</v>
      </c>
      <c r="BA1577" s="186">
        <v>0</v>
      </c>
      <c r="BB1577" s="186">
        <v>0</v>
      </c>
      <c r="BC1577" s="191">
        <v>0.53</v>
      </c>
      <c r="BD1577" s="186">
        <v>0</v>
      </c>
      <c r="BE1577" s="186">
        <v>0</v>
      </c>
      <c r="BF1577" s="189">
        <v>43435</v>
      </c>
      <c r="BG1577" s="189">
        <v>43465</v>
      </c>
      <c r="BH1577" s="191">
        <v>5.14</v>
      </c>
      <c r="BI1577" s="191">
        <v>10.17</v>
      </c>
      <c r="BJ1577" s="191">
        <v>29.29</v>
      </c>
      <c r="BK1577" s="191">
        <v>6.26</v>
      </c>
      <c r="BL1577" s="191">
        <v>1.39</v>
      </c>
      <c r="BM1577" s="191">
        <v>1.77</v>
      </c>
      <c r="BN1577" s="191">
        <v>0.83</v>
      </c>
      <c r="BO1577" s="191">
        <v>2.6</v>
      </c>
      <c r="BP1577" s="191">
        <v>39.54</v>
      </c>
      <c r="BQ1577" s="191">
        <v>6.53</v>
      </c>
      <c r="BR1577" s="191">
        <v>0.36</v>
      </c>
      <c r="BS1577" s="191">
        <v>33.01</v>
      </c>
      <c r="BT1577" s="191">
        <v>6.6</v>
      </c>
      <c r="BU1577" s="191">
        <v>46.5</v>
      </c>
      <c r="BV1577" s="186">
        <v>278</v>
      </c>
      <c r="BW1577" s="186">
        <v>278</v>
      </c>
      <c r="BX1577" s="186">
        <v>0</v>
      </c>
      <c r="BY1577" s="188"/>
      <c r="BZ1577" s="188" t="s">
        <v>347</v>
      </c>
      <c r="CA1577" s="186" t="s">
        <v>347</v>
      </c>
      <c r="CB1577" s="186" t="s">
        <v>347</v>
      </c>
      <c r="CC1577" s="189">
        <v>43637</v>
      </c>
      <c r="CD1577" s="186">
        <v>6698</v>
      </c>
      <c r="CE1577" s="186">
        <v>0</v>
      </c>
      <c r="CF1577" s="186">
        <v>6976</v>
      </c>
      <c r="CG1577" s="186">
        <v>0</v>
      </c>
    </row>
    <row r="1578" spans="1:85" x14ac:dyDescent="0.45">
      <c r="A1578" s="98">
        <v>100004095111</v>
      </c>
      <c r="B1578" s="1">
        <v>43538</v>
      </c>
      <c r="C1578" t="s">
        <v>101</v>
      </c>
      <c r="D1578">
        <v>2019</v>
      </c>
      <c r="E1578" s="98">
        <v>14874384875813</v>
      </c>
      <c r="F1578" s="204" t="s">
        <v>815</v>
      </c>
      <c r="G1578" s="141" t="str">
        <f>VLOOKUP(E1578,'Tableau Sites'!$A$7:$C$127,3,FALSE)</f>
        <v>16 RUE JULES VALLES</v>
      </c>
      <c r="H1578" s="98">
        <v>56100</v>
      </c>
      <c r="I1578" s="104">
        <v>6</v>
      </c>
      <c r="J1578" s="1">
        <v>43465</v>
      </c>
      <c r="K1578" s="1">
        <v>43465</v>
      </c>
      <c r="L1578" s="104">
        <v>325</v>
      </c>
      <c r="M1578" s="104">
        <v>325</v>
      </c>
      <c r="N1578" s="5">
        <v>53.21</v>
      </c>
      <c r="O1578" s="186">
        <v>102976584</v>
      </c>
      <c r="P1578" s="187" t="s">
        <v>611</v>
      </c>
      <c r="Q1578" s="186">
        <v>102977700</v>
      </c>
      <c r="R1578" s="188" t="s">
        <v>130</v>
      </c>
      <c r="S1578" s="186">
        <v>11003620275</v>
      </c>
      <c r="T1578" s="188" t="s">
        <v>910</v>
      </c>
      <c r="U1578" s="186">
        <v>21560121200016</v>
      </c>
      <c r="V1578" s="188" t="s">
        <v>347</v>
      </c>
      <c r="W1578" s="188" t="s">
        <v>917</v>
      </c>
      <c r="X1578" s="186">
        <v>100004095111</v>
      </c>
      <c r="Y1578" s="189">
        <v>43538</v>
      </c>
      <c r="Z1578" s="189">
        <v>43578</v>
      </c>
      <c r="AA1578" s="186">
        <v>16</v>
      </c>
      <c r="AB1578" s="188" t="s">
        <v>613</v>
      </c>
      <c r="AC1578" s="188" t="s">
        <v>347</v>
      </c>
      <c r="AD1578" s="186">
        <v>6006173680</v>
      </c>
      <c r="AE1578" s="188" t="s">
        <v>347</v>
      </c>
      <c r="AF1578" s="188" t="s">
        <v>347</v>
      </c>
      <c r="AG1578" s="188" t="s">
        <v>347</v>
      </c>
      <c r="AH1578" s="190">
        <v>14874384875813</v>
      </c>
      <c r="AI1578" s="188" t="s">
        <v>815</v>
      </c>
      <c r="AJ1578" s="186">
        <v>56100</v>
      </c>
      <c r="AK1578" s="188" t="s">
        <v>264</v>
      </c>
      <c r="AL1578" s="188" t="s">
        <v>616</v>
      </c>
      <c r="AM1578" s="188" t="s">
        <v>922</v>
      </c>
      <c r="AN1578" s="188" t="s">
        <v>101</v>
      </c>
      <c r="AO1578" s="188" t="s">
        <v>617</v>
      </c>
      <c r="AP1578" s="188" t="s">
        <v>618</v>
      </c>
      <c r="AQ1578" s="188" t="s">
        <v>619</v>
      </c>
      <c r="AR1578" s="191">
        <v>6</v>
      </c>
      <c r="AS1578" s="188" t="s">
        <v>347</v>
      </c>
      <c r="AT1578" s="188" t="s">
        <v>347</v>
      </c>
      <c r="AU1578" s="186">
        <v>0</v>
      </c>
      <c r="AV1578" s="189">
        <v>43435</v>
      </c>
      <c r="AW1578" s="189">
        <v>43465</v>
      </c>
      <c r="AX1578" s="191">
        <v>16.34</v>
      </c>
      <c r="AY1578" s="186">
        <v>0</v>
      </c>
      <c r="AZ1578" s="186">
        <v>0</v>
      </c>
      <c r="BA1578" s="186">
        <v>0</v>
      </c>
      <c r="BB1578" s="186">
        <v>0</v>
      </c>
      <c r="BC1578" s="191">
        <v>0.62</v>
      </c>
      <c r="BD1578" s="186">
        <v>0</v>
      </c>
      <c r="BE1578" s="186">
        <v>0</v>
      </c>
      <c r="BF1578" s="189">
        <v>43466</v>
      </c>
      <c r="BG1578" s="189">
        <v>43496</v>
      </c>
      <c r="BH1578" s="191">
        <v>5.14</v>
      </c>
      <c r="BI1578" s="191">
        <v>11.9</v>
      </c>
      <c r="BJ1578" s="191">
        <v>33.380000000000003</v>
      </c>
      <c r="BK1578" s="191">
        <v>7.31</v>
      </c>
      <c r="BL1578" s="191">
        <v>1.39</v>
      </c>
      <c r="BM1578" s="191">
        <v>2.0699999999999998</v>
      </c>
      <c r="BN1578" s="191">
        <v>0.98</v>
      </c>
      <c r="BO1578" s="191">
        <v>3.05</v>
      </c>
      <c r="BP1578" s="191">
        <v>45.13</v>
      </c>
      <c r="BQ1578" s="191">
        <v>6.53</v>
      </c>
      <c r="BR1578" s="191">
        <v>0.36</v>
      </c>
      <c r="BS1578" s="191">
        <v>38.6</v>
      </c>
      <c r="BT1578" s="191">
        <v>7.72</v>
      </c>
      <c r="BU1578" s="191">
        <v>53.21</v>
      </c>
      <c r="BV1578" s="186">
        <v>325</v>
      </c>
      <c r="BW1578" s="186">
        <v>325</v>
      </c>
      <c r="BX1578" s="186">
        <v>0</v>
      </c>
      <c r="BY1578" s="188"/>
      <c r="BZ1578" s="188" t="s">
        <v>347</v>
      </c>
      <c r="CA1578" s="186" t="s">
        <v>347</v>
      </c>
      <c r="CB1578" s="186" t="s">
        <v>347</v>
      </c>
      <c r="CC1578" s="189">
        <v>43637</v>
      </c>
      <c r="CD1578" s="186">
        <v>6976</v>
      </c>
      <c r="CE1578" s="186">
        <v>0</v>
      </c>
      <c r="CF1578" s="186">
        <v>7301</v>
      </c>
      <c r="CG1578" s="186">
        <v>0</v>
      </c>
    </row>
    <row r="1579" spans="1:85" x14ac:dyDescent="0.45">
      <c r="A1579" s="98">
        <v>100004095111</v>
      </c>
      <c r="B1579" s="1">
        <v>43538</v>
      </c>
      <c r="C1579" t="s">
        <v>101</v>
      </c>
      <c r="D1579">
        <v>2019</v>
      </c>
      <c r="E1579" s="98">
        <v>14874384875813</v>
      </c>
      <c r="F1579" s="204" t="s">
        <v>815</v>
      </c>
      <c r="G1579" s="141" t="str">
        <f>VLOOKUP(E1579,'Tableau Sites'!$A$7:$C$127,3,FALSE)</f>
        <v>16 RUE JULES VALLES</v>
      </c>
      <c r="H1579" s="98">
        <v>56100</v>
      </c>
      <c r="I1579" s="104">
        <v>6</v>
      </c>
      <c r="J1579" s="1">
        <v>43496</v>
      </c>
      <c r="K1579" s="1">
        <v>43496</v>
      </c>
      <c r="L1579" s="104">
        <v>351</v>
      </c>
      <c r="M1579" s="104">
        <v>351</v>
      </c>
      <c r="N1579" s="5">
        <v>57.03</v>
      </c>
      <c r="O1579" s="186">
        <v>102976584</v>
      </c>
      <c r="P1579" s="187" t="s">
        <v>611</v>
      </c>
      <c r="Q1579" s="186">
        <v>102977700</v>
      </c>
      <c r="R1579" s="188" t="s">
        <v>130</v>
      </c>
      <c r="S1579" s="186">
        <v>11003620275</v>
      </c>
      <c r="T1579" s="188" t="s">
        <v>910</v>
      </c>
      <c r="U1579" s="186">
        <v>21560121200016</v>
      </c>
      <c r="V1579" s="188" t="s">
        <v>347</v>
      </c>
      <c r="W1579" s="188" t="s">
        <v>917</v>
      </c>
      <c r="X1579" s="186">
        <v>100004095111</v>
      </c>
      <c r="Y1579" s="189">
        <v>43538</v>
      </c>
      <c r="Z1579" s="189">
        <v>43578</v>
      </c>
      <c r="AA1579" s="186">
        <v>17</v>
      </c>
      <c r="AB1579" s="188" t="s">
        <v>613</v>
      </c>
      <c r="AC1579" s="188" t="s">
        <v>347</v>
      </c>
      <c r="AD1579" s="186">
        <v>6006173680</v>
      </c>
      <c r="AE1579" s="188" t="s">
        <v>347</v>
      </c>
      <c r="AF1579" s="188" t="s">
        <v>347</v>
      </c>
      <c r="AG1579" s="188" t="s">
        <v>347</v>
      </c>
      <c r="AH1579" s="190">
        <v>14874384875813</v>
      </c>
      <c r="AI1579" s="188" t="s">
        <v>815</v>
      </c>
      <c r="AJ1579" s="186">
        <v>56100</v>
      </c>
      <c r="AK1579" s="188" t="s">
        <v>264</v>
      </c>
      <c r="AL1579" s="188" t="s">
        <v>616</v>
      </c>
      <c r="AM1579" s="188" t="s">
        <v>922</v>
      </c>
      <c r="AN1579" s="188" t="s">
        <v>101</v>
      </c>
      <c r="AO1579" s="188" t="s">
        <v>617</v>
      </c>
      <c r="AP1579" s="188" t="s">
        <v>618</v>
      </c>
      <c r="AQ1579" s="188" t="s">
        <v>619</v>
      </c>
      <c r="AR1579" s="191">
        <v>6</v>
      </c>
      <c r="AS1579" s="188" t="s">
        <v>347</v>
      </c>
      <c r="AT1579" s="188" t="s">
        <v>347</v>
      </c>
      <c r="AU1579" s="186">
        <v>0</v>
      </c>
      <c r="AV1579" s="189">
        <v>43466</v>
      </c>
      <c r="AW1579" s="189">
        <v>43496</v>
      </c>
      <c r="AX1579" s="191">
        <v>18.309999999999999</v>
      </c>
      <c r="AY1579" s="186">
        <v>0</v>
      </c>
      <c r="AZ1579" s="186">
        <v>0</v>
      </c>
      <c r="BA1579" s="186">
        <v>0</v>
      </c>
      <c r="BB1579" s="186">
        <v>0</v>
      </c>
      <c r="BC1579" s="191">
        <v>1.33</v>
      </c>
      <c r="BD1579" s="186">
        <v>0</v>
      </c>
      <c r="BE1579" s="186">
        <v>0</v>
      </c>
      <c r="BF1579" s="189">
        <v>43497</v>
      </c>
      <c r="BG1579" s="189">
        <v>43524</v>
      </c>
      <c r="BH1579" s="191">
        <v>4.6399999999999997</v>
      </c>
      <c r="BI1579" s="191">
        <v>12.85</v>
      </c>
      <c r="BJ1579" s="191">
        <v>35.799999999999997</v>
      </c>
      <c r="BK1579" s="191">
        <v>7.9</v>
      </c>
      <c r="BL1579" s="191">
        <v>1.25</v>
      </c>
      <c r="BM1579" s="191">
        <v>2.2400000000000002</v>
      </c>
      <c r="BN1579" s="191">
        <v>1.05</v>
      </c>
      <c r="BO1579" s="191">
        <v>3.29</v>
      </c>
      <c r="BP1579" s="191">
        <v>48.24</v>
      </c>
      <c r="BQ1579" s="191">
        <v>5.89</v>
      </c>
      <c r="BR1579" s="191">
        <v>0.32</v>
      </c>
      <c r="BS1579" s="191">
        <v>42.35</v>
      </c>
      <c r="BT1579" s="191">
        <v>8.4700000000000006</v>
      </c>
      <c r="BU1579" s="191">
        <v>57.03</v>
      </c>
      <c r="BV1579" s="186">
        <v>351</v>
      </c>
      <c r="BW1579" s="186">
        <v>351</v>
      </c>
      <c r="BX1579" s="186">
        <v>0</v>
      </c>
      <c r="BY1579" s="188"/>
      <c r="BZ1579" s="188" t="s">
        <v>347</v>
      </c>
      <c r="CA1579" s="186" t="s">
        <v>347</v>
      </c>
      <c r="CB1579" s="186" t="s">
        <v>347</v>
      </c>
      <c r="CC1579" s="189">
        <v>43637</v>
      </c>
      <c r="CD1579" s="186">
        <v>7301</v>
      </c>
      <c r="CE1579" s="186">
        <v>0</v>
      </c>
      <c r="CF1579" s="186">
        <v>7652</v>
      </c>
      <c r="CG1579" s="186">
        <v>0</v>
      </c>
    </row>
    <row r="1580" spans="1:85" x14ac:dyDescent="0.45">
      <c r="A1580" s="98">
        <v>100004095111</v>
      </c>
      <c r="B1580" s="1">
        <v>43538</v>
      </c>
      <c r="C1580" t="s">
        <v>101</v>
      </c>
      <c r="D1580">
        <v>2019</v>
      </c>
      <c r="E1580" s="98">
        <v>14874384875813</v>
      </c>
      <c r="F1580" s="204" t="s">
        <v>815</v>
      </c>
      <c r="G1580" s="141" t="str">
        <f>VLOOKUP(E1580,'Tableau Sites'!$A$7:$C$127,3,FALSE)</f>
        <v>16 RUE JULES VALLES</v>
      </c>
      <c r="H1580" s="98">
        <v>56100</v>
      </c>
      <c r="I1580" s="104">
        <v>6</v>
      </c>
      <c r="J1580" s="1">
        <v>43524</v>
      </c>
      <c r="K1580" s="1">
        <v>43524</v>
      </c>
      <c r="L1580" s="104">
        <v>-133</v>
      </c>
      <c r="M1580" s="104">
        <v>-133</v>
      </c>
      <c r="N1580" s="5">
        <v>-12.36</v>
      </c>
      <c r="O1580" s="186">
        <v>102976584</v>
      </c>
      <c r="P1580" s="187" t="s">
        <v>611</v>
      </c>
      <c r="Q1580" s="186">
        <v>102977700</v>
      </c>
      <c r="R1580" s="188" t="s">
        <v>130</v>
      </c>
      <c r="S1580" s="186">
        <v>11003620275</v>
      </c>
      <c r="T1580" s="188" t="s">
        <v>910</v>
      </c>
      <c r="U1580" s="186">
        <v>21560121200016</v>
      </c>
      <c r="V1580" s="188" t="s">
        <v>347</v>
      </c>
      <c r="W1580" s="188" t="s">
        <v>917</v>
      </c>
      <c r="X1580" s="186">
        <v>100004095111</v>
      </c>
      <c r="Y1580" s="189">
        <v>43538</v>
      </c>
      <c r="Z1580" s="189">
        <v>43578</v>
      </c>
      <c r="AA1580" s="186">
        <v>18</v>
      </c>
      <c r="AB1580" s="188" t="s">
        <v>635</v>
      </c>
      <c r="AC1580" s="188" t="s">
        <v>347</v>
      </c>
      <c r="AD1580" s="186">
        <v>6006173680</v>
      </c>
      <c r="AE1580" s="188" t="s">
        <v>347</v>
      </c>
      <c r="AF1580" s="188" t="s">
        <v>347</v>
      </c>
      <c r="AG1580" s="188" t="s">
        <v>347</v>
      </c>
      <c r="AH1580" s="190">
        <v>14874384875813</v>
      </c>
      <c r="AI1580" s="188" t="s">
        <v>815</v>
      </c>
      <c r="AJ1580" s="186">
        <v>56100</v>
      </c>
      <c r="AK1580" s="188" t="s">
        <v>264</v>
      </c>
      <c r="AL1580" s="188" t="s">
        <v>616</v>
      </c>
      <c r="AM1580" s="188" t="s">
        <v>922</v>
      </c>
      <c r="AN1580" s="188" t="s">
        <v>101</v>
      </c>
      <c r="AO1580" s="188" t="s">
        <v>617</v>
      </c>
      <c r="AP1580" s="188" t="s">
        <v>618</v>
      </c>
      <c r="AQ1580" s="188" t="s">
        <v>619</v>
      </c>
      <c r="AR1580" s="191">
        <v>6</v>
      </c>
      <c r="AS1580" s="188" t="s">
        <v>347</v>
      </c>
      <c r="AT1580" s="188" t="s">
        <v>347</v>
      </c>
      <c r="AU1580" s="186">
        <v>0</v>
      </c>
      <c r="AV1580" s="189">
        <v>43497</v>
      </c>
      <c r="AW1580" s="189">
        <v>43524</v>
      </c>
      <c r="AX1580" s="191">
        <v>-6.93</v>
      </c>
      <c r="AY1580" s="186">
        <v>0</v>
      </c>
      <c r="AZ1580" s="186">
        <v>0</v>
      </c>
      <c r="BA1580" s="186">
        <v>0</v>
      </c>
      <c r="BB1580" s="186">
        <v>0</v>
      </c>
      <c r="BC1580" s="191">
        <v>-0.5</v>
      </c>
      <c r="BD1580" s="186">
        <v>0</v>
      </c>
      <c r="BE1580" s="186">
        <v>0</v>
      </c>
      <c r="BF1580" s="189">
        <v>43525</v>
      </c>
      <c r="BG1580" s="189">
        <v>43555</v>
      </c>
      <c r="BH1580" s="191">
        <v>5.14</v>
      </c>
      <c r="BI1580" s="191">
        <v>-4.87</v>
      </c>
      <c r="BJ1580" s="191">
        <v>-6.66</v>
      </c>
      <c r="BK1580" s="191">
        <v>-2.99</v>
      </c>
      <c r="BL1580" s="191">
        <v>1.39</v>
      </c>
      <c r="BM1580" s="191">
        <v>-0.85</v>
      </c>
      <c r="BN1580" s="191">
        <v>-0.4</v>
      </c>
      <c r="BO1580" s="191">
        <v>-1.25</v>
      </c>
      <c r="BP1580" s="191">
        <v>-9.51</v>
      </c>
      <c r="BQ1580" s="191">
        <v>6.53</v>
      </c>
      <c r="BR1580" s="191">
        <v>0.36</v>
      </c>
      <c r="BS1580" s="191">
        <v>-16.04</v>
      </c>
      <c r="BT1580" s="191">
        <v>-3.21</v>
      </c>
      <c r="BU1580" s="191">
        <v>-12.36</v>
      </c>
      <c r="BV1580" s="186">
        <v>-133</v>
      </c>
      <c r="BW1580" s="186">
        <v>-133</v>
      </c>
      <c r="BX1580" s="186">
        <v>0</v>
      </c>
      <c r="BY1580" s="188"/>
      <c r="BZ1580" s="188" t="s">
        <v>347</v>
      </c>
      <c r="CA1580" s="186" t="s">
        <v>347</v>
      </c>
      <c r="CB1580" s="186" t="s">
        <v>347</v>
      </c>
      <c r="CC1580" s="189">
        <v>43637</v>
      </c>
      <c r="CD1580" s="186">
        <v>7652</v>
      </c>
      <c r="CE1580" s="186">
        <v>0</v>
      </c>
      <c r="CF1580" s="186">
        <v>7519</v>
      </c>
      <c r="CG1580" s="186">
        <v>0</v>
      </c>
    </row>
    <row r="1581" spans="1:85" x14ac:dyDescent="0.45">
      <c r="A1581" s="98">
        <v>100004095111</v>
      </c>
      <c r="B1581" s="1">
        <v>43538</v>
      </c>
      <c r="C1581" t="s">
        <v>101</v>
      </c>
      <c r="D1581">
        <v>2018</v>
      </c>
      <c r="E1581" s="98">
        <v>14897394978254</v>
      </c>
      <c r="F1581" s="141" t="s">
        <v>106</v>
      </c>
      <c r="G1581" s="141" t="str">
        <f>VLOOKUP(E1581,'Tableau Sites'!$A$7:$C$127,3,FALSE)</f>
        <v>BOULEVARD MARECHAL JOFFRE</v>
      </c>
      <c r="H1581" s="98">
        <v>56100</v>
      </c>
      <c r="I1581" s="104">
        <v>6</v>
      </c>
      <c r="J1581" s="1">
        <v>43373</v>
      </c>
      <c r="K1581" s="1">
        <v>43373</v>
      </c>
      <c r="L1581" s="104">
        <v>31</v>
      </c>
      <c r="M1581" s="104">
        <v>31</v>
      </c>
      <c r="N1581" s="5">
        <v>11.31</v>
      </c>
      <c r="O1581" s="186">
        <v>102976584</v>
      </c>
      <c r="P1581" s="187" t="s">
        <v>611</v>
      </c>
      <c r="Q1581" s="186">
        <v>102977700</v>
      </c>
      <c r="R1581" s="188" t="s">
        <v>130</v>
      </c>
      <c r="S1581" s="186">
        <v>11003620275</v>
      </c>
      <c r="T1581" s="188" t="s">
        <v>910</v>
      </c>
      <c r="U1581" s="186">
        <v>21560121200016</v>
      </c>
      <c r="V1581" s="188" t="s">
        <v>347</v>
      </c>
      <c r="W1581" s="188" t="s">
        <v>917</v>
      </c>
      <c r="X1581" s="186">
        <v>100004095111</v>
      </c>
      <c r="Y1581" s="189">
        <v>43538</v>
      </c>
      <c r="Z1581" s="189">
        <v>43578</v>
      </c>
      <c r="AA1581" s="186">
        <v>19</v>
      </c>
      <c r="AB1581" s="188" t="s">
        <v>613</v>
      </c>
      <c r="AC1581" s="188" t="s">
        <v>347</v>
      </c>
      <c r="AD1581" s="186">
        <v>6006173617</v>
      </c>
      <c r="AE1581" s="188" t="s">
        <v>347</v>
      </c>
      <c r="AF1581" s="188" t="s">
        <v>347</v>
      </c>
      <c r="AG1581" s="188" t="s">
        <v>347</v>
      </c>
      <c r="AH1581" s="190">
        <v>14897394978254</v>
      </c>
      <c r="AI1581" s="188" t="s">
        <v>816</v>
      </c>
      <c r="AJ1581" s="186">
        <v>56100</v>
      </c>
      <c r="AK1581" s="188" t="s">
        <v>264</v>
      </c>
      <c r="AL1581" s="188" t="s">
        <v>616</v>
      </c>
      <c r="AM1581" s="188" t="s">
        <v>923</v>
      </c>
      <c r="AN1581" s="188" t="s">
        <v>101</v>
      </c>
      <c r="AO1581" s="188" t="s">
        <v>617</v>
      </c>
      <c r="AP1581" s="188" t="s">
        <v>618</v>
      </c>
      <c r="AQ1581" s="188" t="s">
        <v>619</v>
      </c>
      <c r="AR1581" s="191">
        <v>6</v>
      </c>
      <c r="AS1581" s="188" t="s">
        <v>347</v>
      </c>
      <c r="AT1581" s="188" t="s">
        <v>347</v>
      </c>
      <c r="AU1581" s="186">
        <v>0</v>
      </c>
      <c r="AV1581" s="189">
        <v>43344</v>
      </c>
      <c r="AW1581" s="189">
        <v>43373</v>
      </c>
      <c r="AX1581" s="191">
        <v>1.56</v>
      </c>
      <c r="AY1581" s="186">
        <v>0</v>
      </c>
      <c r="AZ1581" s="186">
        <v>0</v>
      </c>
      <c r="BA1581" s="186">
        <v>0</v>
      </c>
      <c r="BB1581" s="186">
        <v>0</v>
      </c>
      <c r="BC1581" s="191">
        <v>0.06</v>
      </c>
      <c r="BD1581" s="186">
        <v>0</v>
      </c>
      <c r="BE1581" s="186">
        <v>0</v>
      </c>
      <c r="BF1581" s="189">
        <v>43374</v>
      </c>
      <c r="BG1581" s="189">
        <v>43404</v>
      </c>
      <c r="BH1581" s="191">
        <v>5.14</v>
      </c>
      <c r="BI1581" s="191">
        <v>1.1299999999999999</v>
      </c>
      <c r="BJ1581" s="191">
        <v>7.83</v>
      </c>
      <c r="BK1581" s="191">
        <v>0.7</v>
      </c>
      <c r="BL1581" s="191">
        <v>1.39</v>
      </c>
      <c r="BM1581" s="191">
        <v>0.2</v>
      </c>
      <c r="BN1581" s="191">
        <v>0.09</v>
      </c>
      <c r="BO1581" s="191">
        <v>0.28999999999999998</v>
      </c>
      <c r="BP1581" s="191">
        <v>10.210000000000001</v>
      </c>
      <c r="BQ1581" s="191">
        <v>6.53</v>
      </c>
      <c r="BR1581" s="191">
        <v>0.36</v>
      </c>
      <c r="BS1581" s="191">
        <v>3.68</v>
      </c>
      <c r="BT1581" s="191">
        <v>0.74</v>
      </c>
      <c r="BU1581" s="191">
        <v>11.31</v>
      </c>
      <c r="BV1581" s="186">
        <v>31</v>
      </c>
      <c r="BW1581" s="186">
        <v>31</v>
      </c>
      <c r="BX1581" s="186">
        <v>0</v>
      </c>
      <c r="BY1581" s="189">
        <v>43528</v>
      </c>
      <c r="BZ1581" s="188" t="s">
        <v>624</v>
      </c>
      <c r="CA1581" s="186">
        <v>332</v>
      </c>
      <c r="CB1581" s="186">
        <v>0</v>
      </c>
      <c r="CC1581" s="189">
        <v>43559</v>
      </c>
      <c r="CD1581" s="186">
        <v>128</v>
      </c>
      <c r="CE1581" s="186">
        <v>0</v>
      </c>
      <c r="CF1581" s="186">
        <v>159</v>
      </c>
      <c r="CG1581" s="186">
        <v>0</v>
      </c>
    </row>
    <row r="1582" spans="1:85" x14ac:dyDescent="0.45">
      <c r="A1582" s="98">
        <v>100004095111</v>
      </c>
      <c r="B1582" s="1">
        <v>43538</v>
      </c>
      <c r="C1582" t="s">
        <v>101</v>
      </c>
      <c r="D1582">
        <v>2018</v>
      </c>
      <c r="E1582" s="98">
        <v>14897394978254</v>
      </c>
      <c r="F1582" s="141" t="s">
        <v>106</v>
      </c>
      <c r="G1582" s="141" t="str">
        <f>VLOOKUP(E1582,'Tableau Sites'!$A$7:$C$127,3,FALSE)</f>
        <v>BOULEVARD MARECHAL JOFFRE</v>
      </c>
      <c r="H1582" s="98">
        <v>56100</v>
      </c>
      <c r="I1582" s="104">
        <v>6</v>
      </c>
      <c r="J1582" s="1">
        <v>43404</v>
      </c>
      <c r="K1582" s="1">
        <v>43404</v>
      </c>
      <c r="L1582" s="104">
        <v>34</v>
      </c>
      <c r="M1582" s="104">
        <v>34</v>
      </c>
      <c r="N1582" s="5">
        <v>11.53</v>
      </c>
      <c r="O1582" s="186">
        <v>102976584</v>
      </c>
      <c r="P1582" s="187" t="s">
        <v>611</v>
      </c>
      <c r="Q1582" s="186">
        <v>102977700</v>
      </c>
      <c r="R1582" s="188" t="s">
        <v>130</v>
      </c>
      <c r="S1582" s="186">
        <v>11003620275</v>
      </c>
      <c r="T1582" s="188" t="s">
        <v>910</v>
      </c>
      <c r="U1582" s="186">
        <v>21560121200016</v>
      </c>
      <c r="V1582" s="188" t="s">
        <v>347</v>
      </c>
      <c r="W1582" s="188" t="s">
        <v>917</v>
      </c>
      <c r="X1582" s="186">
        <v>100004095111</v>
      </c>
      <c r="Y1582" s="189">
        <v>43538</v>
      </c>
      <c r="Z1582" s="189">
        <v>43578</v>
      </c>
      <c r="AA1582" s="186">
        <v>20</v>
      </c>
      <c r="AB1582" s="188" t="s">
        <v>613</v>
      </c>
      <c r="AC1582" s="188" t="s">
        <v>347</v>
      </c>
      <c r="AD1582" s="186">
        <v>6006173617</v>
      </c>
      <c r="AE1582" s="188" t="s">
        <v>347</v>
      </c>
      <c r="AF1582" s="188" t="s">
        <v>347</v>
      </c>
      <c r="AG1582" s="188" t="s">
        <v>347</v>
      </c>
      <c r="AH1582" s="190">
        <v>14897394978254</v>
      </c>
      <c r="AI1582" s="188" t="s">
        <v>816</v>
      </c>
      <c r="AJ1582" s="186">
        <v>56100</v>
      </c>
      <c r="AK1582" s="188" t="s">
        <v>264</v>
      </c>
      <c r="AL1582" s="188" t="s">
        <v>616</v>
      </c>
      <c r="AM1582" s="188" t="s">
        <v>923</v>
      </c>
      <c r="AN1582" s="188" t="s">
        <v>101</v>
      </c>
      <c r="AO1582" s="188" t="s">
        <v>617</v>
      </c>
      <c r="AP1582" s="188" t="s">
        <v>618</v>
      </c>
      <c r="AQ1582" s="188" t="s">
        <v>619</v>
      </c>
      <c r="AR1582" s="191">
        <v>6</v>
      </c>
      <c r="AS1582" s="188" t="s">
        <v>347</v>
      </c>
      <c r="AT1582" s="188" t="s">
        <v>347</v>
      </c>
      <c r="AU1582" s="186">
        <v>0</v>
      </c>
      <c r="AV1582" s="189">
        <v>43374</v>
      </c>
      <c r="AW1582" s="189">
        <v>43404</v>
      </c>
      <c r="AX1582" s="191">
        <v>1.71</v>
      </c>
      <c r="AY1582" s="186">
        <v>0</v>
      </c>
      <c r="AZ1582" s="186">
        <v>0</v>
      </c>
      <c r="BA1582" s="186">
        <v>0</v>
      </c>
      <c r="BB1582" s="186">
        <v>0</v>
      </c>
      <c r="BC1582" s="191">
        <v>7.0000000000000007E-2</v>
      </c>
      <c r="BD1582" s="186">
        <v>0</v>
      </c>
      <c r="BE1582" s="186">
        <v>0</v>
      </c>
      <c r="BF1582" s="189">
        <v>43405</v>
      </c>
      <c r="BG1582" s="189">
        <v>43434</v>
      </c>
      <c r="BH1582" s="191">
        <v>4.9800000000000004</v>
      </c>
      <c r="BI1582" s="191">
        <v>1.24</v>
      </c>
      <c r="BJ1582" s="191">
        <v>7.93</v>
      </c>
      <c r="BK1582" s="191">
        <v>0.77</v>
      </c>
      <c r="BL1582" s="191">
        <v>1.35</v>
      </c>
      <c r="BM1582" s="191">
        <v>0.22</v>
      </c>
      <c r="BN1582" s="191">
        <v>0.1</v>
      </c>
      <c r="BO1582" s="191">
        <v>0.32</v>
      </c>
      <c r="BP1582" s="191">
        <v>10.37</v>
      </c>
      <c r="BQ1582" s="191">
        <v>6.33</v>
      </c>
      <c r="BR1582" s="191">
        <v>0.35</v>
      </c>
      <c r="BS1582" s="191">
        <v>4.04</v>
      </c>
      <c r="BT1582" s="191">
        <v>0.81</v>
      </c>
      <c r="BU1582" s="191">
        <v>11.53</v>
      </c>
      <c r="BV1582" s="186">
        <v>34</v>
      </c>
      <c r="BW1582" s="186">
        <v>34</v>
      </c>
      <c r="BX1582" s="186">
        <v>0</v>
      </c>
      <c r="BY1582" s="189">
        <v>43528</v>
      </c>
      <c r="BZ1582" s="188" t="s">
        <v>624</v>
      </c>
      <c r="CA1582" s="186">
        <v>332</v>
      </c>
      <c r="CB1582" s="186">
        <v>0</v>
      </c>
      <c r="CC1582" s="189">
        <v>43559</v>
      </c>
      <c r="CD1582" s="186">
        <v>159</v>
      </c>
      <c r="CE1582" s="186">
        <v>0</v>
      </c>
      <c r="CF1582" s="186">
        <v>193</v>
      </c>
      <c r="CG1582" s="186">
        <v>0</v>
      </c>
    </row>
    <row r="1583" spans="1:85" x14ac:dyDescent="0.45">
      <c r="A1583" s="98">
        <v>100004095111</v>
      </c>
      <c r="B1583" s="1">
        <v>43538</v>
      </c>
      <c r="C1583" t="s">
        <v>101</v>
      </c>
      <c r="D1583">
        <v>2018</v>
      </c>
      <c r="E1583" s="98">
        <v>14897394978254</v>
      </c>
      <c r="F1583" s="141" t="s">
        <v>106</v>
      </c>
      <c r="G1583" s="141" t="str">
        <f>VLOOKUP(E1583,'Tableau Sites'!$A$7:$C$127,3,FALSE)</f>
        <v>BOULEVARD MARECHAL JOFFRE</v>
      </c>
      <c r="H1583" s="98">
        <v>56100</v>
      </c>
      <c r="I1583" s="104">
        <v>6</v>
      </c>
      <c r="J1583" s="1">
        <v>43434</v>
      </c>
      <c r="K1583" s="1">
        <v>43434</v>
      </c>
      <c r="L1583" s="104">
        <v>32</v>
      </c>
      <c r="M1583" s="104">
        <v>32</v>
      </c>
      <c r="N1583" s="5">
        <v>11.45</v>
      </c>
      <c r="O1583" s="186">
        <v>102976584</v>
      </c>
      <c r="P1583" s="187" t="s">
        <v>611</v>
      </c>
      <c r="Q1583" s="186">
        <v>102977700</v>
      </c>
      <c r="R1583" s="188" t="s">
        <v>130</v>
      </c>
      <c r="S1583" s="186">
        <v>11003620275</v>
      </c>
      <c r="T1583" s="188" t="s">
        <v>910</v>
      </c>
      <c r="U1583" s="186">
        <v>21560121200016</v>
      </c>
      <c r="V1583" s="188" t="s">
        <v>347</v>
      </c>
      <c r="W1583" s="188" t="s">
        <v>917</v>
      </c>
      <c r="X1583" s="186">
        <v>100004095111</v>
      </c>
      <c r="Y1583" s="189">
        <v>43538</v>
      </c>
      <c r="Z1583" s="189">
        <v>43578</v>
      </c>
      <c r="AA1583" s="186">
        <v>21</v>
      </c>
      <c r="AB1583" s="188" t="s">
        <v>613</v>
      </c>
      <c r="AC1583" s="188" t="s">
        <v>347</v>
      </c>
      <c r="AD1583" s="186">
        <v>6006173617</v>
      </c>
      <c r="AE1583" s="188" t="s">
        <v>347</v>
      </c>
      <c r="AF1583" s="188" t="s">
        <v>347</v>
      </c>
      <c r="AG1583" s="188" t="s">
        <v>347</v>
      </c>
      <c r="AH1583" s="190">
        <v>14897394978254</v>
      </c>
      <c r="AI1583" s="188" t="s">
        <v>816</v>
      </c>
      <c r="AJ1583" s="186">
        <v>56100</v>
      </c>
      <c r="AK1583" s="188" t="s">
        <v>264</v>
      </c>
      <c r="AL1583" s="188" t="s">
        <v>616</v>
      </c>
      <c r="AM1583" s="188" t="s">
        <v>923</v>
      </c>
      <c r="AN1583" s="188" t="s">
        <v>101</v>
      </c>
      <c r="AO1583" s="188" t="s">
        <v>617</v>
      </c>
      <c r="AP1583" s="188" t="s">
        <v>618</v>
      </c>
      <c r="AQ1583" s="188" t="s">
        <v>619</v>
      </c>
      <c r="AR1583" s="191">
        <v>6</v>
      </c>
      <c r="AS1583" s="188" t="s">
        <v>347</v>
      </c>
      <c r="AT1583" s="188" t="s">
        <v>347</v>
      </c>
      <c r="AU1583" s="186">
        <v>0</v>
      </c>
      <c r="AV1583" s="189">
        <v>43405</v>
      </c>
      <c r="AW1583" s="189">
        <v>43434</v>
      </c>
      <c r="AX1583" s="191">
        <v>1.61</v>
      </c>
      <c r="AY1583" s="186">
        <v>0</v>
      </c>
      <c r="AZ1583" s="186">
        <v>0</v>
      </c>
      <c r="BA1583" s="186">
        <v>0</v>
      </c>
      <c r="BB1583" s="186">
        <v>0</v>
      </c>
      <c r="BC1583" s="191">
        <v>0.06</v>
      </c>
      <c r="BD1583" s="186">
        <v>0</v>
      </c>
      <c r="BE1583" s="186">
        <v>0</v>
      </c>
      <c r="BF1583" s="189">
        <v>43435</v>
      </c>
      <c r="BG1583" s="189">
        <v>43465</v>
      </c>
      <c r="BH1583" s="191">
        <v>5.14</v>
      </c>
      <c r="BI1583" s="191">
        <v>1.17</v>
      </c>
      <c r="BJ1583" s="191">
        <v>7.92</v>
      </c>
      <c r="BK1583" s="191">
        <v>0.72</v>
      </c>
      <c r="BL1583" s="191">
        <v>1.39</v>
      </c>
      <c r="BM1583" s="191">
        <v>0.2</v>
      </c>
      <c r="BN1583" s="191">
        <v>0.1</v>
      </c>
      <c r="BO1583" s="191">
        <v>0.3</v>
      </c>
      <c r="BP1583" s="191">
        <v>10.33</v>
      </c>
      <c r="BQ1583" s="191">
        <v>6.53</v>
      </c>
      <c r="BR1583" s="191">
        <v>0.36</v>
      </c>
      <c r="BS1583" s="191">
        <v>3.8</v>
      </c>
      <c r="BT1583" s="191">
        <v>0.76</v>
      </c>
      <c r="BU1583" s="191">
        <v>11.45</v>
      </c>
      <c r="BV1583" s="186">
        <v>32</v>
      </c>
      <c r="BW1583" s="186">
        <v>32</v>
      </c>
      <c r="BX1583" s="186">
        <v>0</v>
      </c>
      <c r="BY1583" s="189">
        <v>43528</v>
      </c>
      <c r="BZ1583" s="188" t="s">
        <v>624</v>
      </c>
      <c r="CA1583" s="186">
        <v>332</v>
      </c>
      <c r="CB1583" s="186">
        <v>0</v>
      </c>
      <c r="CC1583" s="189">
        <v>43559</v>
      </c>
      <c r="CD1583" s="186">
        <v>193</v>
      </c>
      <c r="CE1583" s="186">
        <v>0</v>
      </c>
      <c r="CF1583" s="186">
        <v>225</v>
      </c>
      <c r="CG1583" s="186">
        <v>0</v>
      </c>
    </row>
    <row r="1584" spans="1:85" x14ac:dyDescent="0.45">
      <c r="A1584" s="98">
        <v>100004095111</v>
      </c>
      <c r="B1584" s="1">
        <v>43538</v>
      </c>
      <c r="C1584" t="s">
        <v>101</v>
      </c>
      <c r="D1584">
        <v>2019</v>
      </c>
      <c r="E1584" s="98">
        <v>14897394978254</v>
      </c>
      <c r="F1584" s="141" t="s">
        <v>106</v>
      </c>
      <c r="G1584" s="141" t="str">
        <f>VLOOKUP(E1584,'Tableau Sites'!$A$7:$C$127,3,FALSE)</f>
        <v>BOULEVARD MARECHAL JOFFRE</v>
      </c>
      <c r="H1584" s="98">
        <v>56100</v>
      </c>
      <c r="I1584" s="104">
        <v>6</v>
      </c>
      <c r="J1584" s="1">
        <v>43465</v>
      </c>
      <c r="K1584" s="1">
        <v>43465</v>
      </c>
      <c r="L1584" s="104">
        <v>33</v>
      </c>
      <c r="M1584" s="104">
        <v>33</v>
      </c>
      <c r="N1584" s="5">
        <v>11.59</v>
      </c>
      <c r="O1584" s="186">
        <v>102976584</v>
      </c>
      <c r="P1584" s="187" t="s">
        <v>611</v>
      </c>
      <c r="Q1584" s="186">
        <v>102977700</v>
      </c>
      <c r="R1584" s="188" t="s">
        <v>130</v>
      </c>
      <c r="S1584" s="186">
        <v>11003620275</v>
      </c>
      <c r="T1584" s="188" t="s">
        <v>910</v>
      </c>
      <c r="U1584" s="186">
        <v>21560121200016</v>
      </c>
      <c r="V1584" s="188" t="s">
        <v>347</v>
      </c>
      <c r="W1584" s="188" t="s">
        <v>917</v>
      </c>
      <c r="X1584" s="186">
        <v>100004095111</v>
      </c>
      <c r="Y1584" s="189">
        <v>43538</v>
      </c>
      <c r="Z1584" s="189">
        <v>43578</v>
      </c>
      <c r="AA1584" s="186">
        <v>22</v>
      </c>
      <c r="AB1584" s="188" t="s">
        <v>613</v>
      </c>
      <c r="AC1584" s="188" t="s">
        <v>347</v>
      </c>
      <c r="AD1584" s="186">
        <v>6006173617</v>
      </c>
      <c r="AE1584" s="188" t="s">
        <v>347</v>
      </c>
      <c r="AF1584" s="188" t="s">
        <v>347</v>
      </c>
      <c r="AG1584" s="188" t="s">
        <v>347</v>
      </c>
      <c r="AH1584" s="190">
        <v>14897394978254</v>
      </c>
      <c r="AI1584" s="188" t="s">
        <v>816</v>
      </c>
      <c r="AJ1584" s="186">
        <v>56100</v>
      </c>
      <c r="AK1584" s="188" t="s">
        <v>264</v>
      </c>
      <c r="AL1584" s="188" t="s">
        <v>616</v>
      </c>
      <c r="AM1584" s="188" t="s">
        <v>923</v>
      </c>
      <c r="AN1584" s="188" t="s">
        <v>101</v>
      </c>
      <c r="AO1584" s="188" t="s">
        <v>617</v>
      </c>
      <c r="AP1584" s="188" t="s">
        <v>618</v>
      </c>
      <c r="AQ1584" s="188" t="s">
        <v>619</v>
      </c>
      <c r="AR1584" s="191">
        <v>6</v>
      </c>
      <c r="AS1584" s="188" t="s">
        <v>347</v>
      </c>
      <c r="AT1584" s="188" t="s">
        <v>347</v>
      </c>
      <c r="AU1584" s="186">
        <v>0</v>
      </c>
      <c r="AV1584" s="189">
        <v>43435</v>
      </c>
      <c r="AW1584" s="189">
        <v>43465</v>
      </c>
      <c r="AX1584" s="191">
        <v>1.66</v>
      </c>
      <c r="AY1584" s="186">
        <v>0</v>
      </c>
      <c r="AZ1584" s="186">
        <v>0</v>
      </c>
      <c r="BA1584" s="186">
        <v>0</v>
      </c>
      <c r="BB1584" s="186">
        <v>0</v>
      </c>
      <c r="BC1584" s="191">
        <v>0.06</v>
      </c>
      <c r="BD1584" s="186">
        <v>0</v>
      </c>
      <c r="BE1584" s="186">
        <v>0</v>
      </c>
      <c r="BF1584" s="189">
        <v>43466</v>
      </c>
      <c r="BG1584" s="189">
        <v>43496</v>
      </c>
      <c r="BH1584" s="191">
        <v>5.14</v>
      </c>
      <c r="BI1584" s="191">
        <v>1.21</v>
      </c>
      <c r="BJ1584" s="191">
        <v>8.01</v>
      </c>
      <c r="BK1584" s="191">
        <v>0.74</v>
      </c>
      <c r="BL1584" s="191">
        <v>1.39</v>
      </c>
      <c r="BM1584" s="191">
        <v>0.21</v>
      </c>
      <c r="BN1584" s="191">
        <v>0.1</v>
      </c>
      <c r="BO1584" s="191">
        <v>0.31</v>
      </c>
      <c r="BP1584" s="191">
        <v>10.45</v>
      </c>
      <c r="BQ1584" s="191">
        <v>6.53</v>
      </c>
      <c r="BR1584" s="191">
        <v>0.36</v>
      </c>
      <c r="BS1584" s="191">
        <v>3.92</v>
      </c>
      <c r="BT1584" s="191">
        <v>0.78</v>
      </c>
      <c r="BU1584" s="191">
        <v>11.59</v>
      </c>
      <c r="BV1584" s="186">
        <v>33</v>
      </c>
      <c r="BW1584" s="186">
        <v>33</v>
      </c>
      <c r="BX1584" s="186">
        <v>0</v>
      </c>
      <c r="BY1584" s="189">
        <v>43528</v>
      </c>
      <c r="BZ1584" s="188" t="s">
        <v>624</v>
      </c>
      <c r="CA1584" s="186">
        <v>332</v>
      </c>
      <c r="CB1584" s="186">
        <v>0</v>
      </c>
      <c r="CC1584" s="189">
        <v>43559</v>
      </c>
      <c r="CD1584" s="186">
        <v>225</v>
      </c>
      <c r="CE1584" s="186">
        <v>0</v>
      </c>
      <c r="CF1584" s="186">
        <v>258</v>
      </c>
      <c r="CG1584" s="186">
        <v>0</v>
      </c>
    </row>
    <row r="1585" spans="1:85" x14ac:dyDescent="0.45">
      <c r="A1585" s="98">
        <v>100004095111</v>
      </c>
      <c r="B1585" s="1">
        <v>43538</v>
      </c>
      <c r="C1585" t="s">
        <v>101</v>
      </c>
      <c r="D1585">
        <v>2019</v>
      </c>
      <c r="E1585" s="98">
        <v>14897394978254</v>
      </c>
      <c r="F1585" s="141" t="s">
        <v>106</v>
      </c>
      <c r="G1585" s="141" t="str">
        <f>VLOOKUP(E1585,'Tableau Sites'!$A$7:$C$127,3,FALSE)</f>
        <v>BOULEVARD MARECHAL JOFFRE</v>
      </c>
      <c r="H1585" s="98">
        <v>56100</v>
      </c>
      <c r="I1585" s="104">
        <v>6</v>
      </c>
      <c r="J1585" s="1">
        <v>43496</v>
      </c>
      <c r="K1585" s="1">
        <v>43496</v>
      </c>
      <c r="L1585" s="104">
        <v>34</v>
      </c>
      <c r="M1585" s="104">
        <v>34</v>
      </c>
      <c r="N1585" s="5">
        <v>11.13</v>
      </c>
      <c r="O1585" s="186">
        <v>102976584</v>
      </c>
      <c r="P1585" s="187" t="s">
        <v>611</v>
      </c>
      <c r="Q1585" s="186">
        <v>102977700</v>
      </c>
      <c r="R1585" s="188" t="s">
        <v>130</v>
      </c>
      <c r="S1585" s="186">
        <v>11003620275</v>
      </c>
      <c r="T1585" s="188" t="s">
        <v>910</v>
      </c>
      <c r="U1585" s="186">
        <v>21560121200016</v>
      </c>
      <c r="V1585" s="188" t="s">
        <v>347</v>
      </c>
      <c r="W1585" s="188" t="s">
        <v>917</v>
      </c>
      <c r="X1585" s="186">
        <v>100004095111</v>
      </c>
      <c r="Y1585" s="189">
        <v>43538</v>
      </c>
      <c r="Z1585" s="189">
        <v>43578</v>
      </c>
      <c r="AA1585" s="186">
        <v>23</v>
      </c>
      <c r="AB1585" s="188" t="s">
        <v>613</v>
      </c>
      <c r="AC1585" s="188" t="s">
        <v>347</v>
      </c>
      <c r="AD1585" s="186">
        <v>6006173617</v>
      </c>
      <c r="AE1585" s="188" t="s">
        <v>347</v>
      </c>
      <c r="AF1585" s="188" t="s">
        <v>347</v>
      </c>
      <c r="AG1585" s="188" t="s">
        <v>347</v>
      </c>
      <c r="AH1585" s="190">
        <v>14897394978254</v>
      </c>
      <c r="AI1585" s="188" t="s">
        <v>816</v>
      </c>
      <c r="AJ1585" s="186">
        <v>56100</v>
      </c>
      <c r="AK1585" s="188" t="s">
        <v>264</v>
      </c>
      <c r="AL1585" s="188" t="s">
        <v>616</v>
      </c>
      <c r="AM1585" s="188" t="s">
        <v>923</v>
      </c>
      <c r="AN1585" s="188" t="s">
        <v>101</v>
      </c>
      <c r="AO1585" s="188" t="s">
        <v>617</v>
      </c>
      <c r="AP1585" s="188" t="s">
        <v>618</v>
      </c>
      <c r="AQ1585" s="188" t="s">
        <v>619</v>
      </c>
      <c r="AR1585" s="191">
        <v>6</v>
      </c>
      <c r="AS1585" s="188" t="s">
        <v>347</v>
      </c>
      <c r="AT1585" s="188" t="s">
        <v>347</v>
      </c>
      <c r="AU1585" s="186">
        <v>0</v>
      </c>
      <c r="AV1585" s="189">
        <v>43466</v>
      </c>
      <c r="AW1585" s="189">
        <v>43496</v>
      </c>
      <c r="AX1585" s="191">
        <v>1.77</v>
      </c>
      <c r="AY1585" s="186">
        <v>0</v>
      </c>
      <c r="AZ1585" s="186">
        <v>0</v>
      </c>
      <c r="BA1585" s="186">
        <v>0</v>
      </c>
      <c r="BB1585" s="186">
        <v>0</v>
      </c>
      <c r="BC1585" s="191">
        <v>0.13</v>
      </c>
      <c r="BD1585" s="186">
        <v>0</v>
      </c>
      <c r="BE1585" s="186">
        <v>0</v>
      </c>
      <c r="BF1585" s="189">
        <v>43497</v>
      </c>
      <c r="BG1585" s="189">
        <v>43524</v>
      </c>
      <c r="BH1585" s="191">
        <v>4.6399999999999997</v>
      </c>
      <c r="BI1585" s="191">
        <v>1.24</v>
      </c>
      <c r="BJ1585" s="191">
        <v>7.65</v>
      </c>
      <c r="BK1585" s="191">
        <v>0.77</v>
      </c>
      <c r="BL1585" s="191">
        <v>1.25</v>
      </c>
      <c r="BM1585" s="191">
        <v>0.22</v>
      </c>
      <c r="BN1585" s="191">
        <v>0.1</v>
      </c>
      <c r="BO1585" s="191">
        <v>0.32</v>
      </c>
      <c r="BP1585" s="191">
        <v>9.99</v>
      </c>
      <c r="BQ1585" s="191">
        <v>5.89</v>
      </c>
      <c r="BR1585" s="191">
        <v>0.32</v>
      </c>
      <c r="BS1585" s="191">
        <v>4.0999999999999996</v>
      </c>
      <c r="BT1585" s="191">
        <v>0.82</v>
      </c>
      <c r="BU1585" s="191">
        <v>11.13</v>
      </c>
      <c r="BV1585" s="186">
        <v>34</v>
      </c>
      <c r="BW1585" s="186">
        <v>34</v>
      </c>
      <c r="BX1585" s="186">
        <v>0</v>
      </c>
      <c r="BY1585" s="189">
        <v>43528</v>
      </c>
      <c r="BZ1585" s="188" t="s">
        <v>624</v>
      </c>
      <c r="CA1585" s="186">
        <v>332</v>
      </c>
      <c r="CB1585" s="186">
        <v>0</v>
      </c>
      <c r="CC1585" s="189">
        <v>43559</v>
      </c>
      <c r="CD1585" s="186">
        <v>258</v>
      </c>
      <c r="CE1585" s="186">
        <v>0</v>
      </c>
      <c r="CF1585" s="186">
        <v>292</v>
      </c>
      <c r="CG1585" s="186">
        <v>0</v>
      </c>
    </row>
    <row r="1586" spans="1:85" x14ac:dyDescent="0.45">
      <c r="A1586" s="98">
        <v>100004095111</v>
      </c>
      <c r="B1586" s="1">
        <v>43538</v>
      </c>
      <c r="C1586" t="s">
        <v>101</v>
      </c>
      <c r="D1586">
        <v>2019</v>
      </c>
      <c r="E1586" s="98">
        <v>14897394978254</v>
      </c>
      <c r="F1586" s="141" t="s">
        <v>106</v>
      </c>
      <c r="G1586" s="141" t="str">
        <f>VLOOKUP(E1586,'Tableau Sites'!$A$7:$C$127,3,FALSE)</f>
        <v>BOULEVARD MARECHAL JOFFRE</v>
      </c>
      <c r="H1586" s="98">
        <v>56100</v>
      </c>
      <c r="I1586" s="104">
        <v>6</v>
      </c>
      <c r="J1586" s="1">
        <v>43524</v>
      </c>
      <c r="K1586" s="1">
        <v>43524</v>
      </c>
      <c r="L1586" s="104">
        <v>34</v>
      </c>
      <c r="M1586" s="104">
        <v>34</v>
      </c>
      <c r="N1586" s="5">
        <v>11.81</v>
      </c>
      <c r="O1586" s="186">
        <v>102976584</v>
      </c>
      <c r="P1586" s="187" t="s">
        <v>611</v>
      </c>
      <c r="Q1586" s="186">
        <v>102977700</v>
      </c>
      <c r="R1586" s="188" t="s">
        <v>130</v>
      </c>
      <c r="S1586" s="186">
        <v>11003620275</v>
      </c>
      <c r="T1586" s="188" t="s">
        <v>910</v>
      </c>
      <c r="U1586" s="186">
        <v>21560121200016</v>
      </c>
      <c r="V1586" s="188" t="s">
        <v>347</v>
      </c>
      <c r="W1586" s="188" t="s">
        <v>917</v>
      </c>
      <c r="X1586" s="186">
        <v>100004095111</v>
      </c>
      <c r="Y1586" s="189">
        <v>43538</v>
      </c>
      <c r="Z1586" s="189">
        <v>43578</v>
      </c>
      <c r="AA1586" s="186">
        <v>24</v>
      </c>
      <c r="AB1586" s="188" t="s">
        <v>613</v>
      </c>
      <c r="AC1586" s="188" t="s">
        <v>347</v>
      </c>
      <c r="AD1586" s="186">
        <v>6006173617</v>
      </c>
      <c r="AE1586" s="188" t="s">
        <v>347</v>
      </c>
      <c r="AF1586" s="188" t="s">
        <v>347</v>
      </c>
      <c r="AG1586" s="188" t="s">
        <v>347</v>
      </c>
      <c r="AH1586" s="190">
        <v>14897394978254</v>
      </c>
      <c r="AI1586" s="188" t="s">
        <v>816</v>
      </c>
      <c r="AJ1586" s="186">
        <v>56100</v>
      </c>
      <c r="AK1586" s="188" t="s">
        <v>264</v>
      </c>
      <c r="AL1586" s="188" t="s">
        <v>616</v>
      </c>
      <c r="AM1586" s="188" t="s">
        <v>923</v>
      </c>
      <c r="AN1586" s="188" t="s">
        <v>101</v>
      </c>
      <c r="AO1586" s="188" t="s">
        <v>617</v>
      </c>
      <c r="AP1586" s="188" t="s">
        <v>618</v>
      </c>
      <c r="AQ1586" s="188" t="s">
        <v>619</v>
      </c>
      <c r="AR1586" s="191">
        <v>6</v>
      </c>
      <c r="AS1586" s="188" t="s">
        <v>347</v>
      </c>
      <c r="AT1586" s="188" t="s">
        <v>347</v>
      </c>
      <c r="AU1586" s="186">
        <v>0</v>
      </c>
      <c r="AV1586" s="189">
        <v>43497</v>
      </c>
      <c r="AW1586" s="189">
        <v>43524</v>
      </c>
      <c r="AX1586" s="191">
        <v>1.77</v>
      </c>
      <c r="AY1586" s="186">
        <v>0</v>
      </c>
      <c r="AZ1586" s="186">
        <v>0</v>
      </c>
      <c r="BA1586" s="186">
        <v>0</v>
      </c>
      <c r="BB1586" s="186">
        <v>0</v>
      </c>
      <c r="BC1586" s="191">
        <v>0.13</v>
      </c>
      <c r="BD1586" s="186">
        <v>0</v>
      </c>
      <c r="BE1586" s="186">
        <v>0</v>
      </c>
      <c r="BF1586" s="189">
        <v>43525</v>
      </c>
      <c r="BG1586" s="189">
        <v>43555</v>
      </c>
      <c r="BH1586" s="191">
        <v>5.14</v>
      </c>
      <c r="BI1586" s="191">
        <v>1.24</v>
      </c>
      <c r="BJ1586" s="191">
        <v>8.15</v>
      </c>
      <c r="BK1586" s="191">
        <v>0.77</v>
      </c>
      <c r="BL1586" s="191">
        <v>1.39</v>
      </c>
      <c r="BM1586" s="191">
        <v>0.22</v>
      </c>
      <c r="BN1586" s="191">
        <v>0.1</v>
      </c>
      <c r="BO1586" s="191">
        <v>0.32</v>
      </c>
      <c r="BP1586" s="191">
        <v>10.63</v>
      </c>
      <c r="BQ1586" s="191">
        <v>6.53</v>
      </c>
      <c r="BR1586" s="191">
        <v>0.36</v>
      </c>
      <c r="BS1586" s="191">
        <v>4.0999999999999996</v>
      </c>
      <c r="BT1586" s="191">
        <v>0.82</v>
      </c>
      <c r="BU1586" s="191">
        <v>11.81</v>
      </c>
      <c r="BV1586" s="186">
        <v>34</v>
      </c>
      <c r="BW1586" s="186">
        <v>34</v>
      </c>
      <c r="BX1586" s="186">
        <v>0</v>
      </c>
      <c r="BY1586" s="189">
        <v>43528</v>
      </c>
      <c r="BZ1586" s="188" t="s">
        <v>624</v>
      </c>
      <c r="CA1586" s="186">
        <v>332</v>
      </c>
      <c r="CB1586" s="186">
        <v>0</v>
      </c>
      <c r="CC1586" s="189">
        <v>43559</v>
      </c>
      <c r="CD1586" s="186">
        <v>292</v>
      </c>
      <c r="CE1586" s="186">
        <v>0</v>
      </c>
      <c r="CF1586" s="186">
        <v>326</v>
      </c>
      <c r="CG1586" s="186">
        <v>0</v>
      </c>
    </row>
    <row r="1587" spans="1:85" x14ac:dyDescent="0.45">
      <c r="A1587" s="98">
        <v>100004095111</v>
      </c>
      <c r="B1587" s="1">
        <v>43538</v>
      </c>
      <c r="C1587" t="s">
        <v>101</v>
      </c>
      <c r="D1587">
        <v>2018</v>
      </c>
      <c r="E1587" s="98">
        <v>14884081026425</v>
      </c>
      <c r="F1587" s="193" t="s">
        <v>625</v>
      </c>
      <c r="G1587" s="141" t="str">
        <f>VLOOKUP(E1587,'Tableau Sites'!$A$7:$C$127,3,FALSE)</f>
        <v>76 BOULEVARD COSMAO DUMANOIR</v>
      </c>
      <c r="H1587" s="98">
        <v>56100</v>
      </c>
      <c r="I1587" s="104">
        <v>6</v>
      </c>
      <c r="J1587" s="1">
        <v>43404</v>
      </c>
      <c r="K1587" s="1">
        <v>43404</v>
      </c>
      <c r="L1587" s="104">
        <v>15</v>
      </c>
      <c r="M1587" s="104">
        <v>15</v>
      </c>
      <c r="N1587" s="5">
        <v>18.89</v>
      </c>
      <c r="O1587" s="186">
        <v>102976584</v>
      </c>
      <c r="P1587" s="187" t="s">
        <v>611</v>
      </c>
      <c r="Q1587" s="186">
        <v>102977700</v>
      </c>
      <c r="R1587" s="188" t="s">
        <v>130</v>
      </c>
      <c r="S1587" s="186">
        <v>11003620275</v>
      </c>
      <c r="T1587" s="188" t="s">
        <v>910</v>
      </c>
      <c r="U1587" s="186">
        <v>21560121200016</v>
      </c>
      <c r="V1587" s="188" t="s">
        <v>347</v>
      </c>
      <c r="W1587" s="188" t="s">
        <v>917</v>
      </c>
      <c r="X1587" s="186">
        <v>100004095111</v>
      </c>
      <c r="Y1587" s="189">
        <v>43538</v>
      </c>
      <c r="Z1587" s="189">
        <v>43578</v>
      </c>
      <c r="AA1587" s="186">
        <v>25</v>
      </c>
      <c r="AB1587" s="188" t="s">
        <v>613</v>
      </c>
      <c r="AC1587" s="188" t="s">
        <v>347</v>
      </c>
      <c r="AD1587" s="186">
        <v>6005836820</v>
      </c>
      <c r="AE1587" s="188" t="s">
        <v>625</v>
      </c>
      <c r="AF1587" s="188" t="s">
        <v>347</v>
      </c>
      <c r="AG1587" s="188" t="s">
        <v>347</v>
      </c>
      <c r="AH1587" s="190">
        <v>14884081026425</v>
      </c>
      <c r="AI1587" s="188" t="s">
        <v>817</v>
      </c>
      <c r="AJ1587" s="186">
        <v>56100</v>
      </c>
      <c r="AK1587" s="188" t="s">
        <v>264</v>
      </c>
      <c r="AL1587" s="188" t="s">
        <v>616</v>
      </c>
      <c r="AM1587" s="188" t="s">
        <v>347</v>
      </c>
      <c r="AN1587" s="188" t="s">
        <v>101</v>
      </c>
      <c r="AO1587" s="188" t="s">
        <v>617</v>
      </c>
      <c r="AP1587" s="188" t="s">
        <v>627</v>
      </c>
      <c r="AQ1587" s="188" t="s">
        <v>619</v>
      </c>
      <c r="AR1587" s="191">
        <v>6</v>
      </c>
      <c r="AS1587" s="188" t="s">
        <v>347</v>
      </c>
      <c r="AT1587" s="188" t="s">
        <v>347</v>
      </c>
      <c r="AU1587" s="186">
        <v>0</v>
      </c>
      <c r="AV1587" s="189">
        <v>43344</v>
      </c>
      <c r="AW1587" s="189">
        <v>43404</v>
      </c>
      <c r="AX1587" s="191">
        <v>0.75</v>
      </c>
      <c r="AY1587" s="186">
        <v>0</v>
      </c>
      <c r="AZ1587" s="186">
        <v>0</v>
      </c>
      <c r="BA1587" s="186">
        <v>0</v>
      </c>
      <c r="BB1587" s="186">
        <v>0</v>
      </c>
      <c r="BC1587" s="191">
        <v>0.03</v>
      </c>
      <c r="BD1587" s="186">
        <v>0</v>
      </c>
      <c r="BE1587" s="186">
        <v>0</v>
      </c>
      <c r="BF1587" s="189">
        <v>43405</v>
      </c>
      <c r="BG1587" s="189">
        <v>43465</v>
      </c>
      <c r="BH1587" s="191">
        <v>12.52</v>
      </c>
      <c r="BI1587" s="191">
        <v>0.51</v>
      </c>
      <c r="BJ1587" s="191">
        <v>13.78</v>
      </c>
      <c r="BK1587" s="191">
        <v>0.34</v>
      </c>
      <c r="BL1587" s="191">
        <v>3.39</v>
      </c>
      <c r="BM1587" s="191">
        <v>0.1</v>
      </c>
      <c r="BN1587" s="191">
        <v>0.05</v>
      </c>
      <c r="BO1587" s="191">
        <v>0.15</v>
      </c>
      <c r="BP1587" s="191">
        <v>17.66</v>
      </c>
      <c r="BQ1587" s="191">
        <v>15.91</v>
      </c>
      <c r="BR1587" s="191">
        <v>0.88</v>
      </c>
      <c r="BS1587" s="191">
        <v>1.75</v>
      </c>
      <c r="BT1587" s="191">
        <v>0.35</v>
      </c>
      <c r="BU1587" s="191">
        <v>18.89</v>
      </c>
      <c r="BV1587" s="186">
        <v>15</v>
      </c>
      <c r="BW1587" s="186">
        <v>10</v>
      </c>
      <c r="BX1587" s="186">
        <v>5</v>
      </c>
      <c r="BY1587" s="189">
        <v>43518</v>
      </c>
      <c r="BZ1587" s="188" t="s">
        <v>624</v>
      </c>
      <c r="CA1587" s="186">
        <v>2033</v>
      </c>
      <c r="CB1587" s="186">
        <v>1222</v>
      </c>
      <c r="CC1587" s="189">
        <v>43546</v>
      </c>
      <c r="CD1587" s="186">
        <v>235</v>
      </c>
      <c r="CE1587" s="186">
        <v>398</v>
      </c>
      <c r="CF1587" s="186">
        <v>245</v>
      </c>
      <c r="CG1587" s="186">
        <v>403</v>
      </c>
    </row>
    <row r="1588" spans="1:85" x14ac:dyDescent="0.45">
      <c r="A1588" s="98">
        <v>100004095111</v>
      </c>
      <c r="B1588" s="1">
        <v>43538</v>
      </c>
      <c r="C1588" t="s">
        <v>101</v>
      </c>
      <c r="D1588">
        <v>2019</v>
      </c>
      <c r="E1588" s="98">
        <v>14884081026425</v>
      </c>
      <c r="F1588" s="193" t="s">
        <v>625</v>
      </c>
      <c r="G1588" s="141" t="str">
        <f>VLOOKUP(E1588,'Tableau Sites'!$A$7:$C$127,3,FALSE)</f>
        <v>76 BOULEVARD COSMAO DUMANOIR</v>
      </c>
      <c r="H1588" s="98">
        <v>56100</v>
      </c>
      <c r="I1588" s="104">
        <v>6</v>
      </c>
      <c r="J1588" s="1">
        <v>43465</v>
      </c>
      <c r="K1588" s="1">
        <v>43465</v>
      </c>
      <c r="L1588" s="104">
        <v>862</v>
      </c>
      <c r="M1588" s="104">
        <v>862</v>
      </c>
      <c r="N1588" s="5">
        <v>136.28</v>
      </c>
      <c r="O1588" s="186">
        <v>102976584</v>
      </c>
      <c r="P1588" s="187" t="s">
        <v>611</v>
      </c>
      <c r="Q1588" s="186">
        <v>102977700</v>
      </c>
      <c r="R1588" s="188" t="s">
        <v>130</v>
      </c>
      <c r="S1588" s="186">
        <v>11003620275</v>
      </c>
      <c r="T1588" s="188" t="s">
        <v>910</v>
      </c>
      <c r="U1588" s="186">
        <v>21560121200016</v>
      </c>
      <c r="V1588" s="188" t="s">
        <v>347</v>
      </c>
      <c r="W1588" s="188" t="s">
        <v>917</v>
      </c>
      <c r="X1588" s="186">
        <v>100004095111</v>
      </c>
      <c r="Y1588" s="189">
        <v>43538</v>
      </c>
      <c r="Z1588" s="189">
        <v>43578</v>
      </c>
      <c r="AA1588" s="186">
        <v>26</v>
      </c>
      <c r="AB1588" s="188" t="s">
        <v>613</v>
      </c>
      <c r="AC1588" s="188" t="s">
        <v>347</v>
      </c>
      <c r="AD1588" s="186">
        <v>6005836820</v>
      </c>
      <c r="AE1588" s="188" t="s">
        <v>625</v>
      </c>
      <c r="AF1588" s="188" t="s">
        <v>347</v>
      </c>
      <c r="AG1588" s="188" t="s">
        <v>347</v>
      </c>
      <c r="AH1588" s="190">
        <v>14884081026425</v>
      </c>
      <c r="AI1588" s="188" t="s">
        <v>817</v>
      </c>
      <c r="AJ1588" s="186">
        <v>56100</v>
      </c>
      <c r="AK1588" s="188" t="s">
        <v>264</v>
      </c>
      <c r="AL1588" s="188" t="s">
        <v>616</v>
      </c>
      <c r="AM1588" s="188" t="s">
        <v>347</v>
      </c>
      <c r="AN1588" s="188" t="s">
        <v>101</v>
      </c>
      <c r="AO1588" s="188" t="s">
        <v>617</v>
      </c>
      <c r="AP1588" s="188" t="s">
        <v>627</v>
      </c>
      <c r="AQ1588" s="188" t="s">
        <v>619</v>
      </c>
      <c r="AR1588" s="191">
        <v>6</v>
      </c>
      <c r="AS1588" s="188" t="s">
        <v>347</v>
      </c>
      <c r="AT1588" s="188" t="s">
        <v>347</v>
      </c>
      <c r="AU1588" s="186">
        <v>0</v>
      </c>
      <c r="AV1588" s="189">
        <v>43405</v>
      </c>
      <c r="AW1588" s="189">
        <v>43465</v>
      </c>
      <c r="AX1588" s="191">
        <v>43.35</v>
      </c>
      <c r="AY1588" s="186">
        <v>0</v>
      </c>
      <c r="AZ1588" s="186">
        <v>0</v>
      </c>
      <c r="BA1588" s="186">
        <v>0</v>
      </c>
      <c r="BB1588" s="186">
        <v>0</v>
      </c>
      <c r="BC1588" s="191">
        <v>1.65</v>
      </c>
      <c r="BD1588" s="186">
        <v>0</v>
      </c>
      <c r="BE1588" s="186">
        <v>0</v>
      </c>
      <c r="BF1588" s="189">
        <v>43466</v>
      </c>
      <c r="BG1588" s="189">
        <v>43524</v>
      </c>
      <c r="BH1588" s="191">
        <v>12.1</v>
      </c>
      <c r="BI1588" s="191">
        <v>29.21</v>
      </c>
      <c r="BJ1588" s="191">
        <v>84.66</v>
      </c>
      <c r="BK1588" s="191">
        <v>19.399999999999999</v>
      </c>
      <c r="BL1588" s="191">
        <v>3.27</v>
      </c>
      <c r="BM1588" s="191">
        <v>5.5</v>
      </c>
      <c r="BN1588" s="191">
        <v>2.59</v>
      </c>
      <c r="BO1588" s="191">
        <v>8.09</v>
      </c>
      <c r="BP1588" s="191">
        <v>115.42</v>
      </c>
      <c r="BQ1588" s="191">
        <v>15.37</v>
      </c>
      <c r="BR1588" s="191">
        <v>0.85</v>
      </c>
      <c r="BS1588" s="191">
        <v>100.05</v>
      </c>
      <c r="BT1588" s="191">
        <v>20.010000000000002</v>
      </c>
      <c r="BU1588" s="191">
        <v>136.28</v>
      </c>
      <c r="BV1588" s="186">
        <v>862</v>
      </c>
      <c r="BW1588" s="186">
        <v>579</v>
      </c>
      <c r="BX1588" s="186">
        <v>283</v>
      </c>
      <c r="BY1588" s="189">
        <v>43518</v>
      </c>
      <c r="BZ1588" s="188" t="s">
        <v>624</v>
      </c>
      <c r="CA1588" s="186">
        <v>2033</v>
      </c>
      <c r="CB1588" s="186">
        <v>1222</v>
      </c>
      <c r="CC1588" s="189">
        <v>43546</v>
      </c>
      <c r="CD1588" s="186">
        <v>245</v>
      </c>
      <c r="CE1588" s="186">
        <v>403</v>
      </c>
      <c r="CF1588" s="186">
        <v>824</v>
      </c>
      <c r="CG1588" s="186">
        <v>686</v>
      </c>
    </row>
    <row r="1589" spans="1:85" x14ac:dyDescent="0.45">
      <c r="A1589" s="98">
        <v>100004095111</v>
      </c>
      <c r="B1589" s="1">
        <v>43538</v>
      </c>
      <c r="C1589" t="s">
        <v>101</v>
      </c>
      <c r="D1589">
        <v>2019</v>
      </c>
      <c r="E1589" s="98">
        <v>14884081026425</v>
      </c>
      <c r="F1589" s="193" t="s">
        <v>625</v>
      </c>
      <c r="G1589" s="141" t="str">
        <f>VLOOKUP(E1589,'Tableau Sites'!$A$7:$C$127,3,FALSE)</f>
        <v>76 BOULEVARD COSMAO DUMANOIR</v>
      </c>
      <c r="H1589" s="98">
        <v>56100</v>
      </c>
      <c r="I1589" s="104">
        <v>6</v>
      </c>
      <c r="J1589" s="1">
        <v>43524</v>
      </c>
      <c r="K1589" s="1">
        <v>43524</v>
      </c>
      <c r="L1589" s="104">
        <v>1786</v>
      </c>
      <c r="M1589" s="104">
        <v>1786</v>
      </c>
      <c r="N1589" s="5">
        <v>269.97000000000003</v>
      </c>
      <c r="O1589" s="186">
        <v>102976584</v>
      </c>
      <c r="P1589" s="187" t="s">
        <v>611</v>
      </c>
      <c r="Q1589" s="186">
        <v>102977700</v>
      </c>
      <c r="R1589" s="188" t="s">
        <v>130</v>
      </c>
      <c r="S1589" s="186">
        <v>11003620275</v>
      </c>
      <c r="T1589" s="188" t="s">
        <v>910</v>
      </c>
      <c r="U1589" s="186">
        <v>21560121200016</v>
      </c>
      <c r="V1589" s="188" t="s">
        <v>347</v>
      </c>
      <c r="W1589" s="188" t="s">
        <v>917</v>
      </c>
      <c r="X1589" s="186">
        <v>100004095111</v>
      </c>
      <c r="Y1589" s="189">
        <v>43538</v>
      </c>
      <c r="Z1589" s="189">
        <v>43578</v>
      </c>
      <c r="AA1589" s="186">
        <v>27</v>
      </c>
      <c r="AB1589" s="188" t="s">
        <v>613</v>
      </c>
      <c r="AC1589" s="188" t="s">
        <v>347</v>
      </c>
      <c r="AD1589" s="186">
        <v>6005836820</v>
      </c>
      <c r="AE1589" s="188" t="s">
        <v>625</v>
      </c>
      <c r="AF1589" s="188" t="s">
        <v>347</v>
      </c>
      <c r="AG1589" s="188" t="s">
        <v>347</v>
      </c>
      <c r="AH1589" s="190">
        <v>14884081026425</v>
      </c>
      <c r="AI1589" s="188" t="s">
        <v>817</v>
      </c>
      <c r="AJ1589" s="186">
        <v>56100</v>
      </c>
      <c r="AK1589" s="188" t="s">
        <v>264</v>
      </c>
      <c r="AL1589" s="188" t="s">
        <v>616</v>
      </c>
      <c r="AM1589" s="188" t="s">
        <v>347</v>
      </c>
      <c r="AN1589" s="188" t="s">
        <v>101</v>
      </c>
      <c r="AO1589" s="188" t="s">
        <v>617</v>
      </c>
      <c r="AP1589" s="188" t="s">
        <v>627</v>
      </c>
      <c r="AQ1589" s="188" t="s">
        <v>619</v>
      </c>
      <c r="AR1589" s="191">
        <v>6</v>
      </c>
      <c r="AS1589" s="188" t="s">
        <v>347</v>
      </c>
      <c r="AT1589" s="188" t="s">
        <v>347</v>
      </c>
      <c r="AU1589" s="186">
        <v>0</v>
      </c>
      <c r="AV1589" s="189">
        <v>43466</v>
      </c>
      <c r="AW1589" s="189">
        <v>43524</v>
      </c>
      <c r="AX1589" s="191">
        <v>93.14</v>
      </c>
      <c r="AY1589" s="186">
        <v>0</v>
      </c>
      <c r="AZ1589" s="186">
        <v>0</v>
      </c>
      <c r="BA1589" s="186">
        <v>0</v>
      </c>
      <c r="BB1589" s="186">
        <v>0</v>
      </c>
      <c r="BC1589" s="191">
        <v>6.75</v>
      </c>
      <c r="BD1589" s="186">
        <v>0</v>
      </c>
      <c r="BE1589" s="186">
        <v>0</v>
      </c>
      <c r="BF1589" s="189">
        <v>43525</v>
      </c>
      <c r="BG1589" s="189">
        <v>43585</v>
      </c>
      <c r="BH1589" s="191">
        <v>12.52</v>
      </c>
      <c r="BI1589" s="191">
        <v>60.9</v>
      </c>
      <c r="BJ1589" s="191">
        <v>166.56</v>
      </c>
      <c r="BK1589" s="191">
        <v>40.19</v>
      </c>
      <c r="BL1589" s="191">
        <v>3.39</v>
      </c>
      <c r="BM1589" s="191">
        <v>11.39</v>
      </c>
      <c r="BN1589" s="191">
        <v>5.36</v>
      </c>
      <c r="BO1589" s="191">
        <v>16.75</v>
      </c>
      <c r="BP1589" s="191">
        <v>226.89</v>
      </c>
      <c r="BQ1589" s="191">
        <v>15.91</v>
      </c>
      <c r="BR1589" s="191">
        <v>0.88</v>
      </c>
      <c r="BS1589" s="191">
        <v>210.98</v>
      </c>
      <c r="BT1589" s="191">
        <v>42.2</v>
      </c>
      <c r="BU1589" s="191">
        <v>269.97000000000003</v>
      </c>
      <c r="BV1589" s="186">
        <v>1786</v>
      </c>
      <c r="BW1589" s="186">
        <v>1226</v>
      </c>
      <c r="BX1589" s="186">
        <v>560</v>
      </c>
      <c r="BY1589" s="189">
        <v>43518</v>
      </c>
      <c r="BZ1589" s="188" t="s">
        <v>624</v>
      </c>
      <c r="CA1589" s="186">
        <v>2033</v>
      </c>
      <c r="CB1589" s="186">
        <v>1222</v>
      </c>
      <c r="CC1589" s="189">
        <v>43546</v>
      </c>
      <c r="CD1589" s="186">
        <v>824</v>
      </c>
      <c r="CE1589" s="186">
        <v>686</v>
      </c>
      <c r="CF1589" s="186">
        <v>2050</v>
      </c>
      <c r="CG1589" s="186">
        <v>1246</v>
      </c>
    </row>
    <row r="1590" spans="1:85" hidden="1" x14ac:dyDescent="0.45">
      <c r="A1590" s="98">
        <v>100004095111</v>
      </c>
      <c r="B1590" s="1">
        <v>43538</v>
      </c>
      <c r="C1590" t="s">
        <v>101</v>
      </c>
      <c r="D1590">
        <v>2018</v>
      </c>
      <c r="E1590" s="98">
        <v>14853834963765</v>
      </c>
      <c r="F1590" s="193" t="s">
        <v>628</v>
      </c>
      <c r="G1590" s="141" t="str">
        <f>VLOOKUP(E1590,'Tableau Sites'!$A$7:$C$107,3,FALSE)</f>
        <v>PLACE ALSACE LORRAINE</v>
      </c>
      <c r="H1590" s="98">
        <v>56100</v>
      </c>
      <c r="I1590" s="104">
        <v>12</v>
      </c>
      <c r="J1590" s="1">
        <v>43404</v>
      </c>
      <c r="K1590" s="1">
        <v>43404</v>
      </c>
      <c r="L1590" s="104">
        <v>485</v>
      </c>
      <c r="M1590" s="104">
        <v>485</v>
      </c>
      <c r="N1590" s="5">
        <v>89.13</v>
      </c>
      <c r="O1590" s="186">
        <v>102976584</v>
      </c>
      <c r="P1590" s="187" t="s">
        <v>611</v>
      </c>
      <c r="Q1590" s="186">
        <v>102977700</v>
      </c>
      <c r="R1590" s="188" t="s">
        <v>130</v>
      </c>
      <c r="S1590" s="186">
        <v>11003620275</v>
      </c>
      <c r="T1590" s="188" t="s">
        <v>910</v>
      </c>
      <c r="U1590" s="186">
        <v>21560121200016</v>
      </c>
      <c r="V1590" s="188" t="s">
        <v>347</v>
      </c>
      <c r="W1590" s="188" t="s">
        <v>917</v>
      </c>
      <c r="X1590" s="186">
        <v>100004095111</v>
      </c>
      <c r="Y1590" s="189">
        <v>43538</v>
      </c>
      <c r="Z1590" s="189">
        <v>43578</v>
      </c>
      <c r="AA1590" s="186">
        <v>28</v>
      </c>
      <c r="AB1590" s="188" t="s">
        <v>613</v>
      </c>
      <c r="AC1590" s="188" t="s">
        <v>347</v>
      </c>
      <c r="AD1590" s="186">
        <v>6005836703</v>
      </c>
      <c r="AE1590" s="188" t="s">
        <v>628</v>
      </c>
      <c r="AF1590" s="188" t="s">
        <v>347</v>
      </c>
      <c r="AG1590" s="188" t="s">
        <v>347</v>
      </c>
      <c r="AH1590" s="190">
        <v>14853834963765</v>
      </c>
      <c r="AI1590" s="188" t="s">
        <v>34</v>
      </c>
      <c r="AJ1590" s="186">
        <v>56100</v>
      </c>
      <c r="AK1590" s="188" t="s">
        <v>264</v>
      </c>
      <c r="AL1590" s="188" t="s">
        <v>616</v>
      </c>
      <c r="AM1590" s="188" t="s">
        <v>924</v>
      </c>
      <c r="AN1590" s="188" t="s">
        <v>101</v>
      </c>
      <c r="AO1590" s="188" t="s">
        <v>617</v>
      </c>
      <c r="AP1590" s="188" t="s">
        <v>618</v>
      </c>
      <c r="AQ1590" s="188" t="s">
        <v>619</v>
      </c>
      <c r="AR1590" s="191">
        <v>12</v>
      </c>
      <c r="AS1590" s="188" t="s">
        <v>347</v>
      </c>
      <c r="AT1590" s="188" t="s">
        <v>347</v>
      </c>
      <c r="AU1590" s="186">
        <v>0</v>
      </c>
      <c r="AV1590" s="189">
        <v>43344</v>
      </c>
      <c r="AW1590" s="189">
        <v>43404</v>
      </c>
      <c r="AX1590" s="191">
        <v>24.39</v>
      </c>
      <c r="AY1590" s="186">
        <v>0</v>
      </c>
      <c r="AZ1590" s="186">
        <v>0</v>
      </c>
      <c r="BA1590" s="186">
        <v>0</v>
      </c>
      <c r="BB1590" s="186">
        <v>0</v>
      </c>
      <c r="BC1590" s="191">
        <v>0.93</v>
      </c>
      <c r="BD1590" s="186">
        <v>0</v>
      </c>
      <c r="BE1590" s="186">
        <v>0</v>
      </c>
      <c r="BF1590" s="189">
        <v>43405</v>
      </c>
      <c r="BG1590" s="189">
        <v>43465</v>
      </c>
      <c r="BH1590" s="191">
        <v>14.93</v>
      </c>
      <c r="BI1590" s="191">
        <v>17.75</v>
      </c>
      <c r="BJ1590" s="191">
        <v>57.07</v>
      </c>
      <c r="BK1590" s="191">
        <v>10.91</v>
      </c>
      <c r="BL1590" s="191">
        <v>4.04</v>
      </c>
      <c r="BM1590" s="191">
        <v>3.09</v>
      </c>
      <c r="BN1590" s="191">
        <v>1.46</v>
      </c>
      <c r="BO1590" s="191">
        <v>4.55</v>
      </c>
      <c r="BP1590" s="191">
        <v>76.569999999999993</v>
      </c>
      <c r="BQ1590" s="191">
        <v>18.97</v>
      </c>
      <c r="BR1590" s="191">
        <v>1.04</v>
      </c>
      <c r="BS1590" s="191">
        <v>57.6</v>
      </c>
      <c r="BT1590" s="191">
        <v>11.52</v>
      </c>
      <c r="BU1590" s="191">
        <v>89.13</v>
      </c>
      <c r="BV1590" s="186">
        <v>485</v>
      </c>
      <c r="BW1590" s="186">
        <v>485</v>
      </c>
      <c r="BX1590" s="186">
        <v>0</v>
      </c>
      <c r="BY1590" s="189">
        <v>43514</v>
      </c>
      <c r="BZ1590" s="188" t="s">
        <v>624</v>
      </c>
      <c r="CA1590" s="186">
        <v>2529</v>
      </c>
      <c r="CB1590" s="186">
        <v>0</v>
      </c>
      <c r="CC1590" s="189">
        <v>43542</v>
      </c>
      <c r="CD1590" s="186">
        <v>1379</v>
      </c>
      <c r="CE1590" s="186">
        <v>0</v>
      </c>
      <c r="CF1590" s="186">
        <v>1864</v>
      </c>
      <c r="CG1590" s="186">
        <v>0</v>
      </c>
    </row>
    <row r="1591" spans="1:85" hidden="1" x14ac:dyDescent="0.45">
      <c r="A1591" s="98">
        <v>100004095111</v>
      </c>
      <c r="B1591" s="1">
        <v>43538</v>
      </c>
      <c r="C1591" t="s">
        <v>101</v>
      </c>
      <c r="D1591">
        <v>2019</v>
      </c>
      <c r="E1591" s="98">
        <v>14853834963765</v>
      </c>
      <c r="F1591" s="193" t="s">
        <v>628</v>
      </c>
      <c r="G1591" s="141" t="str">
        <f>VLOOKUP(E1591,'Tableau Sites'!$A$7:$C$107,3,FALSE)</f>
        <v>PLACE ALSACE LORRAINE</v>
      </c>
      <c r="H1591" s="98">
        <v>56100</v>
      </c>
      <c r="I1591" s="104">
        <v>12</v>
      </c>
      <c r="J1591" s="1">
        <v>43465</v>
      </c>
      <c r="K1591" s="1">
        <v>43465</v>
      </c>
      <c r="L1591" s="104">
        <v>408</v>
      </c>
      <c r="M1591" s="104">
        <v>408</v>
      </c>
      <c r="N1591" s="5">
        <v>77.47</v>
      </c>
      <c r="O1591" s="186">
        <v>102976584</v>
      </c>
      <c r="P1591" s="187" t="s">
        <v>611</v>
      </c>
      <c r="Q1591" s="186">
        <v>102977700</v>
      </c>
      <c r="R1591" s="188" t="s">
        <v>130</v>
      </c>
      <c r="S1591" s="186">
        <v>11003620275</v>
      </c>
      <c r="T1591" s="188" t="s">
        <v>910</v>
      </c>
      <c r="U1591" s="186">
        <v>21560121200016</v>
      </c>
      <c r="V1591" s="188" t="s">
        <v>347</v>
      </c>
      <c r="W1591" s="188" t="s">
        <v>917</v>
      </c>
      <c r="X1591" s="186">
        <v>100004095111</v>
      </c>
      <c r="Y1591" s="189">
        <v>43538</v>
      </c>
      <c r="Z1591" s="189">
        <v>43578</v>
      </c>
      <c r="AA1591" s="186">
        <v>29</v>
      </c>
      <c r="AB1591" s="188" t="s">
        <v>613</v>
      </c>
      <c r="AC1591" s="188" t="s">
        <v>347</v>
      </c>
      <c r="AD1591" s="186">
        <v>6005836703</v>
      </c>
      <c r="AE1591" s="188" t="s">
        <v>628</v>
      </c>
      <c r="AF1591" s="188" t="s">
        <v>347</v>
      </c>
      <c r="AG1591" s="188" t="s">
        <v>347</v>
      </c>
      <c r="AH1591" s="190">
        <v>14853834963765</v>
      </c>
      <c r="AI1591" s="188" t="s">
        <v>34</v>
      </c>
      <c r="AJ1591" s="186">
        <v>56100</v>
      </c>
      <c r="AK1591" s="188" t="s">
        <v>264</v>
      </c>
      <c r="AL1591" s="188" t="s">
        <v>616</v>
      </c>
      <c r="AM1591" s="188" t="s">
        <v>924</v>
      </c>
      <c r="AN1591" s="188" t="s">
        <v>101</v>
      </c>
      <c r="AO1591" s="188" t="s">
        <v>617</v>
      </c>
      <c r="AP1591" s="188" t="s">
        <v>618</v>
      </c>
      <c r="AQ1591" s="188" t="s">
        <v>619</v>
      </c>
      <c r="AR1591" s="191">
        <v>12</v>
      </c>
      <c r="AS1591" s="188" t="s">
        <v>347</v>
      </c>
      <c r="AT1591" s="188" t="s">
        <v>347</v>
      </c>
      <c r="AU1591" s="186">
        <v>0</v>
      </c>
      <c r="AV1591" s="189">
        <v>43405</v>
      </c>
      <c r="AW1591" s="189">
        <v>43465</v>
      </c>
      <c r="AX1591" s="191">
        <v>20.51</v>
      </c>
      <c r="AY1591" s="186">
        <v>0</v>
      </c>
      <c r="AZ1591" s="186">
        <v>0</v>
      </c>
      <c r="BA1591" s="186">
        <v>0</v>
      </c>
      <c r="BB1591" s="186">
        <v>0</v>
      </c>
      <c r="BC1591" s="191">
        <v>0.78</v>
      </c>
      <c r="BD1591" s="186">
        <v>0</v>
      </c>
      <c r="BE1591" s="186">
        <v>0</v>
      </c>
      <c r="BF1591" s="189">
        <v>43466</v>
      </c>
      <c r="BG1591" s="189">
        <v>43524</v>
      </c>
      <c r="BH1591" s="191">
        <v>14.43</v>
      </c>
      <c r="BI1591" s="191">
        <v>14.93</v>
      </c>
      <c r="BJ1591" s="191">
        <v>49.87</v>
      </c>
      <c r="BK1591" s="191">
        <v>9.18</v>
      </c>
      <c r="BL1591" s="191">
        <v>3.9</v>
      </c>
      <c r="BM1591" s="191">
        <v>2.6</v>
      </c>
      <c r="BN1591" s="191">
        <v>1.22</v>
      </c>
      <c r="BO1591" s="191">
        <v>3.82</v>
      </c>
      <c r="BP1591" s="191">
        <v>66.77</v>
      </c>
      <c r="BQ1591" s="191">
        <v>18.329999999999998</v>
      </c>
      <c r="BR1591" s="191">
        <v>1.01</v>
      </c>
      <c r="BS1591" s="191">
        <v>48.44</v>
      </c>
      <c r="BT1591" s="191">
        <v>9.69</v>
      </c>
      <c r="BU1591" s="191">
        <v>77.47</v>
      </c>
      <c r="BV1591" s="186">
        <v>408</v>
      </c>
      <c r="BW1591" s="186">
        <v>408</v>
      </c>
      <c r="BX1591" s="186">
        <v>0</v>
      </c>
      <c r="BY1591" s="189">
        <v>43514</v>
      </c>
      <c r="BZ1591" s="188" t="s">
        <v>624</v>
      </c>
      <c r="CA1591" s="186">
        <v>2529</v>
      </c>
      <c r="CB1591" s="186">
        <v>0</v>
      </c>
      <c r="CC1591" s="189">
        <v>43542</v>
      </c>
      <c r="CD1591" s="186">
        <v>1864</v>
      </c>
      <c r="CE1591" s="186">
        <v>0</v>
      </c>
      <c r="CF1591" s="186">
        <v>2272</v>
      </c>
      <c r="CG1591" s="186">
        <v>0</v>
      </c>
    </row>
    <row r="1592" spans="1:85" hidden="1" x14ac:dyDescent="0.45">
      <c r="A1592" s="98">
        <v>100004095111</v>
      </c>
      <c r="B1592" s="1">
        <v>43538</v>
      </c>
      <c r="C1592" t="s">
        <v>101</v>
      </c>
      <c r="D1592">
        <v>2019</v>
      </c>
      <c r="E1592" s="98">
        <v>14853834963765</v>
      </c>
      <c r="F1592" s="193" t="s">
        <v>628</v>
      </c>
      <c r="G1592" s="141" t="str">
        <f>VLOOKUP(E1592,'Tableau Sites'!$A$7:$C$107,3,FALSE)</f>
        <v>PLACE ALSACE LORRAINE</v>
      </c>
      <c r="H1592" s="98">
        <v>56100</v>
      </c>
      <c r="I1592" s="104">
        <v>12</v>
      </c>
      <c r="J1592" s="1">
        <v>43524</v>
      </c>
      <c r="K1592" s="1">
        <v>43524</v>
      </c>
      <c r="L1592" s="104">
        <v>333</v>
      </c>
      <c r="M1592" s="104">
        <v>333</v>
      </c>
      <c r="N1592" s="5">
        <v>68.209999999999994</v>
      </c>
      <c r="O1592" s="186">
        <v>102976584</v>
      </c>
      <c r="P1592" s="187" t="s">
        <v>611</v>
      </c>
      <c r="Q1592" s="186">
        <v>102977700</v>
      </c>
      <c r="R1592" s="188" t="s">
        <v>130</v>
      </c>
      <c r="S1592" s="186">
        <v>11003620275</v>
      </c>
      <c r="T1592" s="188" t="s">
        <v>910</v>
      </c>
      <c r="U1592" s="186">
        <v>21560121200016</v>
      </c>
      <c r="V1592" s="188" t="s">
        <v>347</v>
      </c>
      <c r="W1592" s="188" t="s">
        <v>917</v>
      </c>
      <c r="X1592" s="186">
        <v>100004095111</v>
      </c>
      <c r="Y1592" s="189">
        <v>43538</v>
      </c>
      <c r="Z1592" s="189">
        <v>43578</v>
      </c>
      <c r="AA1592" s="186">
        <v>30</v>
      </c>
      <c r="AB1592" s="188" t="s">
        <v>613</v>
      </c>
      <c r="AC1592" s="188" t="s">
        <v>347</v>
      </c>
      <c r="AD1592" s="186">
        <v>6005836703</v>
      </c>
      <c r="AE1592" s="188" t="s">
        <v>628</v>
      </c>
      <c r="AF1592" s="188" t="s">
        <v>347</v>
      </c>
      <c r="AG1592" s="188" t="s">
        <v>347</v>
      </c>
      <c r="AH1592" s="190">
        <v>14853834963765</v>
      </c>
      <c r="AI1592" s="188" t="s">
        <v>34</v>
      </c>
      <c r="AJ1592" s="186">
        <v>56100</v>
      </c>
      <c r="AK1592" s="188" t="s">
        <v>264</v>
      </c>
      <c r="AL1592" s="188" t="s">
        <v>616</v>
      </c>
      <c r="AM1592" s="188" t="s">
        <v>924</v>
      </c>
      <c r="AN1592" s="188" t="s">
        <v>101</v>
      </c>
      <c r="AO1592" s="188" t="s">
        <v>617</v>
      </c>
      <c r="AP1592" s="188" t="s">
        <v>618</v>
      </c>
      <c r="AQ1592" s="188" t="s">
        <v>619</v>
      </c>
      <c r="AR1592" s="191">
        <v>12</v>
      </c>
      <c r="AS1592" s="188" t="s">
        <v>347</v>
      </c>
      <c r="AT1592" s="188" t="s">
        <v>347</v>
      </c>
      <c r="AU1592" s="186">
        <v>0</v>
      </c>
      <c r="AV1592" s="189">
        <v>43466</v>
      </c>
      <c r="AW1592" s="189">
        <v>43524</v>
      </c>
      <c r="AX1592" s="191">
        <v>17.37</v>
      </c>
      <c r="AY1592" s="186">
        <v>0</v>
      </c>
      <c r="AZ1592" s="186">
        <v>0</v>
      </c>
      <c r="BA1592" s="186">
        <v>0</v>
      </c>
      <c r="BB1592" s="186">
        <v>0</v>
      </c>
      <c r="BC1592" s="191">
        <v>1.26</v>
      </c>
      <c r="BD1592" s="186">
        <v>0</v>
      </c>
      <c r="BE1592" s="186">
        <v>0</v>
      </c>
      <c r="BF1592" s="189">
        <v>43525</v>
      </c>
      <c r="BG1592" s="189">
        <v>43585</v>
      </c>
      <c r="BH1592" s="191">
        <v>14.93</v>
      </c>
      <c r="BI1592" s="191">
        <v>12.19</v>
      </c>
      <c r="BJ1592" s="191">
        <v>44.49</v>
      </c>
      <c r="BK1592" s="191">
        <v>7.49</v>
      </c>
      <c r="BL1592" s="191">
        <v>4.04</v>
      </c>
      <c r="BM1592" s="191">
        <v>2.12</v>
      </c>
      <c r="BN1592" s="191">
        <v>1</v>
      </c>
      <c r="BO1592" s="191">
        <v>3.12</v>
      </c>
      <c r="BP1592" s="191">
        <v>59.14</v>
      </c>
      <c r="BQ1592" s="191">
        <v>18.97</v>
      </c>
      <c r="BR1592" s="191">
        <v>1.04</v>
      </c>
      <c r="BS1592" s="191">
        <v>40.17</v>
      </c>
      <c r="BT1592" s="191">
        <v>8.0299999999999994</v>
      </c>
      <c r="BU1592" s="191">
        <v>68.209999999999994</v>
      </c>
      <c r="BV1592" s="186">
        <v>333</v>
      </c>
      <c r="BW1592" s="186">
        <v>333</v>
      </c>
      <c r="BX1592" s="186">
        <v>0</v>
      </c>
      <c r="BY1592" s="189">
        <v>43514</v>
      </c>
      <c r="BZ1592" s="188" t="s">
        <v>624</v>
      </c>
      <c r="CA1592" s="186">
        <v>2529</v>
      </c>
      <c r="CB1592" s="186">
        <v>0</v>
      </c>
      <c r="CC1592" s="189">
        <v>43542</v>
      </c>
      <c r="CD1592" s="186">
        <v>2272</v>
      </c>
      <c r="CE1592" s="186">
        <v>0</v>
      </c>
      <c r="CF1592" s="186">
        <v>2605</v>
      </c>
      <c r="CG1592" s="186">
        <v>0</v>
      </c>
    </row>
    <row r="1593" spans="1:85" hidden="1" x14ac:dyDescent="0.45">
      <c r="A1593" s="98">
        <v>100004095111</v>
      </c>
      <c r="B1593" s="1">
        <v>43538</v>
      </c>
      <c r="C1593" t="s">
        <v>101</v>
      </c>
      <c r="D1593">
        <v>2018</v>
      </c>
      <c r="E1593" s="98">
        <v>14829522373357</v>
      </c>
      <c r="F1593" s="142" t="s">
        <v>7</v>
      </c>
      <c r="G1593" s="141" t="str">
        <f>VLOOKUP(E1593,'Tableau Sites'!$A$7:$C$107,3,FALSE)</f>
        <v>1 RUE NICOLAS APPERT</v>
      </c>
      <c r="H1593" s="98">
        <v>56100</v>
      </c>
      <c r="I1593" s="104">
        <v>6</v>
      </c>
      <c r="J1593" s="1">
        <v>43373</v>
      </c>
      <c r="K1593" s="1">
        <v>43373</v>
      </c>
      <c r="L1593" s="104">
        <v>78</v>
      </c>
      <c r="M1593" s="104">
        <v>78</v>
      </c>
      <c r="N1593" s="5">
        <v>20.149999999999999</v>
      </c>
      <c r="O1593" s="186">
        <v>102976584</v>
      </c>
      <c r="P1593" s="187" t="s">
        <v>611</v>
      </c>
      <c r="Q1593" s="186">
        <v>102977700</v>
      </c>
      <c r="R1593" s="188" t="s">
        <v>130</v>
      </c>
      <c r="S1593" s="186">
        <v>11003620275</v>
      </c>
      <c r="T1593" s="188" t="s">
        <v>910</v>
      </c>
      <c r="U1593" s="186">
        <v>21560121200016</v>
      </c>
      <c r="V1593" s="188" t="s">
        <v>347</v>
      </c>
      <c r="W1593" s="188" t="s">
        <v>917</v>
      </c>
      <c r="X1593" s="186">
        <v>100004095111</v>
      </c>
      <c r="Y1593" s="189">
        <v>43538</v>
      </c>
      <c r="Z1593" s="189">
        <v>43578</v>
      </c>
      <c r="AA1593" s="186">
        <v>31</v>
      </c>
      <c r="AB1593" s="188" t="s">
        <v>613</v>
      </c>
      <c r="AC1593" s="188" t="s">
        <v>347</v>
      </c>
      <c r="AD1593" s="186">
        <v>6005830336</v>
      </c>
      <c r="AE1593" s="188" t="s">
        <v>7</v>
      </c>
      <c r="AF1593" s="188" t="s">
        <v>347</v>
      </c>
      <c r="AG1593" s="188" t="s">
        <v>347</v>
      </c>
      <c r="AH1593" s="190">
        <v>14829522373357</v>
      </c>
      <c r="AI1593" s="188" t="s">
        <v>818</v>
      </c>
      <c r="AJ1593" s="186">
        <v>56100</v>
      </c>
      <c r="AK1593" s="188" t="s">
        <v>264</v>
      </c>
      <c r="AL1593" s="188" t="s">
        <v>616</v>
      </c>
      <c r="AM1593" s="188" t="s">
        <v>925</v>
      </c>
      <c r="AN1593" s="188" t="s">
        <v>101</v>
      </c>
      <c r="AO1593" s="188" t="s">
        <v>617</v>
      </c>
      <c r="AP1593" s="188" t="s">
        <v>631</v>
      </c>
      <c r="AQ1593" s="188" t="s">
        <v>619</v>
      </c>
      <c r="AR1593" s="191">
        <v>6</v>
      </c>
      <c r="AS1593" s="188" t="s">
        <v>347</v>
      </c>
      <c r="AT1593" s="188" t="s">
        <v>347</v>
      </c>
      <c r="AU1593" s="186">
        <v>0</v>
      </c>
      <c r="AV1593" s="189">
        <v>43344</v>
      </c>
      <c r="AW1593" s="189">
        <v>43373</v>
      </c>
      <c r="AX1593" s="191">
        <v>3.93</v>
      </c>
      <c r="AY1593" s="186">
        <v>0</v>
      </c>
      <c r="AZ1593" s="186">
        <v>0</v>
      </c>
      <c r="BA1593" s="186">
        <v>0</v>
      </c>
      <c r="BB1593" s="186">
        <v>0</v>
      </c>
      <c r="BC1593" s="191">
        <v>0.15</v>
      </c>
      <c r="BD1593" s="186">
        <v>0</v>
      </c>
      <c r="BE1593" s="186">
        <v>0</v>
      </c>
      <c r="BF1593" s="189">
        <v>43374</v>
      </c>
      <c r="BG1593" s="189">
        <v>43404</v>
      </c>
      <c r="BH1593" s="191">
        <v>6.36</v>
      </c>
      <c r="BI1593" s="191">
        <v>3.27</v>
      </c>
      <c r="BJ1593" s="191">
        <v>13.56</v>
      </c>
      <c r="BK1593" s="191">
        <v>1.76</v>
      </c>
      <c r="BL1593" s="191">
        <v>1.72</v>
      </c>
      <c r="BM1593" s="191">
        <v>0.5</v>
      </c>
      <c r="BN1593" s="191">
        <v>0.23</v>
      </c>
      <c r="BO1593" s="191">
        <v>0.73</v>
      </c>
      <c r="BP1593" s="191">
        <v>17.77</v>
      </c>
      <c r="BQ1593" s="191">
        <v>8.08</v>
      </c>
      <c r="BR1593" s="191">
        <v>0.44</v>
      </c>
      <c r="BS1593" s="191">
        <v>9.69</v>
      </c>
      <c r="BT1593" s="191">
        <v>1.94</v>
      </c>
      <c r="BU1593" s="191">
        <v>20.149999999999999</v>
      </c>
      <c r="BV1593" s="186">
        <v>78</v>
      </c>
      <c r="BW1593" s="186">
        <v>94</v>
      </c>
      <c r="BX1593" s="186">
        <v>-16</v>
      </c>
      <c r="BY1593" s="189">
        <v>43540</v>
      </c>
      <c r="BZ1593" s="188" t="s">
        <v>624</v>
      </c>
      <c r="CA1593" s="186">
        <v>17541</v>
      </c>
      <c r="CB1593" s="186">
        <v>3054</v>
      </c>
      <c r="CC1593" s="189">
        <v>43571</v>
      </c>
      <c r="CD1593" s="186">
        <v>14656</v>
      </c>
      <c r="CE1593" s="186">
        <v>2590</v>
      </c>
      <c r="CF1593" s="186">
        <v>14750</v>
      </c>
      <c r="CG1593" s="186">
        <v>2574</v>
      </c>
    </row>
    <row r="1594" spans="1:85" hidden="1" x14ac:dyDescent="0.45">
      <c r="A1594" s="98">
        <v>100004095111</v>
      </c>
      <c r="B1594" s="1">
        <v>43538</v>
      </c>
      <c r="C1594" t="s">
        <v>101</v>
      </c>
      <c r="D1594">
        <v>2018</v>
      </c>
      <c r="E1594" s="98">
        <v>14829522373357</v>
      </c>
      <c r="F1594" s="142" t="s">
        <v>7</v>
      </c>
      <c r="G1594" s="141" t="str">
        <f>VLOOKUP(E1594,'Tableau Sites'!$A$7:$C$107,3,FALSE)</f>
        <v>1 RUE NICOLAS APPERT</v>
      </c>
      <c r="H1594" s="98">
        <v>56100</v>
      </c>
      <c r="I1594" s="104">
        <v>6</v>
      </c>
      <c r="J1594" s="1">
        <v>43404</v>
      </c>
      <c r="K1594" s="1">
        <v>43404</v>
      </c>
      <c r="L1594" s="104">
        <v>62</v>
      </c>
      <c r="M1594" s="104">
        <v>62</v>
      </c>
      <c r="N1594" s="5">
        <v>17.21</v>
      </c>
      <c r="O1594" s="186">
        <v>102976584</v>
      </c>
      <c r="P1594" s="187" t="s">
        <v>611</v>
      </c>
      <c r="Q1594" s="186">
        <v>102977700</v>
      </c>
      <c r="R1594" s="188" t="s">
        <v>130</v>
      </c>
      <c r="S1594" s="186">
        <v>11003620275</v>
      </c>
      <c r="T1594" s="188" t="s">
        <v>910</v>
      </c>
      <c r="U1594" s="186">
        <v>21560121200016</v>
      </c>
      <c r="V1594" s="188" t="s">
        <v>347</v>
      </c>
      <c r="W1594" s="188" t="s">
        <v>917</v>
      </c>
      <c r="X1594" s="186">
        <v>100004095111</v>
      </c>
      <c r="Y1594" s="189">
        <v>43538</v>
      </c>
      <c r="Z1594" s="189">
        <v>43578</v>
      </c>
      <c r="AA1594" s="186">
        <v>32</v>
      </c>
      <c r="AB1594" s="188" t="s">
        <v>613</v>
      </c>
      <c r="AC1594" s="188" t="s">
        <v>347</v>
      </c>
      <c r="AD1594" s="186">
        <v>6005830336</v>
      </c>
      <c r="AE1594" s="188" t="s">
        <v>7</v>
      </c>
      <c r="AF1594" s="188" t="s">
        <v>347</v>
      </c>
      <c r="AG1594" s="188" t="s">
        <v>347</v>
      </c>
      <c r="AH1594" s="190">
        <v>14829522373357</v>
      </c>
      <c r="AI1594" s="188" t="s">
        <v>818</v>
      </c>
      <c r="AJ1594" s="186">
        <v>56100</v>
      </c>
      <c r="AK1594" s="188" t="s">
        <v>264</v>
      </c>
      <c r="AL1594" s="188" t="s">
        <v>616</v>
      </c>
      <c r="AM1594" s="188" t="s">
        <v>925</v>
      </c>
      <c r="AN1594" s="188" t="s">
        <v>101</v>
      </c>
      <c r="AO1594" s="188" t="s">
        <v>617</v>
      </c>
      <c r="AP1594" s="188" t="s">
        <v>631</v>
      </c>
      <c r="AQ1594" s="188" t="s">
        <v>619</v>
      </c>
      <c r="AR1594" s="191">
        <v>6</v>
      </c>
      <c r="AS1594" s="188" t="s">
        <v>347</v>
      </c>
      <c r="AT1594" s="188" t="s">
        <v>347</v>
      </c>
      <c r="AU1594" s="186">
        <v>0</v>
      </c>
      <c r="AV1594" s="189">
        <v>43374</v>
      </c>
      <c r="AW1594" s="189">
        <v>43404</v>
      </c>
      <c r="AX1594" s="191">
        <v>3.12</v>
      </c>
      <c r="AY1594" s="186">
        <v>0</v>
      </c>
      <c r="AZ1594" s="186">
        <v>0</v>
      </c>
      <c r="BA1594" s="186">
        <v>0</v>
      </c>
      <c r="BB1594" s="186">
        <v>0</v>
      </c>
      <c r="BC1594" s="191">
        <v>0.12</v>
      </c>
      <c r="BD1594" s="186">
        <v>0</v>
      </c>
      <c r="BE1594" s="186">
        <v>0</v>
      </c>
      <c r="BF1594" s="189">
        <v>43405</v>
      </c>
      <c r="BG1594" s="189">
        <v>43434</v>
      </c>
      <c r="BH1594" s="191">
        <v>6.16</v>
      </c>
      <c r="BI1594" s="191">
        <v>2.35</v>
      </c>
      <c r="BJ1594" s="191">
        <v>11.63</v>
      </c>
      <c r="BK1594" s="191">
        <v>1.4</v>
      </c>
      <c r="BL1594" s="191">
        <v>1.67</v>
      </c>
      <c r="BM1594" s="191">
        <v>0.4</v>
      </c>
      <c r="BN1594" s="191">
        <v>0.19</v>
      </c>
      <c r="BO1594" s="191">
        <v>0.59</v>
      </c>
      <c r="BP1594" s="191">
        <v>15.29</v>
      </c>
      <c r="BQ1594" s="191">
        <v>7.83</v>
      </c>
      <c r="BR1594" s="191">
        <v>0.43</v>
      </c>
      <c r="BS1594" s="191">
        <v>7.46</v>
      </c>
      <c r="BT1594" s="191">
        <v>1.49</v>
      </c>
      <c r="BU1594" s="191">
        <v>17.21</v>
      </c>
      <c r="BV1594" s="186">
        <v>62</v>
      </c>
      <c r="BW1594" s="186">
        <v>58</v>
      </c>
      <c r="BX1594" s="186">
        <v>4</v>
      </c>
      <c r="BY1594" s="189">
        <v>43540</v>
      </c>
      <c r="BZ1594" s="188" t="s">
        <v>624</v>
      </c>
      <c r="CA1594" s="186">
        <v>17541</v>
      </c>
      <c r="CB1594" s="186">
        <v>3054</v>
      </c>
      <c r="CC1594" s="189">
        <v>43571</v>
      </c>
      <c r="CD1594" s="186">
        <v>14750</v>
      </c>
      <c r="CE1594" s="186">
        <v>2574</v>
      </c>
      <c r="CF1594" s="186">
        <v>14808</v>
      </c>
      <c r="CG1594" s="186">
        <v>2578</v>
      </c>
    </row>
    <row r="1595" spans="1:85" hidden="1" x14ac:dyDescent="0.45">
      <c r="A1595" s="98">
        <v>100004095111</v>
      </c>
      <c r="B1595" s="1">
        <v>43538</v>
      </c>
      <c r="C1595" t="s">
        <v>101</v>
      </c>
      <c r="D1595">
        <v>2018</v>
      </c>
      <c r="E1595" s="98">
        <v>14829522373357</v>
      </c>
      <c r="F1595" s="142" t="s">
        <v>7</v>
      </c>
      <c r="G1595" s="141" t="str">
        <f>VLOOKUP(E1595,'Tableau Sites'!$A$7:$C$107,3,FALSE)</f>
        <v>1 RUE NICOLAS APPERT</v>
      </c>
      <c r="H1595" s="98">
        <v>56100</v>
      </c>
      <c r="I1595" s="104">
        <v>6</v>
      </c>
      <c r="J1595" s="1">
        <v>43434</v>
      </c>
      <c r="K1595" s="1">
        <v>43434</v>
      </c>
      <c r="L1595" s="104">
        <v>325</v>
      </c>
      <c r="M1595" s="104">
        <v>325</v>
      </c>
      <c r="N1595" s="5">
        <v>55.07</v>
      </c>
      <c r="O1595" s="186">
        <v>102976584</v>
      </c>
      <c r="P1595" s="187" t="s">
        <v>611</v>
      </c>
      <c r="Q1595" s="186">
        <v>102977700</v>
      </c>
      <c r="R1595" s="188" t="s">
        <v>130</v>
      </c>
      <c r="S1595" s="186">
        <v>11003620275</v>
      </c>
      <c r="T1595" s="188" t="s">
        <v>910</v>
      </c>
      <c r="U1595" s="186">
        <v>21560121200016</v>
      </c>
      <c r="V1595" s="188" t="s">
        <v>347</v>
      </c>
      <c r="W1595" s="188" t="s">
        <v>917</v>
      </c>
      <c r="X1595" s="186">
        <v>100004095111</v>
      </c>
      <c r="Y1595" s="189">
        <v>43538</v>
      </c>
      <c r="Z1595" s="189">
        <v>43578</v>
      </c>
      <c r="AA1595" s="186">
        <v>33</v>
      </c>
      <c r="AB1595" s="188" t="s">
        <v>613</v>
      </c>
      <c r="AC1595" s="188" t="s">
        <v>347</v>
      </c>
      <c r="AD1595" s="186">
        <v>6005830336</v>
      </c>
      <c r="AE1595" s="188" t="s">
        <v>7</v>
      </c>
      <c r="AF1595" s="188" t="s">
        <v>347</v>
      </c>
      <c r="AG1595" s="188" t="s">
        <v>347</v>
      </c>
      <c r="AH1595" s="190">
        <v>14829522373357</v>
      </c>
      <c r="AI1595" s="188" t="s">
        <v>818</v>
      </c>
      <c r="AJ1595" s="186">
        <v>56100</v>
      </c>
      <c r="AK1595" s="188" t="s">
        <v>264</v>
      </c>
      <c r="AL1595" s="188" t="s">
        <v>616</v>
      </c>
      <c r="AM1595" s="188" t="s">
        <v>925</v>
      </c>
      <c r="AN1595" s="188" t="s">
        <v>101</v>
      </c>
      <c r="AO1595" s="188" t="s">
        <v>617</v>
      </c>
      <c r="AP1595" s="188" t="s">
        <v>631</v>
      </c>
      <c r="AQ1595" s="188" t="s">
        <v>619</v>
      </c>
      <c r="AR1595" s="191">
        <v>6</v>
      </c>
      <c r="AS1595" s="188" t="s">
        <v>347</v>
      </c>
      <c r="AT1595" s="188" t="s">
        <v>347</v>
      </c>
      <c r="AU1595" s="186">
        <v>0</v>
      </c>
      <c r="AV1595" s="189">
        <v>43405</v>
      </c>
      <c r="AW1595" s="189">
        <v>43434</v>
      </c>
      <c r="AX1595" s="191">
        <v>16.350000000000001</v>
      </c>
      <c r="AY1595" s="186">
        <v>0</v>
      </c>
      <c r="AZ1595" s="186">
        <v>0</v>
      </c>
      <c r="BA1595" s="186">
        <v>0</v>
      </c>
      <c r="BB1595" s="186">
        <v>0</v>
      </c>
      <c r="BC1595" s="191">
        <v>0.63</v>
      </c>
      <c r="BD1595" s="186">
        <v>0</v>
      </c>
      <c r="BE1595" s="186">
        <v>0</v>
      </c>
      <c r="BF1595" s="189">
        <v>43435</v>
      </c>
      <c r="BG1595" s="189">
        <v>43465</v>
      </c>
      <c r="BH1595" s="191">
        <v>6.36</v>
      </c>
      <c r="BI1595" s="191">
        <v>12.08</v>
      </c>
      <c r="BJ1595" s="191">
        <v>34.79</v>
      </c>
      <c r="BK1595" s="191">
        <v>7.31</v>
      </c>
      <c r="BL1595" s="191">
        <v>1.72</v>
      </c>
      <c r="BM1595" s="191">
        <v>2.0699999999999998</v>
      </c>
      <c r="BN1595" s="191">
        <v>0.98</v>
      </c>
      <c r="BO1595" s="191">
        <v>3.05</v>
      </c>
      <c r="BP1595" s="191">
        <v>46.87</v>
      </c>
      <c r="BQ1595" s="191">
        <v>8.08</v>
      </c>
      <c r="BR1595" s="191">
        <v>0.44</v>
      </c>
      <c r="BS1595" s="191">
        <v>38.79</v>
      </c>
      <c r="BT1595" s="191">
        <v>7.76</v>
      </c>
      <c r="BU1595" s="191">
        <v>55.07</v>
      </c>
      <c r="BV1595" s="186">
        <v>325</v>
      </c>
      <c r="BW1595" s="186">
        <v>290</v>
      </c>
      <c r="BX1595" s="186">
        <v>35</v>
      </c>
      <c r="BY1595" s="189">
        <v>43540</v>
      </c>
      <c r="BZ1595" s="188" t="s">
        <v>624</v>
      </c>
      <c r="CA1595" s="186">
        <v>17541</v>
      </c>
      <c r="CB1595" s="186">
        <v>3054</v>
      </c>
      <c r="CC1595" s="189">
        <v>43571</v>
      </c>
      <c r="CD1595" s="186">
        <v>14808</v>
      </c>
      <c r="CE1595" s="186">
        <v>2578</v>
      </c>
      <c r="CF1595" s="186">
        <v>15098</v>
      </c>
      <c r="CG1595" s="186">
        <v>2613</v>
      </c>
    </row>
    <row r="1596" spans="1:85" hidden="1" x14ac:dyDescent="0.45">
      <c r="A1596" s="98">
        <v>100004095111</v>
      </c>
      <c r="B1596" s="1">
        <v>43538</v>
      </c>
      <c r="C1596" t="s">
        <v>101</v>
      </c>
      <c r="D1596">
        <v>2019</v>
      </c>
      <c r="E1596" s="98">
        <v>14829522373357</v>
      </c>
      <c r="F1596" s="142" t="s">
        <v>7</v>
      </c>
      <c r="G1596" s="141" t="str">
        <f>VLOOKUP(E1596,'Tableau Sites'!$A$7:$C$107,3,FALSE)</f>
        <v>1 RUE NICOLAS APPERT</v>
      </c>
      <c r="H1596" s="98">
        <v>56100</v>
      </c>
      <c r="I1596" s="104">
        <v>6</v>
      </c>
      <c r="J1596" s="1">
        <v>43465</v>
      </c>
      <c r="K1596" s="1">
        <v>43465</v>
      </c>
      <c r="L1596" s="104">
        <v>801</v>
      </c>
      <c r="M1596" s="104">
        <v>801</v>
      </c>
      <c r="N1596" s="5">
        <v>122.35</v>
      </c>
      <c r="O1596" s="186">
        <v>102976584</v>
      </c>
      <c r="P1596" s="187" t="s">
        <v>611</v>
      </c>
      <c r="Q1596" s="186">
        <v>102977700</v>
      </c>
      <c r="R1596" s="188" t="s">
        <v>130</v>
      </c>
      <c r="S1596" s="186">
        <v>11003620275</v>
      </c>
      <c r="T1596" s="188" t="s">
        <v>910</v>
      </c>
      <c r="U1596" s="186">
        <v>21560121200016</v>
      </c>
      <c r="V1596" s="188" t="s">
        <v>347</v>
      </c>
      <c r="W1596" s="188" t="s">
        <v>917</v>
      </c>
      <c r="X1596" s="186">
        <v>100004095111</v>
      </c>
      <c r="Y1596" s="189">
        <v>43538</v>
      </c>
      <c r="Z1596" s="189">
        <v>43578</v>
      </c>
      <c r="AA1596" s="186">
        <v>34</v>
      </c>
      <c r="AB1596" s="188" t="s">
        <v>613</v>
      </c>
      <c r="AC1596" s="188" t="s">
        <v>347</v>
      </c>
      <c r="AD1596" s="186">
        <v>6005830336</v>
      </c>
      <c r="AE1596" s="188" t="s">
        <v>7</v>
      </c>
      <c r="AF1596" s="188" t="s">
        <v>347</v>
      </c>
      <c r="AG1596" s="188" t="s">
        <v>347</v>
      </c>
      <c r="AH1596" s="190">
        <v>14829522373357</v>
      </c>
      <c r="AI1596" s="188" t="s">
        <v>818</v>
      </c>
      <c r="AJ1596" s="186">
        <v>56100</v>
      </c>
      <c r="AK1596" s="188" t="s">
        <v>264</v>
      </c>
      <c r="AL1596" s="188" t="s">
        <v>616</v>
      </c>
      <c r="AM1596" s="188" t="s">
        <v>925</v>
      </c>
      <c r="AN1596" s="188" t="s">
        <v>101</v>
      </c>
      <c r="AO1596" s="188" t="s">
        <v>617</v>
      </c>
      <c r="AP1596" s="188" t="s">
        <v>631</v>
      </c>
      <c r="AQ1596" s="188" t="s">
        <v>619</v>
      </c>
      <c r="AR1596" s="191">
        <v>6</v>
      </c>
      <c r="AS1596" s="188" t="s">
        <v>347</v>
      </c>
      <c r="AT1596" s="188" t="s">
        <v>347</v>
      </c>
      <c r="AU1596" s="186">
        <v>0</v>
      </c>
      <c r="AV1596" s="189">
        <v>43435</v>
      </c>
      <c r="AW1596" s="189">
        <v>43465</v>
      </c>
      <c r="AX1596" s="191">
        <v>40.28</v>
      </c>
      <c r="AY1596" s="186">
        <v>0</v>
      </c>
      <c r="AZ1596" s="186">
        <v>0</v>
      </c>
      <c r="BA1596" s="186">
        <v>0</v>
      </c>
      <c r="BB1596" s="186">
        <v>0</v>
      </c>
      <c r="BC1596" s="191">
        <v>1.54</v>
      </c>
      <c r="BD1596" s="186">
        <v>0</v>
      </c>
      <c r="BE1596" s="186">
        <v>0</v>
      </c>
      <c r="BF1596" s="189">
        <v>43466</v>
      </c>
      <c r="BG1596" s="189">
        <v>43496</v>
      </c>
      <c r="BH1596" s="191">
        <v>6.36</v>
      </c>
      <c r="BI1596" s="191">
        <v>29.05</v>
      </c>
      <c r="BJ1596" s="191">
        <v>75.69</v>
      </c>
      <c r="BK1596" s="191">
        <v>18.02</v>
      </c>
      <c r="BL1596" s="191">
        <v>1.72</v>
      </c>
      <c r="BM1596" s="191">
        <v>5.1100000000000003</v>
      </c>
      <c r="BN1596" s="191">
        <v>2.4</v>
      </c>
      <c r="BO1596" s="191">
        <v>7.51</v>
      </c>
      <c r="BP1596" s="191">
        <v>102.94</v>
      </c>
      <c r="BQ1596" s="191">
        <v>8.08</v>
      </c>
      <c r="BR1596" s="191">
        <v>0.44</v>
      </c>
      <c r="BS1596" s="191">
        <v>94.86</v>
      </c>
      <c r="BT1596" s="191">
        <v>18.97</v>
      </c>
      <c r="BU1596" s="191">
        <v>122.35</v>
      </c>
      <c r="BV1596" s="186">
        <v>801</v>
      </c>
      <c r="BW1596" s="186">
        <v>666</v>
      </c>
      <c r="BX1596" s="186">
        <v>135</v>
      </c>
      <c r="BY1596" s="189">
        <v>43540</v>
      </c>
      <c r="BZ1596" s="188" t="s">
        <v>624</v>
      </c>
      <c r="CA1596" s="186">
        <v>17541</v>
      </c>
      <c r="CB1596" s="186">
        <v>3054</v>
      </c>
      <c r="CC1596" s="189">
        <v>43571</v>
      </c>
      <c r="CD1596" s="186">
        <v>15098</v>
      </c>
      <c r="CE1596" s="186">
        <v>2613</v>
      </c>
      <c r="CF1596" s="186">
        <v>15764</v>
      </c>
      <c r="CG1596" s="186">
        <v>2748</v>
      </c>
    </row>
    <row r="1597" spans="1:85" hidden="1" x14ac:dyDescent="0.45">
      <c r="A1597" s="98">
        <v>100004095111</v>
      </c>
      <c r="B1597" s="1">
        <v>43538</v>
      </c>
      <c r="C1597" t="s">
        <v>101</v>
      </c>
      <c r="D1597">
        <v>2019</v>
      </c>
      <c r="E1597" s="98">
        <v>14829522373357</v>
      </c>
      <c r="F1597" s="142" t="s">
        <v>7</v>
      </c>
      <c r="G1597" s="141" t="str">
        <f>VLOOKUP(E1597,'Tableau Sites'!$A$7:$C$107,3,FALSE)</f>
        <v>1 RUE NICOLAS APPERT</v>
      </c>
      <c r="H1597" s="98">
        <v>56100</v>
      </c>
      <c r="I1597" s="104">
        <v>6</v>
      </c>
      <c r="J1597" s="1">
        <v>43496</v>
      </c>
      <c r="K1597" s="1">
        <v>43496</v>
      </c>
      <c r="L1597" s="104">
        <v>977</v>
      </c>
      <c r="M1597" s="104">
        <v>977</v>
      </c>
      <c r="N1597" s="5">
        <v>149.19</v>
      </c>
      <c r="O1597" s="186">
        <v>102976584</v>
      </c>
      <c r="P1597" s="187" t="s">
        <v>611</v>
      </c>
      <c r="Q1597" s="186">
        <v>102977700</v>
      </c>
      <c r="R1597" s="188" t="s">
        <v>130</v>
      </c>
      <c r="S1597" s="186">
        <v>11003620275</v>
      </c>
      <c r="T1597" s="188" t="s">
        <v>910</v>
      </c>
      <c r="U1597" s="186">
        <v>21560121200016</v>
      </c>
      <c r="V1597" s="188" t="s">
        <v>347</v>
      </c>
      <c r="W1597" s="188" t="s">
        <v>917</v>
      </c>
      <c r="X1597" s="186">
        <v>100004095111</v>
      </c>
      <c r="Y1597" s="189">
        <v>43538</v>
      </c>
      <c r="Z1597" s="189">
        <v>43578</v>
      </c>
      <c r="AA1597" s="186">
        <v>35</v>
      </c>
      <c r="AB1597" s="188" t="s">
        <v>613</v>
      </c>
      <c r="AC1597" s="188" t="s">
        <v>347</v>
      </c>
      <c r="AD1597" s="186">
        <v>6005830336</v>
      </c>
      <c r="AE1597" s="188" t="s">
        <v>7</v>
      </c>
      <c r="AF1597" s="188" t="s">
        <v>347</v>
      </c>
      <c r="AG1597" s="188" t="s">
        <v>347</v>
      </c>
      <c r="AH1597" s="190">
        <v>14829522373357</v>
      </c>
      <c r="AI1597" s="188" t="s">
        <v>818</v>
      </c>
      <c r="AJ1597" s="186">
        <v>56100</v>
      </c>
      <c r="AK1597" s="188" t="s">
        <v>264</v>
      </c>
      <c r="AL1597" s="188" t="s">
        <v>616</v>
      </c>
      <c r="AM1597" s="188" t="s">
        <v>925</v>
      </c>
      <c r="AN1597" s="188" t="s">
        <v>101</v>
      </c>
      <c r="AO1597" s="188" t="s">
        <v>617</v>
      </c>
      <c r="AP1597" s="188" t="s">
        <v>631</v>
      </c>
      <c r="AQ1597" s="188" t="s">
        <v>619</v>
      </c>
      <c r="AR1597" s="191">
        <v>6</v>
      </c>
      <c r="AS1597" s="188" t="s">
        <v>347</v>
      </c>
      <c r="AT1597" s="188" t="s">
        <v>347</v>
      </c>
      <c r="AU1597" s="186">
        <v>0</v>
      </c>
      <c r="AV1597" s="189">
        <v>43466</v>
      </c>
      <c r="AW1597" s="189">
        <v>43496</v>
      </c>
      <c r="AX1597" s="191">
        <v>50.95</v>
      </c>
      <c r="AY1597" s="186">
        <v>0</v>
      </c>
      <c r="AZ1597" s="186">
        <v>0</v>
      </c>
      <c r="BA1597" s="186">
        <v>0</v>
      </c>
      <c r="BB1597" s="186">
        <v>0</v>
      </c>
      <c r="BC1597" s="191">
        <v>3.69</v>
      </c>
      <c r="BD1597" s="186">
        <v>0</v>
      </c>
      <c r="BE1597" s="186">
        <v>0</v>
      </c>
      <c r="BF1597" s="189">
        <v>43497</v>
      </c>
      <c r="BG1597" s="189">
        <v>43524</v>
      </c>
      <c r="BH1597" s="191">
        <v>5.74</v>
      </c>
      <c r="BI1597" s="191">
        <v>35.83</v>
      </c>
      <c r="BJ1597" s="191">
        <v>92.52</v>
      </c>
      <c r="BK1597" s="191">
        <v>21.98</v>
      </c>
      <c r="BL1597" s="191">
        <v>1.55</v>
      </c>
      <c r="BM1597" s="191">
        <v>6.23</v>
      </c>
      <c r="BN1597" s="191">
        <v>2.93</v>
      </c>
      <c r="BO1597" s="191">
        <v>9.16</v>
      </c>
      <c r="BP1597" s="191">
        <v>125.21</v>
      </c>
      <c r="BQ1597" s="191">
        <v>7.29</v>
      </c>
      <c r="BR1597" s="191">
        <v>0.4</v>
      </c>
      <c r="BS1597" s="191">
        <v>117.92</v>
      </c>
      <c r="BT1597" s="191">
        <v>23.58</v>
      </c>
      <c r="BU1597" s="191">
        <v>149.19</v>
      </c>
      <c r="BV1597" s="186">
        <v>977</v>
      </c>
      <c r="BW1597" s="186">
        <v>839</v>
      </c>
      <c r="BX1597" s="186">
        <v>138</v>
      </c>
      <c r="BY1597" s="189">
        <v>43540</v>
      </c>
      <c r="BZ1597" s="188" t="s">
        <v>624</v>
      </c>
      <c r="CA1597" s="186">
        <v>17541</v>
      </c>
      <c r="CB1597" s="186">
        <v>3054</v>
      </c>
      <c r="CC1597" s="189">
        <v>43571</v>
      </c>
      <c r="CD1597" s="186">
        <v>15764</v>
      </c>
      <c r="CE1597" s="186">
        <v>2748</v>
      </c>
      <c r="CF1597" s="186">
        <v>16603</v>
      </c>
      <c r="CG1597" s="186">
        <v>2886</v>
      </c>
    </row>
    <row r="1598" spans="1:85" hidden="1" x14ac:dyDescent="0.45">
      <c r="A1598" s="98">
        <v>100004095111</v>
      </c>
      <c r="B1598" s="1">
        <v>43538</v>
      </c>
      <c r="C1598" t="s">
        <v>101</v>
      </c>
      <c r="D1598">
        <v>2019</v>
      </c>
      <c r="E1598" s="98">
        <v>14829522373357</v>
      </c>
      <c r="F1598" s="142" t="s">
        <v>7</v>
      </c>
      <c r="G1598" s="141" t="str">
        <f>VLOOKUP(E1598,'Tableau Sites'!$A$7:$C$107,3,FALSE)</f>
        <v>1 RUE NICOLAS APPERT</v>
      </c>
      <c r="H1598" s="98">
        <v>56100</v>
      </c>
      <c r="I1598" s="104">
        <v>6</v>
      </c>
      <c r="J1598" s="1">
        <v>43524</v>
      </c>
      <c r="K1598" s="1">
        <v>43524</v>
      </c>
      <c r="L1598" s="104">
        <v>929</v>
      </c>
      <c r="M1598" s="104">
        <v>929</v>
      </c>
      <c r="N1598" s="5">
        <v>142.84</v>
      </c>
      <c r="O1598" s="186">
        <v>102976584</v>
      </c>
      <c r="P1598" s="187" t="s">
        <v>611</v>
      </c>
      <c r="Q1598" s="186">
        <v>102977700</v>
      </c>
      <c r="R1598" s="188" t="s">
        <v>130</v>
      </c>
      <c r="S1598" s="186">
        <v>11003620275</v>
      </c>
      <c r="T1598" s="188" t="s">
        <v>910</v>
      </c>
      <c r="U1598" s="186">
        <v>21560121200016</v>
      </c>
      <c r="V1598" s="188" t="s">
        <v>347</v>
      </c>
      <c r="W1598" s="188" t="s">
        <v>917</v>
      </c>
      <c r="X1598" s="186">
        <v>100004095111</v>
      </c>
      <c r="Y1598" s="189">
        <v>43538</v>
      </c>
      <c r="Z1598" s="189">
        <v>43578</v>
      </c>
      <c r="AA1598" s="186">
        <v>36</v>
      </c>
      <c r="AB1598" s="188" t="s">
        <v>613</v>
      </c>
      <c r="AC1598" s="188" t="s">
        <v>347</v>
      </c>
      <c r="AD1598" s="186">
        <v>6005830336</v>
      </c>
      <c r="AE1598" s="188" t="s">
        <v>7</v>
      </c>
      <c r="AF1598" s="188" t="s">
        <v>347</v>
      </c>
      <c r="AG1598" s="188" t="s">
        <v>347</v>
      </c>
      <c r="AH1598" s="190">
        <v>14829522373357</v>
      </c>
      <c r="AI1598" s="188" t="s">
        <v>818</v>
      </c>
      <c r="AJ1598" s="186">
        <v>56100</v>
      </c>
      <c r="AK1598" s="188" t="s">
        <v>264</v>
      </c>
      <c r="AL1598" s="188" t="s">
        <v>616</v>
      </c>
      <c r="AM1598" s="188" t="s">
        <v>925</v>
      </c>
      <c r="AN1598" s="188" t="s">
        <v>101</v>
      </c>
      <c r="AO1598" s="188" t="s">
        <v>617</v>
      </c>
      <c r="AP1598" s="188" t="s">
        <v>631</v>
      </c>
      <c r="AQ1598" s="188" t="s">
        <v>619</v>
      </c>
      <c r="AR1598" s="191">
        <v>6</v>
      </c>
      <c r="AS1598" s="188" t="s">
        <v>347</v>
      </c>
      <c r="AT1598" s="188" t="s">
        <v>347</v>
      </c>
      <c r="AU1598" s="186">
        <v>0</v>
      </c>
      <c r="AV1598" s="189">
        <v>43497</v>
      </c>
      <c r="AW1598" s="189">
        <v>43524</v>
      </c>
      <c r="AX1598" s="191">
        <v>48.44</v>
      </c>
      <c r="AY1598" s="186">
        <v>0</v>
      </c>
      <c r="AZ1598" s="186">
        <v>0</v>
      </c>
      <c r="BA1598" s="186">
        <v>0</v>
      </c>
      <c r="BB1598" s="186">
        <v>0</v>
      </c>
      <c r="BC1598" s="191">
        <v>3.51</v>
      </c>
      <c r="BD1598" s="186">
        <v>0</v>
      </c>
      <c r="BE1598" s="186">
        <v>0</v>
      </c>
      <c r="BF1598" s="189">
        <v>43525</v>
      </c>
      <c r="BG1598" s="189">
        <v>43555</v>
      </c>
      <c r="BH1598" s="191">
        <v>6.36</v>
      </c>
      <c r="BI1598" s="191">
        <v>33.869999999999997</v>
      </c>
      <c r="BJ1598" s="191">
        <v>88.67</v>
      </c>
      <c r="BK1598" s="191">
        <v>20.9</v>
      </c>
      <c r="BL1598" s="191">
        <v>1.72</v>
      </c>
      <c r="BM1598" s="191">
        <v>5.93</v>
      </c>
      <c r="BN1598" s="191">
        <v>2.79</v>
      </c>
      <c r="BO1598" s="191">
        <v>8.7200000000000006</v>
      </c>
      <c r="BP1598" s="191">
        <v>120.01</v>
      </c>
      <c r="BQ1598" s="191">
        <v>8.08</v>
      </c>
      <c r="BR1598" s="191">
        <v>0.44</v>
      </c>
      <c r="BS1598" s="191">
        <v>111.93</v>
      </c>
      <c r="BT1598" s="191">
        <v>22.39</v>
      </c>
      <c r="BU1598" s="191">
        <v>142.84</v>
      </c>
      <c r="BV1598" s="186">
        <v>929</v>
      </c>
      <c r="BW1598" s="186">
        <v>784</v>
      </c>
      <c r="BX1598" s="186">
        <v>145</v>
      </c>
      <c r="BY1598" s="189">
        <v>43540</v>
      </c>
      <c r="BZ1598" s="188" t="s">
        <v>624</v>
      </c>
      <c r="CA1598" s="186">
        <v>17541</v>
      </c>
      <c r="CB1598" s="186">
        <v>3054</v>
      </c>
      <c r="CC1598" s="189">
        <v>43571</v>
      </c>
      <c r="CD1598" s="186">
        <v>16603</v>
      </c>
      <c r="CE1598" s="186">
        <v>2886</v>
      </c>
      <c r="CF1598" s="186">
        <v>17387</v>
      </c>
      <c r="CG1598" s="186">
        <v>3031</v>
      </c>
    </row>
    <row r="1599" spans="1:85" hidden="1" x14ac:dyDescent="0.45">
      <c r="A1599" s="98">
        <v>100004095111</v>
      </c>
      <c r="B1599" s="1">
        <v>43538</v>
      </c>
      <c r="C1599" t="s">
        <v>101</v>
      </c>
      <c r="D1599">
        <v>2018</v>
      </c>
      <c r="E1599" s="98">
        <v>14840955079522</v>
      </c>
      <c r="F1599" s="193" t="s">
        <v>632</v>
      </c>
      <c r="G1599" s="141" t="str">
        <f>VLOOKUP(E1599,'Tableau Sites'!$A$7:$C$107,3,FALSE)</f>
        <v>29 RUE DE KEROMAN</v>
      </c>
      <c r="H1599" s="98">
        <v>56100</v>
      </c>
      <c r="I1599" s="104">
        <v>3</v>
      </c>
      <c r="J1599" s="1">
        <v>43404</v>
      </c>
      <c r="K1599" s="1">
        <v>43404</v>
      </c>
      <c r="L1599" s="104">
        <v>209</v>
      </c>
      <c r="M1599" s="104">
        <v>209</v>
      </c>
      <c r="N1599" s="5">
        <v>40.11</v>
      </c>
      <c r="O1599" s="186">
        <v>102976584</v>
      </c>
      <c r="P1599" s="187" t="s">
        <v>611</v>
      </c>
      <c r="Q1599" s="186">
        <v>102977700</v>
      </c>
      <c r="R1599" s="188" t="s">
        <v>130</v>
      </c>
      <c r="S1599" s="186">
        <v>11003620275</v>
      </c>
      <c r="T1599" s="188" t="s">
        <v>910</v>
      </c>
      <c r="U1599" s="186">
        <v>21560121200016</v>
      </c>
      <c r="V1599" s="188" t="s">
        <v>347</v>
      </c>
      <c r="W1599" s="188" t="s">
        <v>917</v>
      </c>
      <c r="X1599" s="186">
        <v>100004095111</v>
      </c>
      <c r="Y1599" s="189">
        <v>43538</v>
      </c>
      <c r="Z1599" s="189">
        <v>43578</v>
      </c>
      <c r="AA1599" s="186">
        <v>37</v>
      </c>
      <c r="AB1599" s="188" t="s">
        <v>613</v>
      </c>
      <c r="AC1599" s="188" t="s">
        <v>347</v>
      </c>
      <c r="AD1599" s="186">
        <v>6005863599</v>
      </c>
      <c r="AE1599" s="188" t="s">
        <v>632</v>
      </c>
      <c r="AF1599" s="188" t="s">
        <v>347</v>
      </c>
      <c r="AG1599" s="188" t="s">
        <v>347</v>
      </c>
      <c r="AH1599" s="190">
        <v>14840955079522</v>
      </c>
      <c r="AI1599" s="188" t="s">
        <v>819</v>
      </c>
      <c r="AJ1599" s="186">
        <v>56100</v>
      </c>
      <c r="AK1599" s="188" t="s">
        <v>264</v>
      </c>
      <c r="AL1599" s="188" t="s">
        <v>634</v>
      </c>
      <c r="AM1599" s="188" t="s">
        <v>926</v>
      </c>
      <c r="AN1599" s="188" t="s">
        <v>101</v>
      </c>
      <c r="AO1599" s="188" t="s">
        <v>617</v>
      </c>
      <c r="AP1599" s="188" t="s">
        <v>618</v>
      </c>
      <c r="AQ1599" s="188" t="s">
        <v>619</v>
      </c>
      <c r="AR1599" s="191">
        <v>3</v>
      </c>
      <c r="AS1599" s="188" t="s">
        <v>347</v>
      </c>
      <c r="AT1599" s="188" t="s">
        <v>347</v>
      </c>
      <c r="AU1599" s="186">
        <v>0</v>
      </c>
      <c r="AV1599" s="189">
        <v>43344</v>
      </c>
      <c r="AW1599" s="189">
        <v>43404</v>
      </c>
      <c r="AX1599" s="191">
        <v>10.51</v>
      </c>
      <c r="AY1599" s="186">
        <v>0</v>
      </c>
      <c r="AZ1599" s="186">
        <v>0</v>
      </c>
      <c r="BA1599" s="186">
        <v>0</v>
      </c>
      <c r="BB1599" s="186">
        <v>0</v>
      </c>
      <c r="BC1599" s="191">
        <v>0.4</v>
      </c>
      <c r="BD1599" s="186">
        <v>0</v>
      </c>
      <c r="BE1599" s="186">
        <v>0</v>
      </c>
      <c r="BF1599" s="189">
        <v>43405</v>
      </c>
      <c r="BG1599" s="189">
        <v>43465</v>
      </c>
      <c r="BH1599" s="191">
        <v>7.71</v>
      </c>
      <c r="BI1599" s="191">
        <v>7.65</v>
      </c>
      <c r="BJ1599" s="191">
        <v>25.87</v>
      </c>
      <c r="BK1599" s="191">
        <v>4.7</v>
      </c>
      <c r="BL1599" s="191">
        <v>2.08</v>
      </c>
      <c r="BM1599" s="191">
        <v>1.33</v>
      </c>
      <c r="BN1599" s="191">
        <v>0.63</v>
      </c>
      <c r="BO1599" s="191">
        <v>1.96</v>
      </c>
      <c r="BP1599" s="191">
        <v>34.61</v>
      </c>
      <c r="BQ1599" s="191">
        <v>9.7899999999999991</v>
      </c>
      <c r="BR1599" s="191">
        <v>0.54</v>
      </c>
      <c r="BS1599" s="191">
        <v>24.82</v>
      </c>
      <c r="BT1599" s="191">
        <v>4.96</v>
      </c>
      <c r="BU1599" s="191">
        <v>40.11</v>
      </c>
      <c r="BV1599" s="186">
        <v>209</v>
      </c>
      <c r="BW1599" s="186">
        <v>209</v>
      </c>
      <c r="BX1599" s="186">
        <v>0</v>
      </c>
      <c r="BY1599" s="188"/>
      <c r="BZ1599" s="188" t="s">
        <v>347</v>
      </c>
      <c r="CA1599" s="186" t="s">
        <v>347</v>
      </c>
      <c r="CB1599" s="186" t="s">
        <v>347</v>
      </c>
      <c r="CC1599" s="189">
        <v>43634</v>
      </c>
      <c r="CD1599" s="186">
        <v>18171</v>
      </c>
      <c r="CE1599" s="186">
        <v>0</v>
      </c>
      <c r="CF1599" s="186">
        <v>18380</v>
      </c>
      <c r="CG1599" s="186">
        <v>0</v>
      </c>
    </row>
    <row r="1600" spans="1:85" hidden="1" x14ac:dyDescent="0.45">
      <c r="A1600" s="98">
        <v>100004095111</v>
      </c>
      <c r="B1600" s="1">
        <v>43538</v>
      </c>
      <c r="C1600" t="s">
        <v>101</v>
      </c>
      <c r="D1600">
        <v>2019</v>
      </c>
      <c r="E1600" s="98">
        <v>14840955079522</v>
      </c>
      <c r="F1600" s="193" t="s">
        <v>632</v>
      </c>
      <c r="G1600" s="141" t="str">
        <f>VLOOKUP(E1600,'Tableau Sites'!$A$7:$C$107,3,FALSE)</f>
        <v>29 RUE DE KEROMAN</v>
      </c>
      <c r="H1600" s="98">
        <v>56100</v>
      </c>
      <c r="I1600" s="104">
        <v>3</v>
      </c>
      <c r="J1600" s="1">
        <v>43465</v>
      </c>
      <c r="K1600" s="1">
        <v>43465</v>
      </c>
      <c r="L1600" s="104">
        <v>275</v>
      </c>
      <c r="M1600" s="104">
        <v>275</v>
      </c>
      <c r="N1600" s="5">
        <v>49.18</v>
      </c>
      <c r="O1600" s="186">
        <v>102976584</v>
      </c>
      <c r="P1600" s="187" t="s">
        <v>611</v>
      </c>
      <c r="Q1600" s="186">
        <v>102977700</v>
      </c>
      <c r="R1600" s="188" t="s">
        <v>130</v>
      </c>
      <c r="S1600" s="186">
        <v>11003620275</v>
      </c>
      <c r="T1600" s="188" t="s">
        <v>910</v>
      </c>
      <c r="U1600" s="186">
        <v>21560121200016</v>
      </c>
      <c r="V1600" s="188" t="s">
        <v>347</v>
      </c>
      <c r="W1600" s="188" t="s">
        <v>917</v>
      </c>
      <c r="X1600" s="186">
        <v>100004095111</v>
      </c>
      <c r="Y1600" s="189">
        <v>43538</v>
      </c>
      <c r="Z1600" s="189">
        <v>43578</v>
      </c>
      <c r="AA1600" s="186">
        <v>38</v>
      </c>
      <c r="AB1600" s="188" t="s">
        <v>613</v>
      </c>
      <c r="AC1600" s="188" t="s">
        <v>347</v>
      </c>
      <c r="AD1600" s="186">
        <v>6005863599</v>
      </c>
      <c r="AE1600" s="188" t="s">
        <v>632</v>
      </c>
      <c r="AF1600" s="188" t="s">
        <v>347</v>
      </c>
      <c r="AG1600" s="188" t="s">
        <v>347</v>
      </c>
      <c r="AH1600" s="190">
        <v>14840955079522</v>
      </c>
      <c r="AI1600" s="188" t="s">
        <v>819</v>
      </c>
      <c r="AJ1600" s="186">
        <v>56100</v>
      </c>
      <c r="AK1600" s="188" t="s">
        <v>264</v>
      </c>
      <c r="AL1600" s="188" t="s">
        <v>634</v>
      </c>
      <c r="AM1600" s="188" t="s">
        <v>926</v>
      </c>
      <c r="AN1600" s="188" t="s">
        <v>101</v>
      </c>
      <c r="AO1600" s="188" t="s">
        <v>617</v>
      </c>
      <c r="AP1600" s="188" t="s">
        <v>618</v>
      </c>
      <c r="AQ1600" s="188" t="s">
        <v>619</v>
      </c>
      <c r="AR1600" s="191">
        <v>3</v>
      </c>
      <c r="AS1600" s="188" t="s">
        <v>347</v>
      </c>
      <c r="AT1600" s="188" t="s">
        <v>347</v>
      </c>
      <c r="AU1600" s="186">
        <v>0</v>
      </c>
      <c r="AV1600" s="189">
        <v>43405</v>
      </c>
      <c r="AW1600" s="189">
        <v>43465</v>
      </c>
      <c r="AX1600" s="191">
        <v>13.83</v>
      </c>
      <c r="AY1600" s="186">
        <v>0</v>
      </c>
      <c r="AZ1600" s="186">
        <v>0</v>
      </c>
      <c r="BA1600" s="186">
        <v>0</v>
      </c>
      <c r="BB1600" s="186">
        <v>0</v>
      </c>
      <c r="BC1600" s="191">
        <v>0.53</v>
      </c>
      <c r="BD1600" s="186">
        <v>0</v>
      </c>
      <c r="BE1600" s="186">
        <v>0</v>
      </c>
      <c r="BF1600" s="189">
        <v>43466</v>
      </c>
      <c r="BG1600" s="189">
        <v>43524</v>
      </c>
      <c r="BH1600" s="191">
        <v>7.45</v>
      </c>
      <c r="BI1600" s="191">
        <v>10.07</v>
      </c>
      <c r="BJ1600" s="191">
        <v>31.35</v>
      </c>
      <c r="BK1600" s="191">
        <v>6.19</v>
      </c>
      <c r="BL1600" s="191">
        <v>2.0099999999999998</v>
      </c>
      <c r="BM1600" s="191">
        <v>1.75</v>
      </c>
      <c r="BN1600" s="191">
        <v>0.83</v>
      </c>
      <c r="BO1600" s="191">
        <v>2.58</v>
      </c>
      <c r="BP1600" s="191">
        <v>42.13</v>
      </c>
      <c r="BQ1600" s="191">
        <v>9.4600000000000009</v>
      </c>
      <c r="BR1600" s="191">
        <v>0.52</v>
      </c>
      <c r="BS1600" s="191">
        <v>32.67</v>
      </c>
      <c r="BT1600" s="191">
        <v>6.53</v>
      </c>
      <c r="BU1600" s="191">
        <v>49.18</v>
      </c>
      <c r="BV1600" s="186">
        <v>275</v>
      </c>
      <c r="BW1600" s="186">
        <v>275</v>
      </c>
      <c r="BX1600" s="186">
        <v>0</v>
      </c>
      <c r="BY1600" s="188"/>
      <c r="BZ1600" s="188" t="s">
        <v>347</v>
      </c>
      <c r="CA1600" s="186" t="s">
        <v>347</v>
      </c>
      <c r="CB1600" s="186" t="s">
        <v>347</v>
      </c>
      <c r="CC1600" s="189">
        <v>43634</v>
      </c>
      <c r="CD1600" s="186">
        <v>18380</v>
      </c>
      <c r="CE1600" s="186">
        <v>0</v>
      </c>
      <c r="CF1600" s="186">
        <v>18655</v>
      </c>
      <c r="CG1600" s="186">
        <v>0</v>
      </c>
    </row>
    <row r="1601" spans="1:85" hidden="1" x14ac:dyDescent="0.45">
      <c r="A1601" s="98">
        <v>100004095111</v>
      </c>
      <c r="B1601" s="1">
        <v>43538</v>
      </c>
      <c r="C1601" t="s">
        <v>101</v>
      </c>
      <c r="D1601">
        <v>2019</v>
      </c>
      <c r="E1601" s="98">
        <v>14840955079522</v>
      </c>
      <c r="F1601" s="193" t="s">
        <v>632</v>
      </c>
      <c r="G1601" s="141" t="str">
        <f>VLOOKUP(E1601,'Tableau Sites'!$A$7:$C$107,3,FALSE)</f>
        <v>29 RUE DE KEROMAN</v>
      </c>
      <c r="H1601" s="98">
        <v>56100</v>
      </c>
      <c r="I1601" s="104">
        <v>3</v>
      </c>
      <c r="J1601" s="1">
        <v>43524</v>
      </c>
      <c r="K1601" s="1">
        <v>43524</v>
      </c>
      <c r="L1601" s="104">
        <v>230</v>
      </c>
      <c r="M1601" s="104">
        <v>230</v>
      </c>
      <c r="N1601" s="5">
        <v>43.64</v>
      </c>
      <c r="O1601" s="186">
        <v>102976584</v>
      </c>
      <c r="P1601" s="187" t="s">
        <v>611</v>
      </c>
      <c r="Q1601" s="186">
        <v>102977700</v>
      </c>
      <c r="R1601" s="188" t="s">
        <v>130</v>
      </c>
      <c r="S1601" s="186">
        <v>11003620275</v>
      </c>
      <c r="T1601" s="188" t="s">
        <v>910</v>
      </c>
      <c r="U1601" s="186">
        <v>21560121200016</v>
      </c>
      <c r="V1601" s="188" t="s">
        <v>347</v>
      </c>
      <c r="W1601" s="188" t="s">
        <v>917</v>
      </c>
      <c r="X1601" s="186">
        <v>100004095111</v>
      </c>
      <c r="Y1601" s="189">
        <v>43538</v>
      </c>
      <c r="Z1601" s="189">
        <v>43578</v>
      </c>
      <c r="AA1601" s="186">
        <v>39</v>
      </c>
      <c r="AB1601" s="188" t="s">
        <v>613</v>
      </c>
      <c r="AC1601" s="188" t="s">
        <v>347</v>
      </c>
      <c r="AD1601" s="186">
        <v>6005863599</v>
      </c>
      <c r="AE1601" s="188" t="s">
        <v>632</v>
      </c>
      <c r="AF1601" s="188" t="s">
        <v>347</v>
      </c>
      <c r="AG1601" s="188" t="s">
        <v>347</v>
      </c>
      <c r="AH1601" s="190">
        <v>14840955079522</v>
      </c>
      <c r="AI1601" s="188" t="s">
        <v>819</v>
      </c>
      <c r="AJ1601" s="186">
        <v>56100</v>
      </c>
      <c r="AK1601" s="188" t="s">
        <v>264</v>
      </c>
      <c r="AL1601" s="188" t="s">
        <v>634</v>
      </c>
      <c r="AM1601" s="188" t="s">
        <v>926</v>
      </c>
      <c r="AN1601" s="188" t="s">
        <v>101</v>
      </c>
      <c r="AO1601" s="188" t="s">
        <v>617</v>
      </c>
      <c r="AP1601" s="188" t="s">
        <v>618</v>
      </c>
      <c r="AQ1601" s="188" t="s">
        <v>619</v>
      </c>
      <c r="AR1601" s="191">
        <v>3</v>
      </c>
      <c r="AS1601" s="188" t="s">
        <v>347</v>
      </c>
      <c r="AT1601" s="188" t="s">
        <v>347</v>
      </c>
      <c r="AU1601" s="186">
        <v>0</v>
      </c>
      <c r="AV1601" s="189">
        <v>43466</v>
      </c>
      <c r="AW1601" s="189">
        <v>43524</v>
      </c>
      <c r="AX1601" s="191">
        <v>12</v>
      </c>
      <c r="AY1601" s="186">
        <v>0</v>
      </c>
      <c r="AZ1601" s="186">
        <v>0</v>
      </c>
      <c r="BA1601" s="186">
        <v>0</v>
      </c>
      <c r="BB1601" s="186">
        <v>0</v>
      </c>
      <c r="BC1601" s="191">
        <v>0.87</v>
      </c>
      <c r="BD1601" s="186">
        <v>0</v>
      </c>
      <c r="BE1601" s="186">
        <v>0</v>
      </c>
      <c r="BF1601" s="189">
        <v>43525</v>
      </c>
      <c r="BG1601" s="189">
        <v>43585</v>
      </c>
      <c r="BH1601" s="191">
        <v>7.71</v>
      </c>
      <c r="BI1601" s="191">
        <v>8.42</v>
      </c>
      <c r="BJ1601" s="191">
        <v>28.13</v>
      </c>
      <c r="BK1601" s="191">
        <v>5.18</v>
      </c>
      <c r="BL1601" s="191">
        <v>2.08</v>
      </c>
      <c r="BM1601" s="191">
        <v>1.47</v>
      </c>
      <c r="BN1601" s="191">
        <v>0.69</v>
      </c>
      <c r="BO1601" s="191">
        <v>2.16</v>
      </c>
      <c r="BP1601" s="191">
        <v>37.549999999999997</v>
      </c>
      <c r="BQ1601" s="191">
        <v>9.7899999999999991</v>
      </c>
      <c r="BR1601" s="191">
        <v>0.54</v>
      </c>
      <c r="BS1601" s="191">
        <v>27.76</v>
      </c>
      <c r="BT1601" s="191">
        <v>5.55</v>
      </c>
      <c r="BU1601" s="191">
        <v>43.64</v>
      </c>
      <c r="BV1601" s="186">
        <v>230</v>
      </c>
      <c r="BW1601" s="186">
        <v>230</v>
      </c>
      <c r="BX1601" s="186">
        <v>0</v>
      </c>
      <c r="BY1601" s="188"/>
      <c r="BZ1601" s="188" t="s">
        <v>347</v>
      </c>
      <c r="CA1601" s="186" t="s">
        <v>347</v>
      </c>
      <c r="CB1601" s="186" t="s">
        <v>347</v>
      </c>
      <c r="CC1601" s="189">
        <v>43634</v>
      </c>
      <c r="CD1601" s="186">
        <v>18655</v>
      </c>
      <c r="CE1601" s="186">
        <v>0</v>
      </c>
      <c r="CF1601" s="186">
        <v>18885</v>
      </c>
      <c r="CG1601" s="186">
        <v>0</v>
      </c>
    </row>
    <row r="1602" spans="1:85" hidden="1" x14ac:dyDescent="0.45">
      <c r="A1602" s="98">
        <v>100004095111</v>
      </c>
      <c r="B1602" s="1">
        <v>43538</v>
      </c>
      <c r="C1602" t="s">
        <v>101</v>
      </c>
      <c r="D1602">
        <v>2018</v>
      </c>
      <c r="E1602" s="98">
        <v>14856005730720</v>
      </c>
      <c r="F1602" s="193" t="s">
        <v>636</v>
      </c>
      <c r="G1602" s="141" t="str">
        <f>VLOOKUP(E1602,'Tableau Sites'!$A$7:$C$107,3,FALSE)</f>
        <v>RUE COMMANDANT PAUL TESTE</v>
      </c>
      <c r="H1602" s="98">
        <v>56100</v>
      </c>
      <c r="I1602" s="104">
        <v>9</v>
      </c>
      <c r="J1602" s="1">
        <v>43404</v>
      </c>
      <c r="K1602" s="1">
        <v>43404</v>
      </c>
      <c r="L1602" s="104">
        <v>1106</v>
      </c>
      <c r="M1602" s="104">
        <v>1106</v>
      </c>
      <c r="N1602" s="5">
        <v>174.43</v>
      </c>
      <c r="O1602" s="186">
        <v>102976584</v>
      </c>
      <c r="P1602" s="187" t="s">
        <v>611</v>
      </c>
      <c r="Q1602" s="186">
        <v>102977700</v>
      </c>
      <c r="R1602" s="188" t="s">
        <v>130</v>
      </c>
      <c r="S1602" s="186">
        <v>11003620275</v>
      </c>
      <c r="T1602" s="188" t="s">
        <v>910</v>
      </c>
      <c r="U1602" s="186">
        <v>21560121200016</v>
      </c>
      <c r="V1602" s="188" t="s">
        <v>347</v>
      </c>
      <c r="W1602" s="188" t="s">
        <v>917</v>
      </c>
      <c r="X1602" s="186">
        <v>100004095111</v>
      </c>
      <c r="Y1602" s="189">
        <v>43538</v>
      </c>
      <c r="Z1602" s="189">
        <v>43578</v>
      </c>
      <c r="AA1602" s="186">
        <v>40</v>
      </c>
      <c r="AB1602" s="188" t="s">
        <v>613</v>
      </c>
      <c r="AC1602" s="188" t="s">
        <v>347</v>
      </c>
      <c r="AD1602" s="186">
        <v>6005863582</v>
      </c>
      <c r="AE1602" s="188" t="s">
        <v>636</v>
      </c>
      <c r="AF1602" s="188" t="s">
        <v>347</v>
      </c>
      <c r="AG1602" s="188" t="s">
        <v>347</v>
      </c>
      <c r="AH1602" s="190">
        <v>14856005730720</v>
      </c>
      <c r="AI1602" s="188" t="s">
        <v>820</v>
      </c>
      <c r="AJ1602" s="186">
        <v>56100</v>
      </c>
      <c r="AK1602" s="188" t="s">
        <v>264</v>
      </c>
      <c r="AL1602" s="188" t="s">
        <v>616</v>
      </c>
      <c r="AM1602" s="188" t="s">
        <v>927</v>
      </c>
      <c r="AN1602" s="188" t="s">
        <v>101</v>
      </c>
      <c r="AO1602" s="188" t="s">
        <v>617</v>
      </c>
      <c r="AP1602" s="188" t="s">
        <v>618</v>
      </c>
      <c r="AQ1602" s="188" t="s">
        <v>619</v>
      </c>
      <c r="AR1602" s="191">
        <v>9</v>
      </c>
      <c r="AS1602" s="188" t="s">
        <v>347</v>
      </c>
      <c r="AT1602" s="188" t="s">
        <v>347</v>
      </c>
      <c r="AU1602" s="186">
        <v>0</v>
      </c>
      <c r="AV1602" s="189">
        <v>43344</v>
      </c>
      <c r="AW1602" s="189">
        <v>43404</v>
      </c>
      <c r="AX1602" s="191">
        <v>55.62</v>
      </c>
      <c r="AY1602" s="186">
        <v>0</v>
      </c>
      <c r="AZ1602" s="186">
        <v>0</v>
      </c>
      <c r="BA1602" s="186">
        <v>0</v>
      </c>
      <c r="BB1602" s="186">
        <v>0</v>
      </c>
      <c r="BC1602" s="191">
        <v>2.12</v>
      </c>
      <c r="BD1602" s="186">
        <v>0</v>
      </c>
      <c r="BE1602" s="186">
        <v>0</v>
      </c>
      <c r="BF1602" s="189">
        <v>43405</v>
      </c>
      <c r="BG1602" s="189">
        <v>43465</v>
      </c>
      <c r="BH1602" s="191">
        <v>12.52</v>
      </c>
      <c r="BI1602" s="191">
        <v>40.479999999999997</v>
      </c>
      <c r="BJ1602" s="191">
        <v>108.62</v>
      </c>
      <c r="BK1602" s="191">
        <v>24.89</v>
      </c>
      <c r="BL1602" s="191">
        <v>3.39</v>
      </c>
      <c r="BM1602" s="191">
        <v>7.06</v>
      </c>
      <c r="BN1602" s="191">
        <v>3.32</v>
      </c>
      <c r="BO1602" s="191">
        <v>10.38</v>
      </c>
      <c r="BP1602" s="191">
        <v>147.28</v>
      </c>
      <c r="BQ1602" s="191">
        <v>15.91</v>
      </c>
      <c r="BR1602" s="191">
        <v>0.88</v>
      </c>
      <c r="BS1602" s="191">
        <v>131.37</v>
      </c>
      <c r="BT1602" s="191">
        <v>26.27</v>
      </c>
      <c r="BU1602" s="191">
        <v>174.43</v>
      </c>
      <c r="BV1602" s="186">
        <v>1106</v>
      </c>
      <c r="BW1602" s="186">
        <v>1106</v>
      </c>
      <c r="BX1602" s="186">
        <v>0</v>
      </c>
      <c r="BY1602" s="189">
        <v>43540</v>
      </c>
      <c r="BZ1602" s="188" t="s">
        <v>624</v>
      </c>
      <c r="CA1602" s="186">
        <v>5599</v>
      </c>
      <c r="CB1602" s="186">
        <v>0</v>
      </c>
      <c r="CC1602" s="189">
        <v>43571</v>
      </c>
      <c r="CD1602" s="186">
        <v>4173</v>
      </c>
      <c r="CE1602" s="186">
        <v>0</v>
      </c>
      <c r="CF1602" s="186">
        <v>5279</v>
      </c>
      <c r="CG1602" s="186">
        <v>0</v>
      </c>
    </row>
    <row r="1603" spans="1:85" hidden="1" x14ac:dyDescent="0.45">
      <c r="A1603" s="98">
        <v>100004095111</v>
      </c>
      <c r="B1603" s="1">
        <v>43538</v>
      </c>
      <c r="C1603" t="s">
        <v>101</v>
      </c>
      <c r="D1603">
        <v>2019</v>
      </c>
      <c r="E1603" s="98">
        <v>14856005730720</v>
      </c>
      <c r="F1603" s="193" t="s">
        <v>636</v>
      </c>
      <c r="G1603" s="141" t="str">
        <f>VLOOKUP(E1603,'Tableau Sites'!$A$7:$C$107,3,FALSE)</f>
        <v>RUE COMMANDANT PAUL TESTE</v>
      </c>
      <c r="H1603" s="98">
        <v>56100</v>
      </c>
      <c r="I1603" s="104">
        <v>9</v>
      </c>
      <c r="J1603" s="1">
        <v>43465</v>
      </c>
      <c r="K1603" s="1">
        <v>43465</v>
      </c>
      <c r="L1603" s="104">
        <v>387</v>
      </c>
      <c r="M1603" s="104">
        <v>387</v>
      </c>
      <c r="N1603" s="5">
        <v>71.37</v>
      </c>
      <c r="O1603" s="186">
        <v>102976584</v>
      </c>
      <c r="P1603" s="187" t="s">
        <v>611</v>
      </c>
      <c r="Q1603" s="186">
        <v>102977700</v>
      </c>
      <c r="R1603" s="188" t="s">
        <v>130</v>
      </c>
      <c r="S1603" s="186">
        <v>11003620275</v>
      </c>
      <c r="T1603" s="188" t="s">
        <v>910</v>
      </c>
      <c r="U1603" s="186">
        <v>21560121200016</v>
      </c>
      <c r="V1603" s="188" t="s">
        <v>347</v>
      </c>
      <c r="W1603" s="188" t="s">
        <v>917</v>
      </c>
      <c r="X1603" s="186">
        <v>100004095111</v>
      </c>
      <c r="Y1603" s="189">
        <v>43538</v>
      </c>
      <c r="Z1603" s="189">
        <v>43578</v>
      </c>
      <c r="AA1603" s="186">
        <v>41</v>
      </c>
      <c r="AB1603" s="188" t="s">
        <v>613</v>
      </c>
      <c r="AC1603" s="188" t="s">
        <v>347</v>
      </c>
      <c r="AD1603" s="186">
        <v>6005863582</v>
      </c>
      <c r="AE1603" s="188" t="s">
        <v>636</v>
      </c>
      <c r="AF1603" s="188" t="s">
        <v>347</v>
      </c>
      <c r="AG1603" s="188" t="s">
        <v>347</v>
      </c>
      <c r="AH1603" s="190">
        <v>14856005730720</v>
      </c>
      <c r="AI1603" s="188" t="s">
        <v>820</v>
      </c>
      <c r="AJ1603" s="186">
        <v>56100</v>
      </c>
      <c r="AK1603" s="188" t="s">
        <v>264</v>
      </c>
      <c r="AL1603" s="188" t="s">
        <v>616</v>
      </c>
      <c r="AM1603" s="188" t="s">
        <v>927</v>
      </c>
      <c r="AN1603" s="188" t="s">
        <v>101</v>
      </c>
      <c r="AO1603" s="188" t="s">
        <v>617</v>
      </c>
      <c r="AP1603" s="188" t="s">
        <v>618</v>
      </c>
      <c r="AQ1603" s="188" t="s">
        <v>619</v>
      </c>
      <c r="AR1603" s="191">
        <v>9</v>
      </c>
      <c r="AS1603" s="188" t="s">
        <v>347</v>
      </c>
      <c r="AT1603" s="188" t="s">
        <v>347</v>
      </c>
      <c r="AU1603" s="186">
        <v>0</v>
      </c>
      <c r="AV1603" s="189">
        <v>43405</v>
      </c>
      <c r="AW1603" s="189">
        <v>43465</v>
      </c>
      <c r="AX1603" s="191">
        <v>19.46</v>
      </c>
      <c r="AY1603" s="186">
        <v>0</v>
      </c>
      <c r="AZ1603" s="186">
        <v>0</v>
      </c>
      <c r="BA1603" s="186">
        <v>0</v>
      </c>
      <c r="BB1603" s="186">
        <v>0</v>
      </c>
      <c r="BC1603" s="191">
        <v>0.74</v>
      </c>
      <c r="BD1603" s="186">
        <v>0</v>
      </c>
      <c r="BE1603" s="186">
        <v>0</v>
      </c>
      <c r="BF1603" s="189">
        <v>43466</v>
      </c>
      <c r="BG1603" s="189">
        <v>43524</v>
      </c>
      <c r="BH1603" s="191">
        <v>12.1</v>
      </c>
      <c r="BI1603" s="191">
        <v>14.16</v>
      </c>
      <c r="BJ1603" s="191">
        <v>45.72</v>
      </c>
      <c r="BK1603" s="191">
        <v>8.7100000000000009</v>
      </c>
      <c r="BL1603" s="191">
        <v>3.27</v>
      </c>
      <c r="BM1603" s="191">
        <v>2.4700000000000002</v>
      </c>
      <c r="BN1603" s="191">
        <v>1.1599999999999999</v>
      </c>
      <c r="BO1603" s="191">
        <v>3.63</v>
      </c>
      <c r="BP1603" s="191">
        <v>61.33</v>
      </c>
      <c r="BQ1603" s="191">
        <v>15.37</v>
      </c>
      <c r="BR1603" s="191">
        <v>0.85</v>
      </c>
      <c r="BS1603" s="191">
        <v>45.96</v>
      </c>
      <c r="BT1603" s="191">
        <v>9.19</v>
      </c>
      <c r="BU1603" s="191">
        <v>71.37</v>
      </c>
      <c r="BV1603" s="186">
        <v>387</v>
      </c>
      <c r="BW1603" s="186">
        <v>387</v>
      </c>
      <c r="BX1603" s="186">
        <v>0</v>
      </c>
      <c r="BY1603" s="189">
        <v>43540</v>
      </c>
      <c r="BZ1603" s="188" t="s">
        <v>624</v>
      </c>
      <c r="CA1603" s="186">
        <v>5599</v>
      </c>
      <c r="CB1603" s="186">
        <v>0</v>
      </c>
      <c r="CC1603" s="189">
        <v>43571</v>
      </c>
      <c r="CD1603" s="186">
        <v>5279</v>
      </c>
      <c r="CE1603" s="186">
        <v>0</v>
      </c>
      <c r="CF1603" s="186">
        <v>5666</v>
      </c>
      <c r="CG1603" s="186">
        <v>0</v>
      </c>
    </row>
    <row r="1604" spans="1:85" hidden="1" x14ac:dyDescent="0.45">
      <c r="A1604" s="98">
        <v>100004095111</v>
      </c>
      <c r="B1604" s="1">
        <v>43538</v>
      </c>
      <c r="C1604" t="s">
        <v>101</v>
      </c>
      <c r="D1604">
        <v>2019</v>
      </c>
      <c r="E1604" s="98">
        <v>14856005730720</v>
      </c>
      <c r="F1604" s="193" t="s">
        <v>636</v>
      </c>
      <c r="G1604" s="141" t="str">
        <f>VLOOKUP(E1604,'Tableau Sites'!$A$7:$C$107,3,FALSE)</f>
        <v>RUE COMMANDANT PAUL TESTE</v>
      </c>
      <c r="H1604" s="98">
        <v>56100</v>
      </c>
      <c r="I1604" s="104">
        <v>9</v>
      </c>
      <c r="J1604" s="1">
        <v>43524</v>
      </c>
      <c r="K1604" s="1">
        <v>43524</v>
      </c>
      <c r="L1604" s="104">
        <v>107</v>
      </c>
      <c r="M1604" s="104">
        <v>107</v>
      </c>
      <c r="N1604" s="5">
        <v>32.28</v>
      </c>
      <c r="O1604" s="186">
        <v>102976584</v>
      </c>
      <c r="P1604" s="187" t="s">
        <v>611</v>
      </c>
      <c r="Q1604" s="186">
        <v>102977700</v>
      </c>
      <c r="R1604" s="188" t="s">
        <v>130</v>
      </c>
      <c r="S1604" s="186">
        <v>11003620275</v>
      </c>
      <c r="T1604" s="188" t="s">
        <v>910</v>
      </c>
      <c r="U1604" s="186">
        <v>21560121200016</v>
      </c>
      <c r="V1604" s="188" t="s">
        <v>347</v>
      </c>
      <c r="W1604" s="188" t="s">
        <v>917</v>
      </c>
      <c r="X1604" s="186">
        <v>100004095111</v>
      </c>
      <c r="Y1604" s="189">
        <v>43538</v>
      </c>
      <c r="Z1604" s="189">
        <v>43578</v>
      </c>
      <c r="AA1604" s="186">
        <v>42</v>
      </c>
      <c r="AB1604" s="188" t="s">
        <v>613</v>
      </c>
      <c r="AC1604" s="188" t="s">
        <v>347</v>
      </c>
      <c r="AD1604" s="186">
        <v>6005863582</v>
      </c>
      <c r="AE1604" s="188" t="s">
        <v>636</v>
      </c>
      <c r="AF1604" s="188" t="s">
        <v>347</v>
      </c>
      <c r="AG1604" s="188" t="s">
        <v>347</v>
      </c>
      <c r="AH1604" s="190">
        <v>14856005730720</v>
      </c>
      <c r="AI1604" s="188" t="s">
        <v>820</v>
      </c>
      <c r="AJ1604" s="186">
        <v>56100</v>
      </c>
      <c r="AK1604" s="188" t="s">
        <v>264</v>
      </c>
      <c r="AL1604" s="188" t="s">
        <v>616</v>
      </c>
      <c r="AM1604" s="188" t="s">
        <v>927</v>
      </c>
      <c r="AN1604" s="188" t="s">
        <v>101</v>
      </c>
      <c r="AO1604" s="188" t="s">
        <v>617</v>
      </c>
      <c r="AP1604" s="188" t="s">
        <v>618</v>
      </c>
      <c r="AQ1604" s="188" t="s">
        <v>619</v>
      </c>
      <c r="AR1604" s="191">
        <v>9</v>
      </c>
      <c r="AS1604" s="188" t="s">
        <v>347</v>
      </c>
      <c r="AT1604" s="188" t="s">
        <v>347</v>
      </c>
      <c r="AU1604" s="186">
        <v>0</v>
      </c>
      <c r="AV1604" s="189">
        <v>43466</v>
      </c>
      <c r="AW1604" s="189">
        <v>43524</v>
      </c>
      <c r="AX1604" s="191">
        <v>5.58</v>
      </c>
      <c r="AY1604" s="186">
        <v>0</v>
      </c>
      <c r="AZ1604" s="186">
        <v>0</v>
      </c>
      <c r="BA1604" s="186">
        <v>0</v>
      </c>
      <c r="BB1604" s="186">
        <v>0</v>
      </c>
      <c r="BC1604" s="191">
        <v>0.4</v>
      </c>
      <c r="BD1604" s="186">
        <v>0</v>
      </c>
      <c r="BE1604" s="186">
        <v>0</v>
      </c>
      <c r="BF1604" s="189">
        <v>43525</v>
      </c>
      <c r="BG1604" s="189">
        <v>43585</v>
      </c>
      <c r="BH1604" s="191">
        <v>12.52</v>
      </c>
      <c r="BI1604" s="191">
        <v>3.92</v>
      </c>
      <c r="BJ1604" s="191">
        <v>22.02</v>
      </c>
      <c r="BK1604" s="191">
        <v>2.41</v>
      </c>
      <c r="BL1604" s="191">
        <v>3.39</v>
      </c>
      <c r="BM1604" s="191">
        <v>0.68</v>
      </c>
      <c r="BN1604" s="191">
        <v>0.32</v>
      </c>
      <c r="BO1604" s="191">
        <v>1</v>
      </c>
      <c r="BP1604" s="191">
        <v>28.82</v>
      </c>
      <c r="BQ1604" s="191">
        <v>15.91</v>
      </c>
      <c r="BR1604" s="191">
        <v>0.88</v>
      </c>
      <c r="BS1604" s="191">
        <v>12.91</v>
      </c>
      <c r="BT1604" s="191">
        <v>2.58</v>
      </c>
      <c r="BU1604" s="191">
        <v>32.28</v>
      </c>
      <c r="BV1604" s="186">
        <v>107</v>
      </c>
      <c r="BW1604" s="186">
        <v>107</v>
      </c>
      <c r="BX1604" s="186">
        <v>0</v>
      </c>
      <c r="BY1604" s="189">
        <v>43540</v>
      </c>
      <c r="BZ1604" s="188" t="s">
        <v>624</v>
      </c>
      <c r="CA1604" s="186">
        <v>5599</v>
      </c>
      <c r="CB1604" s="186">
        <v>0</v>
      </c>
      <c r="CC1604" s="189">
        <v>43571</v>
      </c>
      <c r="CD1604" s="186">
        <v>5666</v>
      </c>
      <c r="CE1604" s="186">
        <v>0</v>
      </c>
      <c r="CF1604" s="186">
        <v>5773</v>
      </c>
      <c r="CG1604" s="186">
        <v>0</v>
      </c>
    </row>
    <row r="1605" spans="1:85" hidden="1" x14ac:dyDescent="0.45">
      <c r="A1605" s="98">
        <v>100004095111</v>
      </c>
      <c r="B1605" s="1">
        <v>43538</v>
      </c>
      <c r="C1605" t="s">
        <v>101</v>
      </c>
      <c r="D1605">
        <v>2018</v>
      </c>
      <c r="E1605" s="98">
        <v>14808827665559</v>
      </c>
      <c r="F1605" s="141" t="s">
        <v>1054</v>
      </c>
      <c r="G1605" s="141" t="str">
        <f>VLOOKUP(E1605,'Tableau Sites'!$A$7:$C$107,3,FALSE)</f>
        <v>1 RUE DES DEUX FRERES LE LAY</v>
      </c>
      <c r="H1605" s="98">
        <v>56100</v>
      </c>
      <c r="I1605" s="104">
        <v>6</v>
      </c>
      <c r="J1605" s="1">
        <v>43404</v>
      </c>
      <c r="K1605" s="1">
        <v>43404</v>
      </c>
      <c r="L1605" s="104">
        <v>876</v>
      </c>
      <c r="M1605" s="104">
        <v>876</v>
      </c>
      <c r="N1605" s="5">
        <v>138.41</v>
      </c>
      <c r="O1605" s="186">
        <v>102976584</v>
      </c>
      <c r="P1605" s="187" t="s">
        <v>611</v>
      </c>
      <c r="Q1605" s="186">
        <v>102977700</v>
      </c>
      <c r="R1605" s="188" t="s">
        <v>130</v>
      </c>
      <c r="S1605" s="186">
        <v>11003620275</v>
      </c>
      <c r="T1605" s="188" t="s">
        <v>910</v>
      </c>
      <c r="U1605" s="186">
        <v>21560121200016</v>
      </c>
      <c r="V1605" s="188" t="s">
        <v>347</v>
      </c>
      <c r="W1605" s="188" t="s">
        <v>917</v>
      </c>
      <c r="X1605" s="186">
        <v>100004095111</v>
      </c>
      <c r="Y1605" s="189">
        <v>43538</v>
      </c>
      <c r="Z1605" s="189">
        <v>43578</v>
      </c>
      <c r="AA1605" s="186">
        <v>43</v>
      </c>
      <c r="AB1605" s="188" t="s">
        <v>613</v>
      </c>
      <c r="AC1605" s="188" t="s">
        <v>347</v>
      </c>
      <c r="AD1605" s="186">
        <v>6005937537</v>
      </c>
      <c r="AE1605" s="188" t="s">
        <v>639</v>
      </c>
      <c r="AF1605" s="188" t="s">
        <v>347</v>
      </c>
      <c r="AG1605" s="188" t="s">
        <v>347</v>
      </c>
      <c r="AH1605" s="190">
        <v>14808827665559</v>
      </c>
      <c r="AI1605" s="188" t="s">
        <v>821</v>
      </c>
      <c r="AJ1605" s="186">
        <v>56100</v>
      </c>
      <c r="AK1605" s="188" t="s">
        <v>264</v>
      </c>
      <c r="AL1605" s="188" t="s">
        <v>616</v>
      </c>
      <c r="AM1605" s="188" t="s">
        <v>928</v>
      </c>
      <c r="AN1605" s="188" t="s">
        <v>101</v>
      </c>
      <c r="AO1605" s="188" t="s">
        <v>617</v>
      </c>
      <c r="AP1605" s="188" t="s">
        <v>618</v>
      </c>
      <c r="AQ1605" s="188" t="s">
        <v>619</v>
      </c>
      <c r="AR1605" s="191">
        <v>6</v>
      </c>
      <c r="AS1605" s="188" t="s">
        <v>347</v>
      </c>
      <c r="AT1605" s="188" t="s">
        <v>347</v>
      </c>
      <c r="AU1605" s="186">
        <v>0</v>
      </c>
      <c r="AV1605" s="189">
        <v>43344</v>
      </c>
      <c r="AW1605" s="189">
        <v>43404</v>
      </c>
      <c r="AX1605" s="191">
        <v>44.05</v>
      </c>
      <c r="AY1605" s="186">
        <v>0</v>
      </c>
      <c r="AZ1605" s="186">
        <v>0</v>
      </c>
      <c r="BA1605" s="186">
        <v>0</v>
      </c>
      <c r="BB1605" s="186">
        <v>0</v>
      </c>
      <c r="BC1605" s="191">
        <v>1.68</v>
      </c>
      <c r="BD1605" s="186">
        <v>0</v>
      </c>
      <c r="BE1605" s="186">
        <v>0</v>
      </c>
      <c r="BF1605" s="189">
        <v>43405</v>
      </c>
      <c r="BG1605" s="189">
        <v>43465</v>
      </c>
      <c r="BH1605" s="191">
        <v>10.11</v>
      </c>
      <c r="BI1605" s="191">
        <v>32.07</v>
      </c>
      <c r="BJ1605" s="191">
        <v>86.23</v>
      </c>
      <c r="BK1605" s="191">
        <v>19.71</v>
      </c>
      <c r="BL1605" s="191">
        <v>2.73</v>
      </c>
      <c r="BM1605" s="191">
        <v>5.59</v>
      </c>
      <c r="BN1605" s="191">
        <v>2.63</v>
      </c>
      <c r="BO1605" s="191">
        <v>8.2200000000000006</v>
      </c>
      <c r="BP1605" s="191">
        <v>116.89</v>
      </c>
      <c r="BQ1605" s="191">
        <v>12.84</v>
      </c>
      <c r="BR1605" s="191">
        <v>0.71</v>
      </c>
      <c r="BS1605" s="191">
        <v>104.05</v>
      </c>
      <c r="BT1605" s="191">
        <v>20.81</v>
      </c>
      <c r="BU1605" s="191">
        <v>138.41</v>
      </c>
      <c r="BV1605" s="186">
        <v>876</v>
      </c>
      <c r="BW1605" s="186">
        <v>876</v>
      </c>
      <c r="BX1605" s="186">
        <v>0</v>
      </c>
      <c r="BY1605" s="189">
        <v>43514</v>
      </c>
      <c r="BZ1605" s="188" t="s">
        <v>624</v>
      </c>
      <c r="CA1605" s="186">
        <v>188</v>
      </c>
      <c r="CB1605" s="186">
        <v>0</v>
      </c>
      <c r="CC1605" s="189">
        <v>43542</v>
      </c>
      <c r="CD1605" s="186">
        <v>2566</v>
      </c>
      <c r="CE1605" s="186">
        <v>0</v>
      </c>
      <c r="CF1605" s="186">
        <v>219</v>
      </c>
      <c r="CG1605" s="186">
        <v>0</v>
      </c>
    </row>
    <row r="1606" spans="1:85" hidden="1" x14ac:dyDescent="0.45">
      <c r="A1606" s="98">
        <v>100004095111</v>
      </c>
      <c r="B1606" s="1">
        <v>43538</v>
      </c>
      <c r="C1606" t="s">
        <v>101</v>
      </c>
      <c r="D1606">
        <v>2019</v>
      </c>
      <c r="E1606" s="98">
        <v>14808827665559</v>
      </c>
      <c r="F1606" s="141" t="s">
        <v>1054</v>
      </c>
      <c r="G1606" s="141" t="str">
        <f>VLOOKUP(E1606,'Tableau Sites'!$A$7:$C$107,3,FALSE)</f>
        <v>1 RUE DES DEUX FRERES LE LAY</v>
      </c>
      <c r="H1606" s="98">
        <v>56100</v>
      </c>
      <c r="I1606" s="104">
        <v>6</v>
      </c>
      <c r="J1606" s="1">
        <v>43465</v>
      </c>
      <c r="K1606" s="1">
        <v>43465</v>
      </c>
      <c r="L1606" s="104">
        <v>4</v>
      </c>
      <c r="M1606" s="104">
        <v>4</v>
      </c>
      <c r="N1606" s="5">
        <v>13.68</v>
      </c>
      <c r="O1606" s="186">
        <v>102976584</v>
      </c>
      <c r="P1606" s="187" t="s">
        <v>611</v>
      </c>
      <c r="Q1606" s="186">
        <v>102977700</v>
      </c>
      <c r="R1606" s="188" t="s">
        <v>130</v>
      </c>
      <c r="S1606" s="186">
        <v>11003620275</v>
      </c>
      <c r="T1606" s="188" t="s">
        <v>910</v>
      </c>
      <c r="U1606" s="186">
        <v>21560121200016</v>
      </c>
      <c r="V1606" s="188" t="s">
        <v>347</v>
      </c>
      <c r="W1606" s="188" t="s">
        <v>917</v>
      </c>
      <c r="X1606" s="186">
        <v>100004095111</v>
      </c>
      <c r="Y1606" s="189">
        <v>43538</v>
      </c>
      <c r="Z1606" s="189">
        <v>43578</v>
      </c>
      <c r="AA1606" s="186">
        <v>44</v>
      </c>
      <c r="AB1606" s="188" t="s">
        <v>613</v>
      </c>
      <c r="AC1606" s="188" t="s">
        <v>347</v>
      </c>
      <c r="AD1606" s="186">
        <v>6005937537</v>
      </c>
      <c r="AE1606" s="188" t="s">
        <v>639</v>
      </c>
      <c r="AF1606" s="188" t="s">
        <v>347</v>
      </c>
      <c r="AG1606" s="188" t="s">
        <v>347</v>
      </c>
      <c r="AH1606" s="190">
        <v>14808827665559</v>
      </c>
      <c r="AI1606" s="188" t="s">
        <v>821</v>
      </c>
      <c r="AJ1606" s="186">
        <v>56100</v>
      </c>
      <c r="AK1606" s="188" t="s">
        <v>264</v>
      </c>
      <c r="AL1606" s="188" t="s">
        <v>616</v>
      </c>
      <c r="AM1606" s="188" t="s">
        <v>929</v>
      </c>
      <c r="AN1606" s="188" t="s">
        <v>101</v>
      </c>
      <c r="AO1606" s="188" t="s">
        <v>617</v>
      </c>
      <c r="AP1606" s="188" t="s">
        <v>618</v>
      </c>
      <c r="AQ1606" s="188" t="s">
        <v>619</v>
      </c>
      <c r="AR1606" s="191">
        <v>6</v>
      </c>
      <c r="AS1606" s="188" t="s">
        <v>347</v>
      </c>
      <c r="AT1606" s="188" t="s">
        <v>347</v>
      </c>
      <c r="AU1606" s="186">
        <v>0</v>
      </c>
      <c r="AV1606" s="189">
        <v>43405</v>
      </c>
      <c r="AW1606" s="189">
        <v>43465</v>
      </c>
      <c r="AX1606" s="191">
        <v>0.2</v>
      </c>
      <c r="AY1606" s="186">
        <v>0</v>
      </c>
      <c r="AZ1606" s="186">
        <v>0</v>
      </c>
      <c r="BA1606" s="186">
        <v>0</v>
      </c>
      <c r="BB1606" s="186">
        <v>0</v>
      </c>
      <c r="BC1606" s="191">
        <v>0.01</v>
      </c>
      <c r="BD1606" s="186">
        <v>0</v>
      </c>
      <c r="BE1606" s="186">
        <v>0</v>
      </c>
      <c r="BF1606" s="189">
        <v>43466</v>
      </c>
      <c r="BG1606" s="189">
        <v>43524</v>
      </c>
      <c r="BH1606" s="191">
        <v>9.7799999999999994</v>
      </c>
      <c r="BI1606" s="191">
        <v>0.15</v>
      </c>
      <c r="BJ1606" s="191">
        <v>10.130000000000001</v>
      </c>
      <c r="BK1606" s="191">
        <v>0.09</v>
      </c>
      <c r="BL1606" s="191">
        <v>2.64</v>
      </c>
      <c r="BM1606" s="191">
        <v>0.03</v>
      </c>
      <c r="BN1606" s="191">
        <v>0.01</v>
      </c>
      <c r="BO1606" s="191">
        <v>0.04</v>
      </c>
      <c r="BP1606" s="191">
        <v>12.9</v>
      </c>
      <c r="BQ1606" s="191">
        <v>12.42</v>
      </c>
      <c r="BR1606" s="191">
        <v>0.68</v>
      </c>
      <c r="BS1606" s="191">
        <v>0.48</v>
      </c>
      <c r="BT1606" s="191">
        <v>0.1</v>
      </c>
      <c r="BU1606" s="191">
        <v>13.68</v>
      </c>
      <c r="BV1606" s="186">
        <v>4</v>
      </c>
      <c r="BW1606" s="186">
        <v>4</v>
      </c>
      <c r="BX1606" s="186">
        <v>0</v>
      </c>
      <c r="BY1606" s="189">
        <v>43514</v>
      </c>
      <c r="BZ1606" s="188" t="s">
        <v>624</v>
      </c>
      <c r="CA1606" s="186">
        <v>188</v>
      </c>
      <c r="CB1606" s="186">
        <v>0</v>
      </c>
      <c r="CC1606" s="189">
        <v>43542</v>
      </c>
      <c r="CD1606" s="186">
        <v>219</v>
      </c>
      <c r="CE1606" s="186">
        <v>0</v>
      </c>
      <c r="CF1606" s="186">
        <v>223</v>
      </c>
      <c r="CG1606" s="186">
        <v>0</v>
      </c>
    </row>
    <row r="1607" spans="1:85" hidden="1" x14ac:dyDescent="0.45">
      <c r="A1607" s="98">
        <v>100004095111</v>
      </c>
      <c r="B1607" s="1">
        <v>43538</v>
      </c>
      <c r="C1607" t="s">
        <v>101</v>
      </c>
      <c r="D1607">
        <v>2019</v>
      </c>
      <c r="E1607" s="98">
        <v>14808827665559</v>
      </c>
      <c r="F1607" s="141" t="s">
        <v>1054</v>
      </c>
      <c r="G1607" s="141" t="str">
        <f>VLOOKUP(E1607,'Tableau Sites'!$A$7:$C$107,3,FALSE)</f>
        <v>1 RUE DES DEUX FRERES LE LAY</v>
      </c>
      <c r="H1607" s="98">
        <v>56100</v>
      </c>
      <c r="I1607" s="104">
        <v>6</v>
      </c>
      <c r="J1607" s="1">
        <v>43524</v>
      </c>
      <c r="K1607" s="1">
        <v>43524</v>
      </c>
      <c r="L1607" s="104">
        <v>-4</v>
      </c>
      <c r="M1607" s="104">
        <v>-4</v>
      </c>
      <c r="N1607" s="5">
        <v>12.96</v>
      </c>
      <c r="O1607" s="186">
        <v>102976584</v>
      </c>
      <c r="P1607" s="187" t="s">
        <v>611</v>
      </c>
      <c r="Q1607" s="186">
        <v>102977700</v>
      </c>
      <c r="R1607" s="188" t="s">
        <v>130</v>
      </c>
      <c r="S1607" s="186">
        <v>11003620275</v>
      </c>
      <c r="T1607" s="188" t="s">
        <v>910</v>
      </c>
      <c r="U1607" s="186">
        <v>21560121200016</v>
      </c>
      <c r="V1607" s="188" t="s">
        <v>347</v>
      </c>
      <c r="W1607" s="188" t="s">
        <v>917</v>
      </c>
      <c r="X1607" s="186">
        <v>100004095111</v>
      </c>
      <c r="Y1607" s="189">
        <v>43538</v>
      </c>
      <c r="Z1607" s="189">
        <v>43578</v>
      </c>
      <c r="AA1607" s="186">
        <v>45</v>
      </c>
      <c r="AB1607" s="188" t="s">
        <v>613</v>
      </c>
      <c r="AC1607" s="188" t="s">
        <v>347</v>
      </c>
      <c r="AD1607" s="186">
        <v>6005937537</v>
      </c>
      <c r="AE1607" s="188" t="s">
        <v>639</v>
      </c>
      <c r="AF1607" s="188" t="s">
        <v>347</v>
      </c>
      <c r="AG1607" s="188" t="s">
        <v>347</v>
      </c>
      <c r="AH1607" s="190">
        <v>14808827665559</v>
      </c>
      <c r="AI1607" s="188" t="s">
        <v>821</v>
      </c>
      <c r="AJ1607" s="186">
        <v>56100</v>
      </c>
      <c r="AK1607" s="188" t="s">
        <v>264</v>
      </c>
      <c r="AL1607" s="188" t="s">
        <v>616</v>
      </c>
      <c r="AM1607" s="188" t="s">
        <v>929</v>
      </c>
      <c r="AN1607" s="188" t="s">
        <v>101</v>
      </c>
      <c r="AO1607" s="188" t="s">
        <v>617</v>
      </c>
      <c r="AP1607" s="188" t="s">
        <v>618</v>
      </c>
      <c r="AQ1607" s="188" t="s">
        <v>619</v>
      </c>
      <c r="AR1607" s="191">
        <v>6</v>
      </c>
      <c r="AS1607" s="188" t="s">
        <v>347</v>
      </c>
      <c r="AT1607" s="188" t="s">
        <v>347</v>
      </c>
      <c r="AU1607" s="186">
        <v>0</v>
      </c>
      <c r="AV1607" s="189">
        <v>43466</v>
      </c>
      <c r="AW1607" s="189">
        <v>43524</v>
      </c>
      <c r="AX1607" s="191">
        <v>-0.21</v>
      </c>
      <c r="AY1607" s="186">
        <v>0</v>
      </c>
      <c r="AZ1607" s="186">
        <v>0</v>
      </c>
      <c r="BA1607" s="186">
        <v>0</v>
      </c>
      <c r="BB1607" s="186">
        <v>0</v>
      </c>
      <c r="BC1607" s="191">
        <v>-0.02</v>
      </c>
      <c r="BD1607" s="186">
        <v>0</v>
      </c>
      <c r="BE1607" s="186">
        <v>0</v>
      </c>
      <c r="BF1607" s="189">
        <v>43525</v>
      </c>
      <c r="BG1607" s="189">
        <v>43585</v>
      </c>
      <c r="BH1607" s="191">
        <v>10.11</v>
      </c>
      <c r="BI1607" s="191">
        <v>-0.15</v>
      </c>
      <c r="BJ1607" s="191">
        <v>9.75</v>
      </c>
      <c r="BK1607" s="191">
        <v>-0.09</v>
      </c>
      <c r="BL1607" s="191">
        <v>2.73</v>
      </c>
      <c r="BM1607" s="191">
        <v>-0.03</v>
      </c>
      <c r="BN1607" s="191">
        <v>-0.01</v>
      </c>
      <c r="BO1607" s="191">
        <v>-0.04</v>
      </c>
      <c r="BP1607" s="191">
        <v>12.35</v>
      </c>
      <c r="BQ1607" s="191">
        <v>12.84</v>
      </c>
      <c r="BR1607" s="191">
        <v>0.71</v>
      </c>
      <c r="BS1607" s="191">
        <v>-0.49</v>
      </c>
      <c r="BT1607" s="191">
        <v>-0.1</v>
      </c>
      <c r="BU1607" s="191">
        <v>12.96</v>
      </c>
      <c r="BV1607" s="186">
        <v>-4</v>
      </c>
      <c r="BW1607" s="186">
        <v>-4</v>
      </c>
      <c r="BX1607" s="186">
        <v>0</v>
      </c>
      <c r="BY1607" s="189">
        <v>43514</v>
      </c>
      <c r="BZ1607" s="188" t="s">
        <v>624</v>
      </c>
      <c r="CA1607" s="186">
        <v>188</v>
      </c>
      <c r="CB1607" s="186">
        <v>0</v>
      </c>
      <c r="CC1607" s="189">
        <v>43542</v>
      </c>
      <c r="CD1607" s="186">
        <v>223</v>
      </c>
      <c r="CE1607" s="186">
        <v>0</v>
      </c>
      <c r="CF1607" s="186">
        <v>219</v>
      </c>
      <c r="CG1607" s="186">
        <v>0</v>
      </c>
    </row>
    <row r="1608" spans="1:85" hidden="1" x14ac:dyDescent="0.45">
      <c r="A1608" s="98">
        <v>100004095111</v>
      </c>
      <c r="B1608" s="1">
        <v>43538</v>
      </c>
      <c r="C1608" t="s">
        <v>101</v>
      </c>
      <c r="D1608">
        <v>2018</v>
      </c>
      <c r="E1608" s="98">
        <v>14826338581711</v>
      </c>
      <c r="F1608" s="142" t="s">
        <v>81</v>
      </c>
      <c r="G1608" s="141" t="str">
        <f>VLOOKUP(E1608,'Tableau Sites'!$A$7:$C$107,3,FALSE)</f>
        <v>45 BD EMILE GUILLEROT</v>
      </c>
      <c r="H1608" s="98">
        <v>56100</v>
      </c>
      <c r="I1608" s="104">
        <v>18</v>
      </c>
      <c r="J1608" s="1">
        <v>43404</v>
      </c>
      <c r="K1608" s="1">
        <v>43404</v>
      </c>
      <c r="L1608" s="104">
        <v>1800</v>
      </c>
      <c r="M1608" s="104">
        <v>1800</v>
      </c>
      <c r="N1608" s="5">
        <v>288.14</v>
      </c>
      <c r="O1608" s="186">
        <v>102976584</v>
      </c>
      <c r="P1608" s="187" t="s">
        <v>611</v>
      </c>
      <c r="Q1608" s="186">
        <v>102977700</v>
      </c>
      <c r="R1608" s="188" t="s">
        <v>130</v>
      </c>
      <c r="S1608" s="186">
        <v>11003620275</v>
      </c>
      <c r="T1608" s="188" t="s">
        <v>910</v>
      </c>
      <c r="U1608" s="186">
        <v>21560121200016</v>
      </c>
      <c r="V1608" s="188" t="s">
        <v>347</v>
      </c>
      <c r="W1608" s="188" t="s">
        <v>917</v>
      </c>
      <c r="X1608" s="186">
        <v>100004095111</v>
      </c>
      <c r="Y1608" s="189">
        <v>43538</v>
      </c>
      <c r="Z1608" s="189">
        <v>43578</v>
      </c>
      <c r="AA1608" s="186">
        <v>46</v>
      </c>
      <c r="AB1608" s="188" t="s">
        <v>613</v>
      </c>
      <c r="AC1608" s="188" t="s">
        <v>347</v>
      </c>
      <c r="AD1608" s="186">
        <v>6005830333</v>
      </c>
      <c r="AE1608" s="188" t="s">
        <v>81</v>
      </c>
      <c r="AF1608" s="188" t="s">
        <v>347</v>
      </c>
      <c r="AG1608" s="188" t="s">
        <v>347</v>
      </c>
      <c r="AH1608" s="190">
        <v>14826338581711</v>
      </c>
      <c r="AI1608" s="188" t="s">
        <v>822</v>
      </c>
      <c r="AJ1608" s="186">
        <v>56100</v>
      </c>
      <c r="AK1608" s="188" t="s">
        <v>264</v>
      </c>
      <c r="AL1608" s="188" t="s">
        <v>616</v>
      </c>
      <c r="AM1608" s="188" t="s">
        <v>930</v>
      </c>
      <c r="AN1608" s="188" t="s">
        <v>101</v>
      </c>
      <c r="AO1608" s="188" t="s">
        <v>617</v>
      </c>
      <c r="AP1608" s="188" t="s">
        <v>631</v>
      </c>
      <c r="AQ1608" s="188" t="s">
        <v>619</v>
      </c>
      <c r="AR1608" s="191">
        <v>18</v>
      </c>
      <c r="AS1608" s="188" t="s">
        <v>347</v>
      </c>
      <c r="AT1608" s="188" t="s">
        <v>347</v>
      </c>
      <c r="AU1608" s="186">
        <v>0</v>
      </c>
      <c r="AV1608" s="189">
        <v>43344</v>
      </c>
      <c r="AW1608" s="189">
        <v>43404</v>
      </c>
      <c r="AX1608" s="191">
        <v>90.53</v>
      </c>
      <c r="AY1608" s="186">
        <v>0</v>
      </c>
      <c r="AZ1608" s="186">
        <v>0</v>
      </c>
      <c r="BA1608" s="186">
        <v>0</v>
      </c>
      <c r="BB1608" s="186">
        <v>0</v>
      </c>
      <c r="BC1608" s="191">
        <v>3.46</v>
      </c>
      <c r="BD1608" s="186">
        <v>0</v>
      </c>
      <c r="BE1608" s="186">
        <v>0</v>
      </c>
      <c r="BF1608" s="189">
        <v>43405</v>
      </c>
      <c r="BG1608" s="189">
        <v>43465</v>
      </c>
      <c r="BH1608" s="191">
        <v>26.96</v>
      </c>
      <c r="BI1608" s="191">
        <v>62.1</v>
      </c>
      <c r="BJ1608" s="191">
        <v>179.59</v>
      </c>
      <c r="BK1608" s="191">
        <v>40.5</v>
      </c>
      <c r="BL1608" s="191">
        <v>7.29</v>
      </c>
      <c r="BM1608" s="191">
        <v>11.48</v>
      </c>
      <c r="BN1608" s="191">
        <v>5.4</v>
      </c>
      <c r="BO1608" s="191">
        <v>16.88</v>
      </c>
      <c r="BP1608" s="191">
        <v>244.26</v>
      </c>
      <c r="BQ1608" s="191">
        <v>34.25</v>
      </c>
      <c r="BR1608" s="191">
        <v>1.88</v>
      </c>
      <c r="BS1608" s="191">
        <v>210.01</v>
      </c>
      <c r="BT1608" s="191">
        <v>42</v>
      </c>
      <c r="BU1608" s="191">
        <v>288.14</v>
      </c>
      <c r="BV1608" s="186">
        <v>1800</v>
      </c>
      <c r="BW1608" s="186">
        <v>1284</v>
      </c>
      <c r="BX1608" s="186">
        <v>516</v>
      </c>
      <c r="BY1608" s="189">
        <v>43513</v>
      </c>
      <c r="BZ1608" s="188" t="s">
        <v>624</v>
      </c>
      <c r="CA1608" s="186">
        <v>41034</v>
      </c>
      <c r="CB1608" s="186">
        <v>16087</v>
      </c>
      <c r="CC1608" s="188"/>
      <c r="CD1608" s="186">
        <v>35040</v>
      </c>
      <c r="CE1608" s="186">
        <v>14109</v>
      </c>
      <c r="CF1608" s="186">
        <v>36324</v>
      </c>
      <c r="CG1608" s="186">
        <v>14625</v>
      </c>
    </row>
    <row r="1609" spans="1:85" hidden="1" x14ac:dyDescent="0.45">
      <c r="A1609" s="98">
        <v>100004095111</v>
      </c>
      <c r="B1609" s="1">
        <v>43538</v>
      </c>
      <c r="C1609" t="s">
        <v>101</v>
      </c>
      <c r="D1609">
        <v>2019</v>
      </c>
      <c r="E1609" s="98">
        <v>14826338581711</v>
      </c>
      <c r="F1609" s="142" t="s">
        <v>81</v>
      </c>
      <c r="G1609" s="141" t="str">
        <f>VLOOKUP(E1609,'Tableau Sites'!$A$7:$C$107,3,FALSE)</f>
        <v>45 BD EMILE GUILLEROT</v>
      </c>
      <c r="H1609" s="98">
        <v>56100</v>
      </c>
      <c r="I1609" s="104">
        <v>18</v>
      </c>
      <c r="J1609" s="1">
        <v>43465</v>
      </c>
      <c r="K1609" s="1">
        <v>43465</v>
      </c>
      <c r="L1609" s="104">
        <v>3567</v>
      </c>
      <c r="M1609" s="104">
        <v>3567</v>
      </c>
      <c r="N1609" s="5">
        <v>536.65</v>
      </c>
      <c r="O1609" s="186">
        <v>102976584</v>
      </c>
      <c r="P1609" s="187" t="s">
        <v>611</v>
      </c>
      <c r="Q1609" s="186">
        <v>102977700</v>
      </c>
      <c r="R1609" s="188" t="s">
        <v>130</v>
      </c>
      <c r="S1609" s="186">
        <v>11003620275</v>
      </c>
      <c r="T1609" s="188" t="s">
        <v>910</v>
      </c>
      <c r="U1609" s="186">
        <v>21560121200016</v>
      </c>
      <c r="V1609" s="188" t="s">
        <v>347</v>
      </c>
      <c r="W1609" s="188" t="s">
        <v>917</v>
      </c>
      <c r="X1609" s="186">
        <v>100004095111</v>
      </c>
      <c r="Y1609" s="189">
        <v>43538</v>
      </c>
      <c r="Z1609" s="189">
        <v>43578</v>
      </c>
      <c r="AA1609" s="186">
        <v>47</v>
      </c>
      <c r="AB1609" s="188" t="s">
        <v>613</v>
      </c>
      <c r="AC1609" s="188" t="s">
        <v>347</v>
      </c>
      <c r="AD1609" s="186">
        <v>6005830333</v>
      </c>
      <c r="AE1609" s="188" t="s">
        <v>81</v>
      </c>
      <c r="AF1609" s="188" t="s">
        <v>347</v>
      </c>
      <c r="AG1609" s="188" t="s">
        <v>347</v>
      </c>
      <c r="AH1609" s="190">
        <v>14826338581711</v>
      </c>
      <c r="AI1609" s="188" t="s">
        <v>822</v>
      </c>
      <c r="AJ1609" s="186">
        <v>56100</v>
      </c>
      <c r="AK1609" s="188" t="s">
        <v>264</v>
      </c>
      <c r="AL1609" s="188" t="s">
        <v>616</v>
      </c>
      <c r="AM1609" s="188" t="s">
        <v>930</v>
      </c>
      <c r="AN1609" s="188" t="s">
        <v>101</v>
      </c>
      <c r="AO1609" s="188" t="s">
        <v>617</v>
      </c>
      <c r="AP1609" s="188" t="s">
        <v>631</v>
      </c>
      <c r="AQ1609" s="188" t="s">
        <v>619</v>
      </c>
      <c r="AR1609" s="191">
        <v>18</v>
      </c>
      <c r="AS1609" s="188" t="s">
        <v>347</v>
      </c>
      <c r="AT1609" s="188" t="s">
        <v>347</v>
      </c>
      <c r="AU1609" s="186">
        <v>0</v>
      </c>
      <c r="AV1609" s="189">
        <v>43405</v>
      </c>
      <c r="AW1609" s="189">
        <v>43465</v>
      </c>
      <c r="AX1609" s="191">
        <v>179.38</v>
      </c>
      <c r="AY1609" s="186">
        <v>0</v>
      </c>
      <c r="AZ1609" s="186">
        <v>0</v>
      </c>
      <c r="BA1609" s="186">
        <v>0</v>
      </c>
      <c r="BB1609" s="186">
        <v>0</v>
      </c>
      <c r="BC1609" s="191">
        <v>6.85</v>
      </c>
      <c r="BD1609" s="186">
        <v>0</v>
      </c>
      <c r="BE1609" s="186">
        <v>0</v>
      </c>
      <c r="BF1609" s="189">
        <v>43466</v>
      </c>
      <c r="BG1609" s="189">
        <v>43524</v>
      </c>
      <c r="BH1609" s="191">
        <v>26.07</v>
      </c>
      <c r="BI1609" s="191">
        <v>124.99</v>
      </c>
      <c r="BJ1609" s="191">
        <v>330.44</v>
      </c>
      <c r="BK1609" s="191">
        <v>80.260000000000005</v>
      </c>
      <c r="BL1609" s="191">
        <v>7.05</v>
      </c>
      <c r="BM1609" s="191">
        <v>22.76</v>
      </c>
      <c r="BN1609" s="191">
        <v>10.7</v>
      </c>
      <c r="BO1609" s="191">
        <v>33.46</v>
      </c>
      <c r="BP1609" s="191">
        <v>451.21</v>
      </c>
      <c r="BQ1609" s="191">
        <v>33.119999999999997</v>
      </c>
      <c r="BR1609" s="191">
        <v>1.82</v>
      </c>
      <c r="BS1609" s="191">
        <v>418.09</v>
      </c>
      <c r="BT1609" s="191">
        <v>83.62</v>
      </c>
      <c r="BU1609" s="191">
        <v>536.65</v>
      </c>
      <c r="BV1609" s="186">
        <v>3567</v>
      </c>
      <c r="BW1609" s="186">
        <v>2673</v>
      </c>
      <c r="BX1609" s="186">
        <v>894</v>
      </c>
      <c r="BY1609" s="189">
        <v>43513</v>
      </c>
      <c r="BZ1609" s="188" t="s">
        <v>624</v>
      </c>
      <c r="CA1609" s="186">
        <v>41034</v>
      </c>
      <c r="CB1609" s="186">
        <v>16087</v>
      </c>
      <c r="CC1609" s="188"/>
      <c r="CD1609" s="186">
        <v>36324</v>
      </c>
      <c r="CE1609" s="186">
        <v>14625</v>
      </c>
      <c r="CF1609" s="186">
        <v>38997</v>
      </c>
      <c r="CG1609" s="186">
        <v>15519</v>
      </c>
    </row>
    <row r="1610" spans="1:85" hidden="1" x14ac:dyDescent="0.45">
      <c r="A1610" s="98">
        <v>100004095111</v>
      </c>
      <c r="B1610" s="1">
        <v>43538</v>
      </c>
      <c r="C1610" t="s">
        <v>101</v>
      </c>
      <c r="D1610">
        <v>2019</v>
      </c>
      <c r="E1610" s="98">
        <v>14826338581711</v>
      </c>
      <c r="F1610" s="142" t="s">
        <v>81</v>
      </c>
      <c r="G1610" s="141" t="str">
        <f>VLOOKUP(E1610,'Tableau Sites'!$A$7:$C$107,3,FALSE)</f>
        <v>45 BD EMILE GUILLEROT</v>
      </c>
      <c r="H1610" s="98">
        <v>56100</v>
      </c>
      <c r="I1610" s="104">
        <v>18</v>
      </c>
      <c r="J1610" s="1">
        <v>43524</v>
      </c>
      <c r="K1610" s="1">
        <v>43524</v>
      </c>
      <c r="L1610" s="104">
        <v>3230</v>
      </c>
      <c r="M1610" s="104">
        <v>3230</v>
      </c>
      <c r="N1610" s="5">
        <v>499.2</v>
      </c>
      <c r="O1610" s="186">
        <v>102976584</v>
      </c>
      <c r="P1610" s="187" t="s">
        <v>611</v>
      </c>
      <c r="Q1610" s="186">
        <v>102977700</v>
      </c>
      <c r="R1610" s="188" t="s">
        <v>130</v>
      </c>
      <c r="S1610" s="186">
        <v>11003620275</v>
      </c>
      <c r="T1610" s="188" t="s">
        <v>910</v>
      </c>
      <c r="U1610" s="186">
        <v>21560121200016</v>
      </c>
      <c r="V1610" s="188" t="s">
        <v>347</v>
      </c>
      <c r="W1610" s="188" t="s">
        <v>917</v>
      </c>
      <c r="X1610" s="186">
        <v>100004095111</v>
      </c>
      <c r="Y1610" s="189">
        <v>43538</v>
      </c>
      <c r="Z1610" s="189">
        <v>43578</v>
      </c>
      <c r="AA1610" s="186">
        <v>48</v>
      </c>
      <c r="AB1610" s="188" t="s">
        <v>613</v>
      </c>
      <c r="AC1610" s="188" t="s">
        <v>347</v>
      </c>
      <c r="AD1610" s="186">
        <v>6005830333</v>
      </c>
      <c r="AE1610" s="188" t="s">
        <v>81</v>
      </c>
      <c r="AF1610" s="188" t="s">
        <v>347</v>
      </c>
      <c r="AG1610" s="188" t="s">
        <v>347</v>
      </c>
      <c r="AH1610" s="190">
        <v>14826338581711</v>
      </c>
      <c r="AI1610" s="188" t="s">
        <v>822</v>
      </c>
      <c r="AJ1610" s="186">
        <v>56100</v>
      </c>
      <c r="AK1610" s="188" t="s">
        <v>264</v>
      </c>
      <c r="AL1610" s="188" t="s">
        <v>616</v>
      </c>
      <c r="AM1610" s="188" t="s">
        <v>930</v>
      </c>
      <c r="AN1610" s="188" t="s">
        <v>101</v>
      </c>
      <c r="AO1610" s="188" t="s">
        <v>617</v>
      </c>
      <c r="AP1610" s="188" t="s">
        <v>631</v>
      </c>
      <c r="AQ1610" s="188" t="s">
        <v>619</v>
      </c>
      <c r="AR1610" s="191">
        <v>18</v>
      </c>
      <c r="AS1610" s="188" t="s">
        <v>347</v>
      </c>
      <c r="AT1610" s="188" t="s">
        <v>347</v>
      </c>
      <c r="AU1610" s="186">
        <v>0</v>
      </c>
      <c r="AV1610" s="189">
        <v>43466</v>
      </c>
      <c r="AW1610" s="189">
        <v>43524</v>
      </c>
      <c r="AX1610" s="191">
        <v>168.45</v>
      </c>
      <c r="AY1610" s="186">
        <v>0</v>
      </c>
      <c r="AZ1610" s="186">
        <v>0</v>
      </c>
      <c r="BA1610" s="186">
        <v>0</v>
      </c>
      <c r="BB1610" s="186">
        <v>0</v>
      </c>
      <c r="BC1610" s="191">
        <v>12.21</v>
      </c>
      <c r="BD1610" s="186">
        <v>0</v>
      </c>
      <c r="BE1610" s="186">
        <v>0</v>
      </c>
      <c r="BF1610" s="189">
        <v>43525</v>
      </c>
      <c r="BG1610" s="189">
        <v>43585</v>
      </c>
      <c r="BH1610" s="191">
        <v>26.96</v>
      </c>
      <c r="BI1610" s="191">
        <v>114.46</v>
      </c>
      <c r="BJ1610" s="191">
        <v>309.87</v>
      </c>
      <c r="BK1610" s="191">
        <v>72.680000000000007</v>
      </c>
      <c r="BL1610" s="191">
        <v>7.29</v>
      </c>
      <c r="BM1610" s="191">
        <v>20.61</v>
      </c>
      <c r="BN1610" s="191">
        <v>9.69</v>
      </c>
      <c r="BO1610" s="191">
        <v>30.3</v>
      </c>
      <c r="BP1610" s="191">
        <v>420.14</v>
      </c>
      <c r="BQ1610" s="191">
        <v>34.25</v>
      </c>
      <c r="BR1610" s="191">
        <v>1.88</v>
      </c>
      <c r="BS1610" s="191">
        <v>385.89</v>
      </c>
      <c r="BT1610" s="191">
        <v>77.180000000000007</v>
      </c>
      <c r="BU1610" s="191">
        <v>499.2</v>
      </c>
      <c r="BV1610" s="186">
        <v>3230</v>
      </c>
      <c r="BW1610" s="186">
        <v>2506</v>
      </c>
      <c r="BX1610" s="186">
        <v>724</v>
      </c>
      <c r="BY1610" s="189">
        <v>43513</v>
      </c>
      <c r="BZ1610" s="188" t="s">
        <v>624</v>
      </c>
      <c r="CA1610" s="186">
        <v>41034</v>
      </c>
      <c r="CB1610" s="186">
        <v>16087</v>
      </c>
      <c r="CC1610" s="188"/>
      <c r="CD1610" s="186">
        <v>38997</v>
      </c>
      <c r="CE1610" s="186">
        <v>15519</v>
      </c>
      <c r="CF1610" s="186">
        <v>41503</v>
      </c>
      <c r="CG1610" s="186">
        <v>16243</v>
      </c>
    </row>
    <row r="1611" spans="1:85" hidden="1" x14ac:dyDescent="0.45">
      <c r="A1611" s="98">
        <v>100004095111</v>
      </c>
      <c r="B1611" s="1">
        <v>43538</v>
      </c>
      <c r="C1611" t="s">
        <v>101</v>
      </c>
      <c r="D1611">
        <v>2018</v>
      </c>
      <c r="E1611" s="98">
        <v>14857018736288</v>
      </c>
      <c r="F1611" s="142" t="s">
        <v>642</v>
      </c>
      <c r="G1611" s="141" t="str">
        <f>VLOOKUP(E1611,'Tableau Sites'!$A$7:$C$107,3,FALSE)</f>
        <v>3 BOULEVARD COSMAO DUMANOIR</v>
      </c>
      <c r="H1611" s="98">
        <v>56100</v>
      </c>
      <c r="I1611" s="104">
        <v>36</v>
      </c>
      <c r="J1611" s="1">
        <v>43404</v>
      </c>
      <c r="K1611" s="1">
        <v>43404</v>
      </c>
      <c r="L1611" s="104">
        <v>1221</v>
      </c>
      <c r="M1611" s="104">
        <v>1221</v>
      </c>
      <c r="N1611" s="5">
        <v>237.13</v>
      </c>
      <c r="O1611" s="186">
        <v>102976584</v>
      </c>
      <c r="P1611" s="187" t="s">
        <v>611</v>
      </c>
      <c r="Q1611" s="186">
        <v>102977700</v>
      </c>
      <c r="R1611" s="188" t="s">
        <v>130</v>
      </c>
      <c r="S1611" s="186">
        <v>11003620275</v>
      </c>
      <c r="T1611" s="188" t="s">
        <v>910</v>
      </c>
      <c r="U1611" s="186">
        <v>21560121200016</v>
      </c>
      <c r="V1611" s="188" t="s">
        <v>347</v>
      </c>
      <c r="W1611" s="188" t="s">
        <v>917</v>
      </c>
      <c r="X1611" s="186">
        <v>100004095111</v>
      </c>
      <c r="Y1611" s="189">
        <v>43538</v>
      </c>
      <c r="Z1611" s="189">
        <v>43578</v>
      </c>
      <c r="AA1611" s="186">
        <v>49</v>
      </c>
      <c r="AB1611" s="188" t="s">
        <v>613</v>
      </c>
      <c r="AC1611" s="188" t="s">
        <v>347</v>
      </c>
      <c r="AD1611" s="186">
        <v>6005863628</v>
      </c>
      <c r="AE1611" s="188" t="s">
        <v>642</v>
      </c>
      <c r="AF1611" s="188" t="s">
        <v>347</v>
      </c>
      <c r="AG1611" s="188" t="s">
        <v>347</v>
      </c>
      <c r="AH1611" s="190">
        <v>14857018736288</v>
      </c>
      <c r="AI1611" s="188" t="s">
        <v>823</v>
      </c>
      <c r="AJ1611" s="186">
        <v>56100</v>
      </c>
      <c r="AK1611" s="188" t="s">
        <v>264</v>
      </c>
      <c r="AL1611" s="188" t="s">
        <v>616</v>
      </c>
      <c r="AM1611" s="188" t="s">
        <v>931</v>
      </c>
      <c r="AN1611" s="188" t="s">
        <v>101</v>
      </c>
      <c r="AO1611" s="188" t="s">
        <v>617</v>
      </c>
      <c r="AP1611" s="188" t="s">
        <v>627</v>
      </c>
      <c r="AQ1611" s="188" t="s">
        <v>619</v>
      </c>
      <c r="AR1611" s="191">
        <v>36</v>
      </c>
      <c r="AS1611" s="188" t="s">
        <v>347</v>
      </c>
      <c r="AT1611" s="188" t="s">
        <v>347</v>
      </c>
      <c r="AU1611" s="186">
        <v>0</v>
      </c>
      <c r="AV1611" s="189">
        <v>43344</v>
      </c>
      <c r="AW1611" s="189">
        <v>43404</v>
      </c>
      <c r="AX1611" s="191">
        <v>61.4</v>
      </c>
      <c r="AY1611" s="186">
        <v>0</v>
      </c>
      <c r="AZ1611" s="186">
        <v>0</v>
      </c>
      <c r="BA1611" s="186">
        <v>0</v>
      </c>
      <c r="BB1611" s="186">
        <v>0</v>
      </c>
      <c r="BC1611" s="191">
        <v>2.34</v>
      </c>
      <c r="BD1611" s="186">
        <v>0</v>
      </c>
      <c r="BE1611" s="186">
        <v>0</v>
      </c>
      <c r="BF1611" s="189">
        <v>43405</v>
      </c>
      <c r="BG1611" s="189">
        <v>43465</v>
      </c>
      <c r="BH1611" s="191">
        <v>48.62</v>
      </c>
      <c r="BI1611" s="191">
        <v>42.98</v>
      </c>
      <c r="BJ1611" s="191">
        <v>153</v>
      </c>
      <c r="BK1611" s="191">
        <v>27.47</v>
      </c>
      <c r="BL1611" s="191">
        <v>13.15</v>
      </c>
      <c r="BM1611" s="191">
        <v>7.79</v>
      </c>
      <c r="BN1611" s="191">
        <v>3.66</v>
      </c>
      <c r="BO1611" s="191">
        <v>11.45</v>
      </c>
      <c r="BP1611" s="191">
        <v>205.07</v>
      </c>
      <c r="BQ1611" s="191">
        <v>61.77</v>
      </c>
      <c r="BR1611" s="191">
        <v>3.4</v>
      </c>
      <c r="BS1611" s="191">
        <v>143.30000000000001</v>
      </c>
      <c r="BT1611" s="191">
        <v>28.66</v>
      </c>
      <c r="BU1611" s="191">
        <v>237.13</v>
      </c>
      <c r="BV1611" s="186">
        <v>1221</v>
      </c>
      <c r="BW1611" s="186">
        <v>928</v>
      </c>
      <c r="BX1611" s="186">
        <v>293</v>
      </c>
      <c r="BY1611" s="189">
        <v>43515</v>
      </c>
      <c r="BZ1611" s="188" t="s">
        <v>624</v>
      </c>
      <c r="CA1611" s="186">
        <v>14556</v>
      </c>
      <c r="CB1611" s="186">
        <v>5971</v>
      </c>
      <c r="CC1611" s="189">
        <v>43543</v>
      </c>
      <c r="CD1611" s="186">
        <v>3020</v>
      </c>
      <c r="CE1611" s="186">
        <v>1285</v>
      </c>
      <c r="CF1611" s="186">
        <v>3948</v>
      </c>
      <c r="CG1611" s="186">
        <v>1578</v>
      </c>
    </row>
    <row r="1612" spans="1:85" hidden="1" x14ac:dyDescent="0.45">
      <c r="A1612" s="98">
        <v>100004095111</v>
      </c>
      <c r="B1612" s="1">
        <v>43538</v>
      </c>
      <c r="C1612" t="s">
        <v>101</v>
      </c>
      <c r="D1612">
        <v>2019</v>
      </c>
      <c r="E1612" s="98">
        <v>14857018736288</v>
      </c>
      <c r="F1612" s="142" t="s">
        <v>642</v>
      </c>
      <c r="G1612" s="141" t="str">
        <f>VLOOKUP(E1612,'Tableau Sites'!$A$7:$C$107,3,FALSE)</f>
        <v>3 BOULEVARD COSMAO DUMANOIR</v>
      </c>
      <c r="H1612" s="98">
        <v>56100</v>
      </c>
      <c r="I1612" s="104">
        <v>36</v>
      </c>
      <c r="J1612" s="1">
        <v>43465</v>
      </c>
      <c r="K1612" s="1">
        <v>43465</v>
      </c>
      <c r="L1612" s="104">
        <v>6823</v>
      </c>
      <c r="M1612" s="104">
        <v>6823</v>
      </c>
      <c r="N1612" s="5">
        <v>1017.28</v>
      </c>
      <c r="O1612" s="186">
        <v>102976584</v>
      </c>
      <c r="P1612" s="187" t="s">
        <v>611</v>
      </c>
      <c r="Q1612" s="186">
        <v>102977700</v>
      </c>
      <c r="R1612" s="188" t="s">
        <v>130</v>
      </c>
      <c r="S1612" s="186">
        <v>11003620275</v>
      </c>
      <c r="T1612" s="188" t="s">
        <v>910</v>
      </c>
      <c r="U1612" s="186">
        <v>21560121200016</v>
      </c>
      <c r="V1612" s="188" t="s">
        <v>347</v>
      </c>
      <c r="W1612" s="188" t="s">
        <v>917</v>
      </c>
      <c r="X1612" s="186">
        <v>100004095111</v>
      </c>
      <c r="Y1612" s="189">
        <v>43538</v>
      </c>
      <c r="Z1612" s="189">
        <v>43578</v>
      </c>
      <c r="AA1612" s="186">
        <v>50</v>
      </c>
      <c r="AB1612" s="188" t="s">
        <v>613</v>
      </c>
      <c r="AC1612" s="188" t="s">
        <v>347</v>
      </c>
      <c r="AD1612" s="186">
        <v>6005863628</v>
      </c>
      <c r="AE1612" s="188" t="s">
        <v>642</v>
      </c>
      <c r="AF1612" s="188" t="s">
        <v>347</v>
      </c>
      <c r="AG1612" s="188" t="s">
        <v>347</v>
      </c>
      <c r="AH1612" s="190">
        <v>14857018736288</v>
      </c>
      <c r="AI1612" s="188" t="s">
        <v>823</v>
      </c>
      <c r="AJ1612" s="186">
        <v>56100</v>
      </c>
      <c r="AK1612" s="188" t="s">
        <v>264</v>
      </c>
      <c r="AL1612" s="188" t="s">
        <v>616</v>
      </c>
      <c r="AM1612" s="188" t="s">
        <v>931</v>
      </c>
      <c r="AN1612" s="188" t="s">
        <v>101</v>
      </c>
      <c r="AO1612" s="188" t="s">
        <v>617</v>
      </c>
      <c r="AP1612" s="188" t="s">
        <v>627</v>
      </c>
      <c r="AQ1612" s="188" t="s">
        <v>619</v>
      </c>
      <c r="AR1612" s="191">
        <v>36</v>
      </c>
      <c r="AS1612" s="188" t="s">
        <v>347</v>
      </c>
      <c r="AT1612" s="188" t="s">
        <v>347</v>
      </c>
      <c r="AU1612" s="186">
        <v>0</v>
      </c>
      <c r="AV1612" s="189">
        <v>43405</v>
      </c>
      <c r="AW1612" s="189">
        <v>43465</v>
      </c>
      <c r="AX1612" s="191">
        <v>343.13</v>
      </c>
      <c r="AY1612" s="186">
        <v>0</v>
      </c>
      <c r="AZ1612" s="186">
        <v>0</v>
      </c>
      <c r="BA1612" s="186">
        <v>0</v>
      </c>
      <c r="BB1612" s="186">
        <v>0</v>
      </c>
      <c r="BC1612" s="191">
        <v>13.1</v>
      </c>
      <c r="BD1612" s="186">
        <v>0</v>
      </c>
      <c r="BE1612" s="186">
        <v>0</v>
      </c>
      <c r="BF1612" s="189">
        <v>43466</v>
      </c>
      <c r="BG1612" s="189">
        <v>43524</v>
      </c>
      <c r="BH1612" s="191">
        <v>47.02</v>
      </c>
      <c r="BI1612" s="191">
        <v>234.57</v>
      </c>
      <c r="BJ1612" s="191">
        <v>624.72</v>
      </c>
      <c r="BK1612" s="191">
        <v>153.52000000000001</v>
      </c>
      <c r="BL1612" s="191">
        <v>12.71</v>
      </c>
      <c r="BM1612" s="191">
        <v>43.53</v>
      </c>
      <c r="BN1612" s="191">
        <v>20.47</v>
      </c>
      <c r="BO1612" s="191">
        <v>64</v>
      </c>
      <c r="BP1612" s="191">
        <v>854.95</v>
      </c>
      <c r="BQ1612" s="191">
        <v>59.73</v>
      </c>
      <c r="BR1612" s="191">
        <v>3.29</v>
      </c>
      <c r="BS1612" s="191">
        <v>795.22</v>
      </c>
      <c r="BT1612" s="191">
        <v>159.04</v>
      </c>
      <c r="BU1612" s="191">
        <v>1017.28</v>
      </c>
      <c r="BV1612" s="186">
        <v>6823</v>
      </c>
      <c r="BW1612" s="186">
        <v>4812</v>
      </c>
      <c r="BX1612" s="186">
        <v>2011</v>
      </c>
      <c r="BY1612" s="189">
        <v>43515</v>
      </c>
      <c r="BZ1612" s="188" t="s">
        <v>624</v>
      </c>
      <c r="CA1612" s="186">
        <v>14556</v>
      </c>
      <c r="CB1612" s="186">
        <v>5971</v>
      </c>
      <c r="CC1612" s="189">
        <v>43543</v>
      </c>
      <c r="CD1612" s="186">
        <v>3948</v>
      </c>
      <c r="CE1612" s="186">
        <v>1578</v>
      </c>
      <c r="CF1612" s="186">
        <v>8760</v>
      </c>
      <c r="CG1612" s="186">
        <v>3589</v>
      </c>
    </row>
    <row r="1613" spans="1:85" hidden="1" x14ac:dyDescent="0.45">
      <c r="A1613" s="98">
        <v>100004095111</v>
      </c>
      <c r="B1613" s="1">
        <v>43538</v>
      </c>
      <c r="C1613" t="s">
        <v>101</v>
      </c>
      <c r="D1613">
        <v>2019</v>
      </c>
      <c r="E1613" s="98">
        <v>14857018736288</v>
      </c>
      <c r="F1613" s="142" t="s">
        <v>642</v>
      </c>
      <c r="G1613" s="141" t="str">
        <f>VLOOKUP(E1613,'Tableau Sites'!$A$7:$C$107,3,FALSE)</f>
        <v>3 BOULEVARD COSMAO DUMANOIR</v>
      </c>
      <c r="H1613" s="98">
        <v>56100</v>
      </c>
      <c r="I1613" s="104">
        <v>36</v>
      </c>
      <c r="J1613" s="1">
        <v>43524</v>
      </c>
      <c r="K1613" s="1">
        <v>43524</v>
      </c>
      <c r="L1613" s="104">
        <v>8454</v>
      </c>
      <c r="M1613" s="104">
        <v>8454</v>
      </c>
      <c r="N1613" s="5">
        <v>1264.6199999999999</v>
      </c>
      <c r="O1613" s="186">
        <v>102976584</v>
      </c>
      <c r="P1613" s="187" t="s">
        <v>611</v>
      </c>
      <c r="Q1613" s="186">
        <v>102977700</v>
      </c>
      <c r="R1613" s="188" t="s">
        <v>130</v>
      </c>
      <c r="S1613" s="186">
        <v>11003620275</v>
      </c>
      <c r="T1613" s="188" t="s">
        <v>910</v>
      </c>
      <c r="U1613" s="186">
        <v>21560121200016</v>
      </c>
      <c r="V1613" s="188" t="s">
        <v>347</v>
      </c>
      <c r="W1613" s="188" t="s">
        <v>917</v>
      </c>
      <c r="X1613" s="186">
        <v>100004095111</v>
      </c>
      <c r="Y1613" s="189">
        <v>43538</v>
      </c>
      <c r="Z1613" s="189">
        <v>43578</v>
      </c>
      <c r="AA1613" s="186">
        <v>51</v>
      </c>
      <c r="AB1613" s="188" t="s">
        <v>613</v>
      </c>
      <c r="AC1613" s="188" t="s">
        <v>347</v>
      </c>
      <c r="AD1613" s="186">
        <v>6005863628</v>
      </c>
      <c r="AE1613" s="188" t="s">
        <v>642</v>
      </c>
      <c r="AF1613" s="188" t="s">
        <v>347</v>
      </c>
      <c r="AG1613" s="188" t="s">
        <v>347</v>
      </c>
      <c r="AH1613" s="190">
        <v>14857018736288</v>
      </c>
      <c r="AI1613" s="188" t="s">
        <v>823</v>
      </c>
      <c r="AJ1613" s="186">
        <v>56100</v>
      </c>
      <c r="AK1613" s="188" t="s">
        <v>264</v>
      </c>
      <c r="AL1613" s="188" t="s">
        <v>616</v>
      </c>
      <c r="AM1613" s="188" t="s">
        <v>931</v>
      </c>
      <c r="AN1613" s="188" t="s">
        <v>101</v>
      </c>
      <c r="AO1613" s="188" t="s">
        <v>617</v>
      </c>
      <c r="AP1613" s="188" t="s">
        <v>627</v>
      </c>
      <c r="AQ1613" s="188" t="s">
        <v>619</v>
      </c>
      <c r="AR1613" s="191">
        <v>36</v>
      </c>
      <c r="AS1613" s="188" t="s">
        <v>347</v>
      </c>
      <c r="AT1613" s="188" t="s">
        <v>347</v>
      </c>
      <c r="AU1613" s="186">
        <v>0</v>
      </c>
      <c r="AV1613" s="189">
        <v>43466</v>
      </c>
      <c r="AW1613" s="189">
        <v>43524</v>
      </c>
      <c r="AX1613" s="191">
        <v>440.88</v>
      </c>
      <c r="AY1613" s="186">
        <v>0</v>
      </c>
      <c r="AZ1613" s="186">
        <v>0</v>
      </c>
      <c r="BA1613" s="186">
        <v>0</v>
      </c>
      <c r="BB1613" s="186">
        <v>0</v>
      </c>
      <c r="BC1613" s="191">
        <v>31.96</v>
      </c>
      <c r="BD1613" s="186">
        <v>0</v>
      </c>
      <c r="BE1613" s="186">
        <v>0</v>
      </c>
      <c r="BF1613" s="189">
        <v>43525</v>
      </c>
      <c r="BG1613" s="189">
        <v>43585</v>
      </c>
      <c r="BH1613" s="191">
        <v>48.62</v>
      </c>
      <c r="BI1613" s="191">
        <v>289.14</v>
      </c>
      <c r="BJ1613" s="191">
        <v>778.64</v>
      </c>
      <c r="BK1613" s="191">
        <v>190.22</v>
      </c>
      <c r="BL1613" s="191">
        <v>13.15</v>
      </c>
      <c r="BM1613" s="191">
        <v>53.94</v>
      </c>
      <c r="BN1613" s="191">
        <v>25.36</v>
      </c>
      <c r="BO1613" s="191">
        <v>79.3</v>
      </c>
      <c r="BP1613" s="191">
        <v>1061.31</v>
      </c>
      <c r="BQ1613" s="191">
        <v>61.77</v>
      </c>
      <c r="BR1613" s="191">
        <v>3.4</v>
      </c>
      <c r="BS1613" s="191">
        <v>999.54</v>
      </c>
      <c r="BT1613" s="191">
        <v>199.91</v>
      </c>
      <c r="BU1613" s="191">
        <v>1264.6199999999999</v>
      </c>
      <c r="BV1613" s="186">
        <v>8454</v>
      </c>
      <c r="BW1613" s="186">
        <v>5862</v>
      </c>
      <c r="BX1613" s="186">
        <v>2592</v>
      </c>
      <c r="BY1613" s="189">
        <v>43515</v>
      </c>
      <c r="BZ1613" s="188" t="s">
        <v>624</v>
      </c>
      <c r="CA1613" s="186">
        <v>14556</v>
      </c>
      <c r="CB1613" s="186">
        <v>5971</v>
      </c>
      <c r="CC1613" s="189">
        <v>43543</v>
      </c>
      <c r="CD1613" s="186">
        <v>8760</v>
      </c>
      <c r="CE1613" s="186">
        <v>3589</v>
      </c>
      <c r="CF1613" s="186">
        <v>14622</v>
      </c>
      <c r="CG1613" s="186">
        <v>6181</v>
      </c>
    </row>
    <row r="1614" spans="1:85" hidden="1" x14ac:dyDescent="0.45">
      <c r="A1614" s="98">
        <v>100004095111</v>
      </c>
      <c r="B1614" s="1">
        <v>43538</v>
      </c>
      <c r="C1614" t="s">
        <v>101</v>
      </c>
      <c r="D1614">
        <v>2018</v>
      </c>
      <c r="E1614" s="98">
        <v>14814616439917</v>
      </c>
      <c r="F1614" s="142" t="s">
        <v>109</v>
      </c>
      <c r="G1614" s="141" t="str">
        <f>VLOOKUP(E1614,'Tableau Sites'!$A$7:$C$107,3,FALSE)</f>
        <v>24 RUE DE KERSABIEC</v>
      </c>
      <c r="H1614" s="98">
        <v>56100</v>
      </c>
      <c r="I1614" s="104">
        <v>12</v>
      </c>
      <c r="J1614" s="1">
        <v>43404</v>
      </c>
      <c r="K1614" s="1">
        <v>43404</v>
      </c>
      <c r="L1614" s="104">
        <v>1712</v>
      </c>
      <c r="M1614" s="104">
        <v>1712</v>
      </c>
      <c r="N1614" s="5">
        <v>263.99</v>
      </c>
      <c r="O1614" s="186">
        <v>102976584</v>
      </c>
      <c r="P1614" s="187" t="s">
        <v>611</v>
      </c>
      <c r="Q1614" s="186">
        <v>102977700</v>
      </c>
      <c r="R1614" s="188" t="s">
        <v>130</v>
      </c>
      <c r="S1614" s="186">
        <v>11003620275</v>
      </c>
      <c r="T1614" s="188" t="s">
        <v>910</v>
      </c>
      <c r="U1614" s="186">
        <v>21560121200016</v>
      </c>
      <c r="V1614" s="188" t="s">
        <v>347</v>
      </c>
      <c r="W1614" s="188" t="s">
        <v>917</v>
      </c>
      <c r="X1614" s="186">
        <v>100004095111</v>
      </c>
      <c r="Y1614" s="189">
        <v>43538</v>
      </c>
      <c r="Z1614" s="189">
        <v>43578</v>
      </c>
      <c r="AA1614" s="186">
        <v>52</v>
      </c>
      <c r="AB1614" s="188" t="s">
        <v>613</v>
      </c>
      <c r="AC1614" s="188" t="s">
        <v>347</v>
      </c>
      <c r="AD1614" s="186">
        <v>6005863702</v>
      </c>
      <c r="AE1614" s="188" t="s">
        <v>109</v>
      </c>
      <c r="AF1614" s="188" t="s">
        <v>347</v>
      </c>
      <c r="AG1614" s="188" t="s">
        <v>347</v>
      </c>
      <c r="AH1614" s="190">
        <v>14814616439917</v>
      </c>
      <c r="AI1614" s="188" t="s">
        <v>156</v>
      </c>
      <c r="AJ1614" s="186">
        <v>56100</v>
      </c>
      <c r="AK1614" s="188" t="s">
        <v>264</v>
      </c>
      <c r="AL1614" s="188" t="s">
        <v>616</v>
      </c>
      <c r="AM1614" s="188" t="s">
        <v>378</v>
      </c>
      <c r="AN1614" s="188" t="s">
        <v>101</v>
      </c>
      <c r="AO1614" s="188" t="s">
        <v>617</v>
      </c>
      <c r="AP1614" s="188" t="s">
        <v>618</v>
      </c>
      <c r="AQ1614" s="188" t="s">
        <v>619</v>
      </c>
      <c r="AR1614" s="191">
        <v>12</v>
      </c>
      <c r="AS1614" s="188" t="s">
        <v>347</v>
      </c>
      <c r="AT1614" s="188" t="s">
        <v>347</v>
      </c>
      <c r="AU1614" s="186">
        <v>0</v>
      </c>
      <c r="AV1614" s="189">
        <v>43344</v>
      </c>
      <c r="AW1614" s="189">
        <v>43404</v>
      </c>
      <c r="AX1614" s="191">
        <v>86.09</v>
      </c>
      <c r="AY1614" s="186">
        <v>0</v>
      </c>
      <c r="AZ1614" s="186">
        <v>0</v>
      </c>
      <c r="BA1614" s="186">
        <v>0</v>
      </c>
      <c r="BB1614" s="186">
        <v>0</v>
      </c>
      <c r="BC1614" s="191">
        <v>3.28</v>
      </c>
      <c r="BD1614" s="186">
        <v>0</v>
      </c>
      <c r="BE1614" s="186">
        <v>0</v>
      </c>
      <c r="BF1614" s="189">
        <v>43405</v>
      </c>
      <c r="BG1614" s="189">
        <v>43465</v>
      </c>
      <c r="BH1614" s="191">
        <v>14.92</v>
      </c>
      <c r="BI1614" s="191">
        <v>62.66</v>
      </c>
      <c r="BJ1614" s="191">
        <v>163.66999999999999</v>
      </c>
      <c r="BK1614" s="191">
        <v>38.520000000000003</v>
      </c>
      <c r="BL1614" s="191">
        <v>4.03</v>
      </c>
      <c r="BM1614" s="191">
        <v>10.92</v>
      </c>
      <c r="BN1614" s="191">
        <v>5.14</v>
      </c>
      <c r="BO1614" s="191">
        <v>16.059999999999999</v>
      </c>
      <c r="BP1614" s="191">
        <v>222.28</v>
      </c>
      <c r="BQ1614" s="191">
        <v>18.95</v>
      </c>
      <c r="BR1614" s="191">
        <v>1.04</v>
      </c>
      <c r="BS1614" s="191">
        <v>203.33</v>
      </c>
      <c r="BT1614" s="191">
        <v>40.67</v>
      </c>
      <c r="BU1614" s="191">
        <v>263.99</v>
      </c>
      <c r="BV1614" s="186">
        <v>1712</v>
      </c>
      <c r="BW1614" s="186">
        <v>1712</v>
      </c>
      <c r="BX1614" s="186">
        <v>0</v>
      </c>
      <c r="BY1614" s="189">
        <v>43514</v>
      </c>
      <c r="BZ1614" s="188" t="s">
        <v>624</v>
      </c>
      <c r="CA1614" s="186">
        <v>5084</v>
      </c>
      <c r="CB1614" s="186">
        <v>0</v>
      </c>
      <c r="CC1614" s="189">
        <v>43542</v>
      </c>
      <c r="CD1614" s="186">
        <v>33940</v>
      </c>
      <c r="CE1614" s="186">
        <v>0</v>
      </c>
      <c r="CF1614" s="186">
        <v>1345</v>
      </c>
      <c r="CG1614" s="186">
        <v>0</v>
      </c>
    </row>
    <row r="1615" spans="1:85" hidden="1" x14ac:dyDescent="0.45">
      <c r="A1615" s="98">
        <v>100004095111</v>
      </c>
      <c r="B1615" s="1">
        <v>43538</v>
      </c>
      <c r="C1615" t="s">
        <v>101</v>
      </c>
      <c r="D1615">
        <v>2019</v>
      </c>
      <c r="E1615" s="98">
        <v>14814616439917</v>
      </c>
      <c r="F1615" s="142" t="s">
        <v>109</v>
      </c>
      <c r="G1615" s="141" t="str">
        <f>VLOOKUP(E1615,'Tableau Sites'!$A$7:$C$107,3,FALSE)</f>
        <v>24 RUE DE KERSABIEC</v>
      </c>
      <c r="H1615" s="98">
        <v>56100</v>
      </c>
      <c r="I1615" s="104">
        <v>12</v>
      </c>
      <c r="J1615" s="1">
        <v>43465</v>
      </c>
      <c r="K1615" s="1">
        <v>43465</v>
      </c>
      <c r="L1615" s="104">
        <v>2170</v>
      </c>
      <c r="M1615" s="104">
        <v>2170</v>
      </c>
      <c r="N1615" s="5">
        <v>328.62</v>
      </c>
      <c r="O1615" s="186">
        <v>102976584</v>
      </c>
      <c r="P1615" s="187" t="s">
        <v>611</v>
      </c>
      <c r="Q1615" s="186">
        <v>102977700</v>
      </c>
      <c r="R1615" s="188" t="s">
        <v>130</v>
      </c>
      <c r="S1615" s="186">
        <v>11003620275</v>
      </c>
      <c r="T1615" s="188" t="s">
        <v>910</v>
      </c>
      <c r="U1615" s="186">
        <v>21560121200016</v>
      </c>
      <c r="V1615" s="188" t="s">
        <v>347</v>
      </c>
      <c r="W1615" s="188" t="s">
        <v>917</v>
      </c>
      <c r="X1615" s="186">
        <v>100004095111</v>
      </c>
      <c r="Y1615" s="189">
        <v>43538</v>
      </c>
      <c r="Z1615" s="189">
        <v>43578</v>
      </c>
      <c r="AA1615" s="186">
        <v>53</v>
      </c>
      <c r="AB1615" s="188" t="s">
        <v>613</v>
      </c>
      <c r="AC1615" s="188" t="s">
        <v>347</v>
      </c>
      <c r="AD1615" s="186">
        <v>6005863702</v>
      </c>
      <c r="AE1615" s="188" t="s">
        <v>109</v>
      </c>
      <c r="AF1615" s="188" t="s">
        <v>347</v>
      </c>
      <c r="AG1615" s="188" t="s">
        <v>347</v>
      </c>
      <c r="AH1615" s="190">
        <v>14814616439917</v>
      </c>
      <c r="AI1615" s="188" t="s">
        <v>156</v>
      </c>
      <c r="AJ1615" s="186">
        <v>56100</v>
      </c>
      <c r="AK1615" s="188" t="s">
        <v>264</v>
      </c>
      <c r="AL1615" s="188" t="s">
        <v>616</v>
      </c>
      <c r="AM1615" s="188" t="s">
        <v>932</v>
      </c>
      <c r="AN1615" s="188" t="s">
        <v>101</v>
      </c>
      <c r="AO1615" s="188" t="s">
        <v>617</v>
      </c>
      <c r="AP1615" s="188" t="s">
        <v>618</v>
      </c>
      <c r="AQ1615" s="188" t="s">
        <v>619</v>
      </c>
      <c r="AR1615" s="191">
        <v>12</v>
      </c>
      <c r="AS1615" s="188" t="s">
        <v>347</v>
      </c>
      <c r="AT1615" s="188" t="s">
        <v>347</v>
      </c>
      <c r="AU1615" s="186">
        <v>0</v>
      </c>
      <c r="AV1615" s="189">
        <v>43405</v>
      </c>
      <c r="AW1615" s="189">
        <v>43465</v>
      </c>
      <c r="AX1615" s="191">
        <v>109.13</v>
      </c>
      <c r="AY1615" s="186">
        <v>0</v>
      </c>
      <c r="AZ1615" s="186">
        <v>0</v>
      </c>
      <c r="BA1615" s="186">
        <v>0</v>
      </c>
      <c r="BB1615" s="186">
        <v>0</v>
      </c>
      <c r="BC1615" s="191">
        <v>4.17</v>
      </c>
      <c r="BD1615" s="186">
        <v>0</v>
      </c>
      <c r="BE1615" s="186">
        <v>0</v>
      </c>
      <c r="BF1615" s="189">
        <v>43466</v>
      </c>
      <c r="BG1615" s="189">
        <v>43524</v>
      </c>
      <c r="BH1615" s="191">
        <v>14.43</v>
      </c>
      <c r="BI1615" s="191">
        <v>79.42</v>
      </c>
      <c r="BJ1615" s="191">
        <v>202.98</v>
      </c>
      <c r="BK1615" s="191">
        <v>48.83</v>
      </c>
      <c r="BL1615" s="191">
        <v>3.9</v>
      </c>
      <c r="BM1615" s="191">
        <v>13.84</v>
      </c>
      <c r="BN1615" s="191">
        <v>6.51</v>
      </c>
      <c r="BO1615" s="191">
        <v>20.350000000000001</v>
      </c>
      <c r="BP1615" s="191">
        <v>276.06</v>
      </c>
      <c r="BQ1615" s="191">
        <v>18.329999999999998</v>
      </c>
      <c r="BR1615" s="191">
        <v>1.01</v>
      </c>
      <c r="BS1615" s="191">
        <v>257.73</v>
      </c>
      <c r="BT1615" s="191">
        <v>51.55</v>
      </c>
      <c r="BU1615" s="191">
        <v>328.62</v>
      </c>
      <c r="BV1615" s="186">
        <v>2170</v>
      </c>
      <c r="BW1615" s="186">
        <v>2170</v>
      </c>
      <c r="BX1615" s="186">
        <v>0</v>
      </c>
      <c r="BY1615" s="189">
        <v>43514</v>
      </c>
      <c r="BZ1615" s="188" t="s">
        <v>624</v>
      </c>
      <c r="CA1615" s="186">
        <v>5084</v>
      </c>
      <c r="CB1615" s="186">
        <v>0</v>
      </c>
      <c r="CC1615" s="189">
        <v>43542</v>
      </c>
      <c r="CD1615" s="186">
        <v>1345</v>
      </c>
      <c r="CE1615" s="186">
        <v>0</v>
      </c>
      <c r="CF1615" s="186">
        <v>3515</v>
      </c>
      <c r="CG1615" s="186">
        <v>0</v>
      </c>
    </row>
    <row r="1616" spans="1:85" hidden="1" x14ac:dyDescent="0.45">
      <c r="A1616" s="98">
        <v>100004095111</v>
      </c>
      <c r="B1616" s="1">
        <v>43538</v>
      </c>
      <c r="C1616" t="s">
        <v>101</v>
      </c>
      <c r="D1616">
        <v>2019</v>
      </c>
      <c r="E1616" s="98">
        <v>14814616439917</v>
      </c>
      <c r="F1616" s="142" t="s">
        <v>109</v>
      </c>
      <c r="G1616" s="141" t="str">
        <f>VLOOKUP(E1616,'Tableau Sites'!$A$7:$C$107,3,FALSE)</f>
        <v>24 RUE DE KERSABIEC</v>
      </c>
      <c r="H1616" s="98">
        <v>56100</v>
      </c>
      <c r="I1616" s="104">
        <v>12</v>
      </c>
      <c r="J1616" s="1">
        <v>43524</v>
      </c>
      <c r="K1616" s="1">
        <v>43524</v>
      </c>
      <c r="L1616" s="104">
        <v>1912</v>
      </c>
      <c r="M1616" s="104">
        <v>1912</v>
      </c>
      <c r="N1616" s="5">
        <v>296.79000000000002</v>
      </c>
      <c r="O1616" s="186">
        <v>102976584</v>
      </c>
      <c r="P1616" s="187" t="s">
        <v>611</v>
      </c>
      <c r="Q1616" s="186">
        <v>102977700</v>
      </c>
      <c r="R1616" s="188" t="s">
        <v>130</v>
      </c>
      <c r="S1616" s="186">
        <v>11003620275</v>
      </c>
      <c r="T1616" s="188" t="s">
        <v>910</v>
      </c>
      <c r="U1616" s="186">
        <v>21560121200016</v>
      </c>
      <c r="V1616" s="188" t="s">
        <v>347</v>
      </c>
      <c r="W1616" s="188" t="s">
        <v>917</v>
      </c>
      <c r="X1616" s="186">
        <v>100004095111</v>
      </c>
      <c r="Y1616" s="189">
        <v>43538</v>
      </c>
      <c r="Z1616" s="189">
        <v>43578</v>
      </c>
      <c r="AA1616" s="186">
        <v>54</v>
      </c>
      <c r="AB1616" s="188" t="s">
        <v>613</v>
      </c>
      <c r="AC1616" s="188" t="s">
        <v>347</v>
      </c>
      <c r="AD1616" s="186">
        <v>6005863702</v>
      </c>
      <c r="AE1616" s="188" t="s">
        <v>109</v>
      </c>
      <c r="AF1616" s="188" t="s">
        <v>347</v>
      </c>
      <c r="AG1616" s="188" t="s">
        <v>347</v>
      </c>
      <c r="AH1616" s="190">
        <v>14814616439917</v>
      </c>
      <c r="AI1616" s="188" t="s">
        <v>156</v>
      </c>
      <c r="AJ1616" s="186">
        <v>56100</v>
      </c>
      <c r="AK1616" s="188" t="s">
        <v>264</v>
      </c>
      <c r="AL1616" s="188" t="s">
        <v>616</v>
      </c>
      <c r="AM1616" s="188" t="s">
        <v>932</v>
      </c>
      <c r="AN1616" s="188" t="s">
        <v>101</v>
      </c>
      <c r="AO1616" s="188" t="s">
        <v>617</v>
      </c>
      <c r="AP1616" s="188" t="s">
        <v>618</v>
      </c>
      <c r="AQ1616" s="188" t="s">
        <v>619</v>
      </c>
      <c r="AR1616" s="191">
        <v>12</v>
      </c>
      <c r="AS1616" s="188" t="s">
        <v>347</v>
      </c>
      <c r="AT1616" s="188" t="s">
        <v>347</v>
      </c>
      <c r="AU1616" s="186">
        <v>0</v>
      </c>
      <c r="AV1616" s="189">
        <v>43466</v>
      </c>
      <c r="AW1616" s="189">
        <v>43524</v>
      </c>
      <c r="AX1616" s="191">
        <v>99.71</v>
      </c>
      <c r="AY1616" s="186">
        <v>0</v>
      </c>
      <c r="AZ1616" s="186">
        <v>0</v>
      </c>
      <c r="BA1616" s="186">
        <v>0</v>
      </c>
      <c r="BB1616" s="186">
        <v>0</v>
      </c>
      <c r="BC1616" s="191">
        <v>7.23</v>
      </c>
      <c r="BD1616" s="186">
        <v>0</v>
      </c>
      <c r="BE1616" s="186">
        <v>0</v>
      </c>
      <c r="BF1616" s="189">
        <v>43525</v>
      </c>
      <c r="BG1616" s="189">
        <v>43585</v>
      </c>
      <c r="BH1616" s="191">
        <v>14.93</v>
      </c>
      <c r="BI1616" s="191">
        <v>69.98</v>
      </c>
      <c r="BJ1616" s="191">
        <v>184.62</v>
      </c>
      <c r="BK1616" s="191">
        <v>43.02</v>
      </c>
      <c r="BL1616" s="191">
        <v>4.04</v>
      </c>
      <c r="BM1616" s="191">
        <v>12.2</v>
      </c>
      <c r="BN1616" s="191">
        <v>5.74</v>
      </c>
      <c r="BO1616" s="191">
        <v>17.940000000000001</v>
      </c>
      <c r="BP1616" s="191">
        <v>249.62</v>
      </c>
      <c r="BQ1616" s="191">
        <v>18.97</v>
      </c>
      <c r="BR1616" s="191">
        <v>1.04</v>
      </c>
      <c r="BS1616" s="191">
        <v>230.65</v>
      </c>
      <c r="BT1616" s="191">
        <v>46.13</v>
      </c>
      <c r="BU1616" s="191">
        <v>296.79000000000002</v>
      </c>
      <c r="BV1616" s="186">
        <v>1912</v>
      </c>
      <c r="BW1616" s="186">
        <v>1912</v>
      </c>
      <c r="BX1616" s="186">
        <v>0</v>
      </c>
      <c r="BY1616" s="189">
        <v>43514</v>
      </c>
      <c r="BZ1616" s="188" t="s">
        <v>624</v>
      </c>
      <c r="CA1616" s="186">
        <v>5084</v>
      </c>
      <c r="CB1616" s="186">
        <v>0</v>
      </c>
      <c r="CC1616" s="189">
        <v>43542</v>
      </c>
      <c r="CD1616" s="186">
        <v>3515</v>
      </c>
      <c r="CE1616" s="186">
        <v>0</v>
      </c>
      <c r="CF1616" s="186">
        <v>5427</v>
      </c>
      <c r="CG1616" s="186">
        <v>0</v>
      </c>
    </row>
    <row r="1617" spans="1:85" hidden="1" x14ac:dyDescent="0.45">
      <c r="A1617" s="98">
        <v>100004095111</v>
      </c>
      <c r="B1617" s="1">
        <v>43538</v>
      </c>
      <c r="C1617" t="s">
        <v>101</v>
      </c>
      <c r="D1617">
        <v>2018</v>
      </c>
      <c r="E1617" s="98">
        <v>14807525267709</v>
      </c>
      <c r="F1617" s="142" t="s">
        <v>63</v>
      </c>
      <c r="G1617" s="141" t="e">
        <f>VLOOKUP(E1617,'Tableau Sites'!$A$7:$C$107,3,FALSE)</f>
        <v>#N/A</v>
      </c>
      <c r="H1617" s="98">
        <v>56100</v>
      </c>
      <c r="I1617" s="104">
        <v>6</v>
      </c>
      <c r="J1617" s="1">
        <v>43404</v>
      </c>
      <c r="K1617" s="1">
        <v>43404</v>
      </c>
      <c r="L1617" s="104">
        <v>9</v>
      </c>
      <c r="M1617" s="104">
        <v>9</v>
      </c>
      <c r="N1617" s="5">
        <v>14.85</v>
      </c>
      <c r="O1617" s="186">
        <v>102976584</v>
      </c>
      <c r="P1617" s="187" t="s">
        <v>611</v>
      </c>
      <c r="Q1617" s="186">
        <v>102977700</v>
      </c>
      <c r="R1617" s="188" t="s">
        <v>130</v>
      </c>
      <c r="S1617" s="186">
        <v>11003620275</v>
      </c>
      <c r="T1617" s="188" t="s">
        <v>910</v>
      </c>
      <c r="U1617" s="186">
        <v>21560121200016</v>
      </c>
      <c r="V1617" s="188" t="s">
        <v>347</v>
      </c>
      <c r="W1617" s="188" t="s">
        <v>917</v>
      </c>
      <c r="X1617" s="186">
        <v>100004095111</v>
      </c>
      <c r="Y1617" s="189">
        <v>43538</v>
      </c>
      <c r="Z1617" s="189">
        <v>43578</v>
      </c>
      <c r="AA1617" s="186">
        <v>55</v>
      </c>
      <c r="AB1617" s="188" t="s">
        <v>613</v>
      </c>
      <c r="AC1617" s="188" t="s">
        <v>347</v>
      </c>
      <c r="AD1617" s="186">
        <v>6005876589</v>
      </c>
      <c r="AE1617" s="188" t="s">
        <v>63</v>
      </c>
      <c r="AF1617" s="188" t="s">
        <v>347</v>
      </c>
      <c r="AG1617" s="188" t="s">
        <v>347</v>
      </c>
      <c r="AH1617" s="190">
        <v>14807525267709</v>
      </c>
      <c r="AI1617" s="188" t="s">
        <v>824</v>
      </c>
      <c r="AJ1617" s="186">
        <v>56100</v>
      </c>
      <c r="AK1617" s="188" t="s">
        <v>264</v>
      </c>
      <c r="AL1617" s="188" t="s">
        <v>616</v>
      </c>
      <c r="AM1617" s="188" t="s">
        <v>933</v>
      </c>
      <c r="AN1617" s="188" t="s">
        <v>101</v>
      </c>
      <c r="AO1617" s="188" t="s">
        <v>617</v>
      </c>
      <c r="AP1617" s="188" t="s">
        <v>618</v>
      </c>
      <c r="AQ1617" s="188" t="s">
        <v>619</v>
      </c>
      <c r="AR1617" s="191">
        <v>6</v>
      </c>
      <c r="AS1617" s="188" t="s">
        <v>347</v>
      </c>
      <c r="AT1617" s="188" t="s">
        <v>347</v>
      </c>
      <c r="AU1617" s="186">
        <v>0</v>
      </c>
      <c r="AV1617" s="189">
        <v>43344</v>
      </c>
      <c r="AW1617" s="189">
        <v>43404</v>
      </c>
      <c r="AX1617" s="191">
        <v>0.46</v>
      </c>
      <c r="AY1617" s="186">
        <v>0</v>
      </c>
      <c r="AZ1617" s="186">
        <v>0</v>
      </c>
      <c r="BA1617" s="186">
        <v>0</v>
      </c>
      <c r="BB1617" s="186">
        <v>0</v>
      </c>
      <c r="BC1617" s="191">
        <v>0.02</v>
      </c>
      <c r="BD1617" s="186">
        <v>0</v>
      </c>
      <c r="BE1617" s="186">
        <v>0</v>
      </c>
      <c r="BF1617" s="189">
        <v>43405</v>
      </c>
      <c r="BG1617" s="189">
        <v>43465</v>
      </c>
      <c r="BH1617" s="191">
        <v>10.11</v>
      </c>
      <c r="BI1617" s="191">
        <v>0.33</v>
      </c>
      <c r="BJ1617" s="191">
        <v>10.9</v>
      </c>
      <c r="BK1617" s="191">
        <v>0.2</v>
      </c>
      <c r="BL1617" s="191">
        <v>2.73</v>
      </c>
      <c r="BM1617" s="191">
        <v>0.06</v>
      </c>
      <c r="BN1617" s="191">
        <v>0.03</v>
      </c>
      <c r="BO1617" s="191">
        <v>0.09</v>
      </c>
      <c r="BP1617" s="191">
        <v>13.92</v>
      </c>
      <c r="BQ1617" s="191">
        <v>12.84</v>
      </c>
      <c r="BR1617" s="191">
        <v>0.71</v>
      </c>
      <c r="BS1617" s="191">
        <v>1.08</v>
      </c>
      <c r="BT1617" s="191">
        <v>0.22</v>
      </c>
      <c r="BU1617" s="191">
        <v>14.85</v>
      </c>
      <c r="BV1617" s="186">
        <v>9</v>
      </c>
      <c r="BW1617" s="186">
        <v>9</v>
      </c>
      <c r="BX1617" s="186">
        <v>0</v>
      </c>
      <c r="BY1617" s="189">
        <v>43513</v>
      </c>
      <c r="BZ1617" s="188" t="s">
        <v>624</v>
      </c>
      <c r="CA1617" s="186">
        <v>46</v>
      </c>
      <c r="CB1617" s="186">
        <v>0</v>
      </c>
      <c r="CC1617" s="188"/>
      <c r="CD1617" s="186">
        <v>4665</v>
      </c>
      <c r="CE1617" s="186">
        <v>0</v>
      </c>
      <c r="CF1617" s="186">
        <v>19</v>
      </c>
      <c r="CG1617" s="186">
        <v>0</v>
      </c>
    </row>
    <row r="1618" spans="1:85" hidden="1" x14ac:dyDescent="0.45">
      <c r="A1618" s="98">
        <v>100004095111</v>
      </c>
      <c r="B1618" s="1">
        <v>43538</v>
      </c>
      <c r="C1618" t="s">
        <v>101</v>
      </c>
      <c r="D1618">
        <v>2019</v>
      </c>
      <c r="E1618" s="98">
        <v>14807525267709</v>
      </c>
      <c r="F1618" s="142" t="s">
        <v>63</v>
      </c>
      <c r="G1618" s="141" t="e">
        <f>VLOOKUP(E1618,'Tableau Sites'!$A$7:$C$107,3,FALSE)</f>
        <v>#N/A</v>
      </c>
      <c r="H1618" s="98">
        <v>56100</v>
      </c>
      <c r="I1618" s="104">
        <v>6</v>
      </c>
      <c r="J1618" s="1">
        <v>43465</v>
      </c>
      <c r="K1618" s="1">
        <v>43465</v>
      </c>
      <c r="L1618" s="104">
        <v>21</v>
      </c>
      <c r="M1618" s="104">
        <v>21</v>
      </c>
      <c r="N1618" s="5">
        <v>16.09</v>
      </c>
      <c r="O1618" s="186">
        <v>102976584</v>
      </c>
      <c r="P1618" s="187" t="s">
        <v>611</v>
      </c>
      <c r="Q1618" s="186">
        <v>102977700</v>
      </c>
      <c r="R1618" s="188" t="s">
        <v>130</v>
      </c>
      <c r="S1618" s="186">
        <v>11003620275</v>
      </c>
      <c r="T1618" s="188" t="s">
        <v>910</v>
      </c>
      <c r="U1618" s="186">
        <v>21560121200016</v>
      </c>
      <c r="V1618" s="188" t="s">
        <v>347</v>
      </c>
      <c r="W1618" s="188" t="s">
        <v>917</v>
      </c>
      <c r="X1618" s="186">
        <v>100004095111</v>
      </c>
      <c r="Y1618" s="189">
        <v>43538</v>
      </c>
      <c r="Z1618" s="189">
        <v>43578</v>
      </c>
      <c r="AA1618" s="186">
        <v>56</v>
      </c>
      <c r="AB1618" s="188" t="s">
        <v>613</v>
      </c>
      <c r="AC1618" s="188" t="s">
        <v>347</v>
      </c>
      <c r="AD1618" s="186">
        <v>6005876589</v>
      </c>
      <c r="AE1618" s="188" t="s">
        <v>63</v>
      </c>
      <c r="AF1618" s="188" t="s">
        <v>347</v>
      </c>
      <c r="AG1618" s="188" t="s">
        <v>347</v>
      </c>
      <c r="AH1618" s="190">
        <v>14807525267709</v>
      </c>
      <c r="AI1618" s="188" t="s">
        <v>824</v>
      </c>
      <c r="AJ1618" s="186">
        <v>56100</v>
      </c>
      <c r="AK1618" s="188" t="s">
        <v>264</v>
      </c>
      <c r="AL1618" s="188" t="s">
        <v>616</v>
      </c>
      <c r="AM1618" s="188" t="s">
        <v>934</v>
      </c>
      <c r="AN1618" s="188" t="s">
        <v>101</v>
      </c>
      <c r="AO1618" s="188" t="s">
        <v>617</v>
      </c>
      <c r="AP1618" s="188" t="s">
        <v>618</v>
      </c>
      <c r="AQ1618" s="188" t="s">
        <v>619</v>
      </c>
      <c r="AR1618" s="191">
        <v>6</v>
      </c>
      <c r="AS1618" s="188" t="s">
        <v>347</v>
      </c>
      <c r="AT1618" s="188" t="s">
        <v>347</v>
      </c>
      <c r="AU1618" s="186">
        <v>0</v>
      </c>
      <c r="AV1618" s="189">
        <v>43405</v>
      </c>
      <c r="AW1618" s="189">
        <v>43465</v>
      </c>
      <c r="AX1618" s="191">
        <v>1.06</v>
      </c>
      <c r="AY1618" s="186">
        <v>0</v>
      </c>
      <c r="AZ1618" s="186">
        <v>0</v>
      </c>
      <c r="BA1618" s="186">
        <v>0</v>
      </c>
      <c r="BB1618" s="186">
        <v>0</v>
      </c>
      <c r="BC1618" s="191">
        <v>0.04</v>
      </c>
      <c r="BD1618" s="186">
        <v>0</v>
      </c>
      <c r="BE1618" s="186">
        <v>0</v>
      </c>
      <c r="BF1618" s="189">
        <v>43466</v>
      </c>
      <c r="BG1618" s="189">
        <v>43524</v>
      </c>
      <c r="BH1618" s="191">
        <v>9.7799999999999994</v>
      </c>
      <c r="BI1618" s="191">
        <v>0.77</v>
      </c>
      <c r="BJ1618" s="191">
        <v>11.61</v>
      </c>
      <c r="BK1618" s="191">
        <v>0.47</v>
      </c>
      <c r="BL1618" s="191">
        <v>2.64</v>
      </c>
      <c r="BM1618" s="191">
        <v>0.13</v>
      </c>
      <c r="BN1618" s="191">
        <v>0.06</v>
      </c>
      <c r="BO1618" s="191">
        <v>0.19</v>
      </c>
      <c r="BP1618" s="191">
        <v>14.91</v>
      </c>
      <c r="BQ1618" s="191">
        <v>12.42</v>
      </c>
      <c r="BR1618" s="191">
        <v>0.68</v>
      </c>
      <c r="BS1618" s="191">
        <v>2.4900000000000002</v>
      </c>
      <c r="BT1618" s="191">
        <v>0.5</v>
      </c>
      <c r="BU1618" s="191">
        <v>16.09</v>
      </c>
      <c r="BV1618" s="186">
        <v>21</v>
      </c>
      <c r="BW1618" s="186">
        <v>21</v>
      </c>
      <c r="BX1618" s="186">
        <v>0</v>
      </c>
      <c r="BY1618" s="189">
        <v>43513</v>
      </c>
      <c r="BZ1618" s="188" t="s">
        <v>624</v>
      </c>
      <c r="CA1618" s="186">
        <v>46</v>
      </c>
      <c r="CB1618" s="186">
        <v>0</v>
      </c>
      <c r="CC1618" s="188"/>
      <c r="CD1618" s="186">
        <v>19</v>
      </c>
      <c r="CE1618" s="186">
        <v>0</v>
      </c>
      <c r="CF1618" s="186">
        <v>40</v>
      </c>
      <c r="CG1618" s="186">
        <v>0</v>
      </c>
    </row>
    <row r="1619" spans="1:85" hidden="1" x14ac:dyDescent="0.45">
      <c r="A1619" s="98">
        <v>100004095111</v>
      </c>
      <c r="B1619" s="1">
        <v>43538</v>
      </c>
      <c r="C1619" t="s">
        <v>101</v>
      </c>
      <c r="D1619">
        <v>2019</v>
      </c>
      <c r="E1619" s="98">
        <v>14807525267709</v>
      </c>
      <c r="F1619" s="142" t="s">
        <v>63</v>
      </c>
      <c r="G1619" s="141" t="e">
        <f>VLOOKUP(E1619,'Tableau Sites'!$A$7:$C$107,3,FALSE)</f>
        <v>#N/A</v>
      </c>
      <c r="H1619" s="98">
        <v>56100</v>
      </c>
      <c r="I1619" s="104">
        <v>6</v>
      </c>
      <c r="J1619" s="1">
        <v>43524</v>
      </c>
      <c r="K1619" s="1">
        <v>43524</v>
      </c>
      <c r="L1619" s="104">
        <v>12</v>
      </c>
      <c r="M1619" s="104">
        <v>12</v>
      </c>
      <c r="N1619" s="5">
        <v>15.3</v>
      </c>
      <c r="O1619" s="186">
        <v>102976584</v>
      </c>
      <c r="P1619" s="187" t="s">
        <v>611</v>
      </c>
      <c r="Q1619" s="186">
        <v>102977700</v>
      </c>
      <c r="R1619" s="188" t="s">
        <v>130</v>
      </c>
      <c r="S1619" s="186">
        <v>11003620275</v>
      </c>
      <c r="T1619" s="188" t="s">
        <v>910</v>
      </c>
      <c r="U1619" s="186">
        <v>21560121200016</v>
      </c>
      <c r="V1619" s="188" t="s">
        <v>347</v>
      </c>
      <c r="W1619" s="188" t="s">
        <v>917</v>
      </c>
      <c r="X1619" s="186">
        <v>100004095111</v>
      </c>
      <c r="Y1619" s="189">
        <v>43538</v>
      </c>
      <c r="Z1619" s="189">
        <v>43578</v>
      </c>
      <c r="AA1619" s="186">
        <v>57</v>
      </c>
      <c r="AB1619" s="188" t="s">
        <v>613</v>
      </c>
      <c r="AC1619" s="188" t="s">
        <v>347</v>
      </c>
      <c r="AD1619" s="186">
        <v>6005876589</v>
      </c>
      <c r="AE1619" s="188" t="s">
        <v>63</v>
      </c>
      <c r="AF1619" s="188" t="s">
        <v>347</v>
      </c>
      <c r="AG1619" s="188" t="s">
        <v>347</v>
      </c>
      <c r="AH1619" s="190">
        <v>14807525267709</v>
      </c>
      <c r="AI1619" s="188" t="s">
        <v>824</v>
      </c>
      <c r="AJ1619" s="186">
        <v>56100</v>
      </c>
      <c r="AK1619" s="188" t="s">
        <v>264</v>
      </c>
      <c r="AL1619" s="188" t="s">
        <v>616</v>
      </c>
      <c r="AM1619" s="188" t="s">
        <v>934</v>
      </c>
      <c r="AN1619" s="188" t="s">
        <v>101</v>
      </c>
      <c r="AO1619" s="188" t="s">
        <v>617</v>
      </c>
      <c r="AP1619" s="188" t="s">
        <v>618</v>
      </c>
      <c r="AQ1619" s="188" t="s">
        <v>619</v>
      </c>
      <c r="AR1619" s="191">
        <v>6</v>
      </c>
      <c r="AS1619" s="188" t="s">
        <v>347</v>
      </c>
      <c r="AT1619" s="188" t="s">
        <v>347</v>
      </c>
      <c r="AU1619" s="186">
        <v>0</v>
      </c>
      <c r="AV1619" s="189">
        <v>43466</v>
      </c>
      <c r="AW1619" s="189">
        <v>43524</v>
      </c>
      <c r="AX1619" s="191">
        <v>0.63</v>
      </c>
      <c r="AY1619" s="186">
        <v>0</v>
      </c>
      <c r="AZ1619" s="186">
        <v>0</v>
      </c>
      <c r="BA1619" s="186">
        <v>0</v>
      </c>
      <c r="BB1619" s="186">
        <v>0</v>
      </c>
      <c r="BC1619" s="191">
        <v>0.05</v>
      </c>
      <c r="BD1619" s="186">
        <v>0</v>
      </c>
      <c r="BE1619" s="186">
        <v>0</v>
      </c>
      <c r="BF1619" s="189">
        <v>43525</v>
      </c>
      <c r="BG1619" s="189">
        <v>43585</v>
      </c>
      <c r="BH1619" s="191">
        <v>10.11</v>
      </c>
      <c r="BI1619" s="191">
        <v>0.44</v>
      </c>
      <c r="BJ1619" s="191">
        <v>11.18</v>
      </c>
      <c r="BK1619" s="191">
        <v>0.27</v>
      </c>
      <c r="BL1619" s="191">
        <v>2.73</v>
      </c>
      <c r="BM1619" s="191">
        <v>0.08</v>
      </c>
      <c r="BN1619" s="191">
        <v>0.04</v>
      </c>
      <c r="BO1619" s="191">
        <v>0.12</v>
      </c>
      <c r="BP1619" s="191">
        <v>14.3</v>
      </c>
      <c r="BQ1619" s="191">
        <v>12.84</v>
      </c>
      <c r="BR1619" s="191">
        <v>0.71</v>
      </c>
      <c r="BS1619" s="191">
        <v>1.46</v>
      </c>
      <c r="BT1619" s="191">
        <v>0.28999999999999998</v>
      </c>
      <c r="BU1619" s="191">
        <v>15.3</v>
      </c>
      <c r="BV1619" s="186">
        <v>12</v>
      </c>
      <c r="BW1619" s="186">
        <v>12</v>
      </c>
      <c r="BX1619" s="186">
        <v>0</v>
      </c>
      <c r="BY1619" s="189">
        <v>43513</v>
      </c>
      <c r="BZ1619" s="188" t="s">
        <v>624</v>
      </c>
      <c r="CA1619" s="186">
        <v>46</v>
      </c>
      <c r="CB1619" s="186">
        <v>0</v>
      </c>
      <c r="CC1619" s="188"/>
      <c r="CD1619" s="186">
        <v>40</v>
      </c>
      <c r="CE1619" s="186">
        <v>0</v>
      </c>
      <c r="CF1619" s="186">
        <v>52</v>
      </c>
      <c r="CG1619" s="186">
        <v>0</v>
      </c>
    </row>
    <row r="1620" spans="1:85" hidden="1" x14ac:dyDescent="0.45">
      <c r="A1620" s="98">
        <v>100004095111</v>
      </c>
      <c r="B1620" s="1">
        <v>43538</v>
      </c>
      <c r="C1620" t="s">
        <v>101</v>
      </c>
      <c r="D1620">
        <v>2018</v>
      </c>
      <c r="E1620" s="98">
        <v>14867438380528</v>
      </c>
      <c r="F1620" s="193" t="s">
        <v>647</v>
      </c>
      <c r="G1620" s="141" t="s">
        <v>1048</v>
      </c>
      <c r="H1620" s="98">
        <v>56100</v>
      </c>
      <c r="I1620" s="104">
        <v>36</v>
      </c>
      <c r="J1620" s="1">
        <v>43404</v>
      </c>
      <c r="K1620" s="1">
        <v>43404</v>
      </c>
      <c r="L1620" s="104">
        <v>318</v>
      </c>
      <c r="M1620" s="104">
        <v>318</v>
      </c>
      <c r="N1620" s="5">
        <v>91.13</v>
      </c>
      <c r="O1620" s="186">
        <v>102976584</v>
      </c>
      <c r="P1620" s="187" t="s">
        <v>611</v>
      </c>
      <c r="Q1620" s="186">
        <v>102977700</v>
      </c>
      <c r="R1620" s="188" t="s">
        <v>130</v>
      </c>
      <c r="S1620" s="186">
        <v>11003620275</v>
      </c>
      <c r="T1620" s="188" t="s">
        <v>910</v>
      </c>
      <c r="U1620" s="186">
        <v>21560121200016</v>
      </c>
      <c r="V1620" s="188" t="s">
        <v>347</v>
      </c>
      <c r="W1620" s="188" t="s">
        <v>917</v>
      </c>
      <c r="X1620" s="186">
        <v>100004095111</v>
      </c>
      <c r="Y1620" s="189">
        <v>43538</v>
      </c>
      <c r="Z1620" s="189">
        <v>43578</v>
      </c>
      <c r="AA1620" s="186">
        <v>58</v>
      </c>
      <c r="AB1620" s="188" t="s">
        <v>613</v>
      </c>
      <c r="AC1620" s="188" t="s">
        <v>347</v>
      </c>
      <c r="AD1620" s="186">
        <v>6005972505</v>
      </c>
      <c r="AE1620" s="188" t="s">
        <v>647</v>
      </c>
      <c r="AF1620" s="188" t="s">
        <v>347</v>
      </c>
      <c r="AG1620" s="188" t="s">
        <v>347</v>
      </c>
      <c r="AH1620" s="190">
        <v>14867438380528</v>
      </c>
      <c r="AI1620" s="188" t="s">
        <v>825</v>
      </c>
      <c r="AJ1620" s="186">
        <v>56100</v>
      </c>
      <c r="AK1620" s="188" t="s">
        <v>264</v>
      </c>
      <c r="AL1620" s="188" t="s">
        <v>396</v>
      </c>
      <c r="AM1620" s="188" t="s">
        <v>935</v>
      </c>
      <c r="AN1620" s="188" t="s">
        <v>101</v>
      </c>
      <c r="AO1620" s="188" t="s">
        <v>617</v>
      </c>
      <c r="AP1620" s="188" t="s">
        <v>618</v>
      </c>
      <c r="AQ1620" s="188" t="s">
        <v>619</v>
      </c>
      <c r="AR1620" s="191">
        <v>36</v>
      </c>
      <c r="AS1620" s="188" t="s">
        <v>347</v>
      </c>
      <c r="AT1620" s="188" t="s">
        <v>347</v>
      </c>
      <c r="AU1620" s="186">
        <v>0</v>
      </c>
      <c r="AV1620" s="189">
        <v>43344</v>
      </c>
      <c r="AW1620" s="189">
        <v>43404</v>
      </c>
      <c r="AX1620" s="191">
        <v>15.99</v>
      </c>
      <c r="AY1620" s="186">
        <v>0</v>
      </c>
      <c r="AZ1620" s="186">
        <v>0</v>
      </c>
      <c r="BA1620" s="186">
        <v>0</v>
      </c>
      <c r="BB1620" s="186">
        <v>0</v>
      </c>
      <c r="BC1620" s="191">
        <v>0.61</v>
      </c>
      <c r="BD1620" s="186">
        <v>0</v>
      </c>
      <c r="BE1620" s="186">
        <v>0</v>
      </c>
      <c r="BF1620" s="189">
        <v>43405</v>
      </c>
      <c r="BG1620" s="189">
        <v>43465</v>
      </c>
      <c r="BH1620" s="191">
        <v>34.18</v>
      </c>
      <c r="BI1620" s="191">
        <v>11.64</v>
      </c>
      <c r="BJ1620" s="191">
        <v>61.81</v>
      </c>
      <c r="BK1620" s="191">
        <v>7.16</v>
      </c>
      <c r="BL1620" s="191">
        <v>9.24</v>
      </c>
      <c r="BM1620" s="191">
        <v>2.0299999999999998</v>
      </c>
      <c r="BN1620" s="191">
        <v>0.95</v>
      </c>
      <c r="BO1620" s="191">
        <v>2.98</v>
      </c>
      <c r="BP1620" s="191">
        <v>81.19</v>
      </c>
      <c r="BQ1620" s="191">
        <v>43.42</v>
      </c>
      <c r="BR1620" s="191">
        <v>2.39</v>
      </c>
      <c r="BS1620" s="191">
        <v>37.770000000000003</v>
      </c>
      <c r="BT1620" s="191">
        <v>7.55</v>
      </c>
      <c r="BU1620" s="191">
        <v>91.13</v>
      </c>
      <c r="BV1620" s="186">
        <v>318</v>
      </c>
      <c r="BW1620" s="186">
        <v>318</v>
      </c>
      <c r="BX1620" s="186">
        <v>0</v>
      </c>
      <c r="BY1620" s="189">
        <v>43271</v>
      </c>
      <c r="BZ1620" s="188" t="s">
        <v>624</v>
      </c>
      <c r="CA1620" s="186">
        <v>14207</v>
      </c>
      <c r="CB1620" s="186">
        <v>0</v>
      </c>
      <c r="CC1620" s="189">
        <v>43622</v>
      </c>
      <c r="CD1620" s="186">
        <v>14548</v>
      </c>
      <c r="CE1620" s="186">
        <v>0</v>
      </c>
      <c r="CF1620" s="186">
        <v>14866</v>
      </c>
      <c r="CG1620" s="186">
        <v>0</v>
      </c>
    </row>
    <row r="1621" spans="1:85" hidden="1" x14ac:dyDescent="0.45">
      <c r="A1621" s="98">
        <v>100004095111</v>
      </c>
      <c r="B1621" s="1">
        <v>43538</v>
      </c>
      <c r="C1621" t="s">
        <v>101</v>
      </c>
      <c r="D1621">
        <v>2019</v>
      </c>
      <c r="E1621" s="98">
        <v>14867438380528</v>
      </c>
      <c r="F1621" s="193" t="s">
        <v>647</v>
      </c>
      <c r="G1621" s="141" t="s">
        <v>1048</v>
      </c>
      <c r="H1621" s="98">
        <v>56100</v>
      </c>
      <c r="I1621" s="104">
        <v>36</v>
      </c>
      <c r="J1621" s="1">
        <v>43465</v>
      </c>
      <c r="K1621" s="1">
        <v>43465</v>
      </c>
      <c r="L1621" s="104">
        <v>370</v>
      </c>
      <c r="M1621" s="104">
        <v>370</v>
      </c>
      <c r="N1621" s="5">
        <v>97.04</v>
      </c>
      <c r="O1621" s="186">
        <v>102976584</v>
      </c>
      <c r="P1621" s="187" t="s">
        <v>611</v>
      </c>
      <c r="Q1621" s="186">
        <v>102977700</v>
      </c>
      <c r="R1621" s="188" t="s">
        <v>130</v>
      </c>
      <c r="S1621" s="186">
        <v>11003620275</v>
      </c>
      <c r="T1621" s="188" t="s">
        <v>910</v>
      </c>
      <c r="U1621" s="186">
        <v>21560121200016</v>
      </c>
      <c r="V1621" s="188" t="s">
        <v>347</v>
      </c>
      <c r="W1621" s="188" t="s">
        <v>917</v>
      </c>
      <c r="X1621" s="186">
        <v>100004095111</v>
      </c>
      <c r="Y1621" s="189">
        <v>43538</v>
      </c>
      <c r="Z1621" s="189">
        <v>43578</v>
      </c>
      <c r="AA1621" s="186">
        <v>59</v>
      </c>
      <c r="AB1621" s="188" t="s">
        <v>613</v>
      </c>
      <c r="AC1621" s="188" t="s">
        <v>347</v>
      </c>
      <c r="AD1621" s="186">
        <v>6005972505</v>
      </c>
      <c r="AE1621" s="188" t="s">
        <v>647</v>
      </c>
      <c r="AF1621" s="188" t="s">
        <v>347</v>
      </c>
      <c r="AG1621" s="188" t="s">
        <v>347</v>
      </c>
      <c r="AH1621" s="190">
        <v>14867438380528</v>
      </c>
      <c r="AI1621" s="188" t="s">
        <v>825</v>
      </c>
      <c r="AJ1621" s="186">
        <v>56100</v>
      </c>
      <c r="AK1621" s="188" t="s">
        <v>264</v>
      </c>
      <c r="AL1621" s="188" t="s">
        <v>396</v>
      </c>
      <c r="AM1621" s="188" t="s">
        <v>935</v>
      </c>
      <c r="AN1621" s="188" t="s">
        <v>101</v>
      </c>
      <c r="AO1621" s="188" t="s">
        <v>617</v>
      </c>
      <c r="AP1621" s="188" t="s">
        <v>618</v>
      </c>
      <c r="AQ1621" s="188" t="s">
        <v>619</v>
      </c>
      <c r="AR1621" s="191">
        <v>36</v>
      </c>
      <c r="AS1621" s="188" t="s">
        <v>347</v>
      </c>
      <c r="AT1621" s="188" t="s">
        <v>347</v>
      </c>
      <c r="AU1621" s="186">
        <v>0</v>
      </c>
      <c r="AV1621" s="189">
        <v>43405</v>
      </c>
      <c r="AW1621" s="189">
        <v>43465</v>
      </c>
      <c r="AX1621" s="191">
        <v>18.61</v>
      </c>
      <c r="AY1621" s="186">
        <v>0</v>
      </c>
      <c r="AZ1621" s="186">
        <v>0</v>
      </c>
      <c r="BA1621" s="186">
        <v>0</v>
      </c>
      <c r="BB1621" s="186">
        <v>0</v>
      </c>
      <c r="BC1621" s="191">
        <v>0.71</v>
      </c>
      <c r="BD1621" s="186">
        <v>0</v>
      </c>
      <c r="BE1621" s="186">
        <v>0</v>
      </c>
      <c r="BF1621" s="189">
        <v>43466</v>
      </c>
      <c r="BG1621" s="189">
        <v>43524</v>
      </c>
      <c r="BH1621" s="191">
        <v>33.049999999999997</v>
      </c>
      <c r="BI1621" s="191">
        <v>13.54</v>
      </c>
      <c r="BJ1621" s="191">
        <v>65.2</v>
      </c>
      <c r="BK1621" s="191">
        <v>8.33</v>
      </c>
      <c r="BL1621" s="191">
        <v>8.94</v>
      </c>
      <c r="BM1621" s="191">
        <v>2.36</v>
      </c>
      <c r="BN1621" s="191">
        <v>1.1100000000000001</v>
      </c>
      <c r="BO1621" s="191">
        <v>3.47</v>
      </c>
      <c r="BP1621" s="191">
        <v>85.94</v>
      </c>
      <c r="BQ1621" s="191">
        <v>41.99</v>
      </c>
      <c r="BR1621" s="191">
        <v>2.31</v>
      </c>
      <c r="BS1621" s="191">
        <v>43.95</v>
      </c>
      <c r="BT1621" s="191">
        <v>8.7899999999999991</v>
      </c>
      <c r="BU1621" s="191">
        <v>97.04</v>
      </c>
      <c r="BV1621" s="186">
        <v>370</v>
      </c>
      <c r="BW1621" s="186">
        <v>370</v>
      </c>
      <c r="BX1621" s="186">
        <v>0</v>
      </c>
      <c r="BY1621" s="189">
        <v>43271</v>
      </c>
      <c r="BZ1621" s="188" t="s">
        <v>624</v>
      </c>
      <c r="CA1621" s="186">
        <v>14207</v>
      </c>
      <c r="CB1621" s="186">
        <v>0</v>
      </c>
      <c r="CC1621" s="189">
        <v>43622</v>
      </c>
      <c r="CD1621" s="186">
        <v>14866</v>
      </c>
      <c r="CE1621" s="186">
        <v>0</v>
      </c>
      <c r="CF1621" s="186">
        <v>15236</v>
      </c>
      <c r="CG1621" s="186">
        <v>0</v>
      </c>
    </row>
    <row r="1622" spans="1:85" hidden="1" x14ac:dyDescent="0.45">
      <c r="A1622" s="98">
        <v>100004095111</v>
      </c>
      <c r="B1622" s="1">
        <v>43538</v>
      </c>
      <c r="C1622" t="s">
        <v>101</v>
      </c>
      <c r="D1622">
        <v>2019</v>
      </c>
      <c r="E1622" s="98">
        <v>14867438380528</v>
      </c>
      <c r="F1622" s="193" t="s">
        <v>647</v>
      </c>
      <c r="G1622" s="141" t="s">
        <v>1048</v>
      </c>
      <c r="H1622" s="98">
        <v>56100</v>
      </c>
      <c r="I1622" s="104">
        <v>36</v>
      </c>
      <c r="J1622" s="1">
        <v>43524</v>
      </c>
      <c r="K1622" s="1">
        <v>43524</v>
      </c>
      <c r="L1622" s="104">
        <v>386</v>
      </c>
      <c r="M1622" s="104">
        <v>386</v>
      </c>
      <c r="N1622" s="5">
        <v>101.69</v>
      </c>
      <c r="O1622" s="186">
        <v>102976584</v>
      </c>
      <c r="P1622" s="187" t="s">
        <v>611</v>
      </c>
      <c r="Q1622" s="186">
        <v>102977700</v>
      </c>
      <c r="R1622" s="188" t="s">
        <v>130</v>
      </c>
      <c r="S1622" s="186">
        <v>11003620275</v>
      </c>
      <c r="T1622" s="188" t="s">
        <v>910</v>
      </c>
      <c r="U1622" s="186">
        <v>21560121200016</v>
      </c>
      <c r="V1622" s="188" t="s">
        <v>347</v>
      </c>
      <c r="W1622" s="188" t="s">
        <v>917</v>
      </c>
      <c r="X1622" s="186">
        <v>100004095111</v>
      </c>
      <c r="Y1622" s="189">
        <v>43538</v>
      </c>
      <c r="Z1622" s="189">
        <v>43578</v>
      </c>
      <c r="AA1622" s="186">
        <v>60</v>
      </c>
      <c r="AB1622" s="188" t="s">
        <v>613</v>
      </c>
      <c r="AC1622" s="188" t="s">
        <v>347</v>
      </c>
      <c r="AD1622" s="186">
        <v>6005972505</v>
      </c>
      <c r="AE1622" s="188" t="s">
        <v>647</v>
      </c>
      <c r="AF1622" s="188" t="s">
        <v>347</v>
      </c>
      <c r="AG1622" s="188" t="s">
        <v>347</v>
      </c>
      <c r="AH1622" s="190">
        <v>14867438380528</v>
      </c>
      <c r="AI1622" s="188" t="s">
        <v>825</v>
      </c>
      <c r="AJ1622" s="186">
        <v>56100</v>
      </c>
      <c r="AK1622" s="188" t="s">
        <v>264</v>
      </c>
      <c r="AL1622" s="188" t="s">
        <v>396</v>
      </c>
      <c r="AM1622" s="188" t="s">
        <v>935</v>
      </c>
      <c r="AN1622" s="188" t="s">
        <v>101</v>
      </c>
      <c r="AO1622" s="188" t="s">
        <v>617</v>
      </c>
      <c r="AP1622" s="188" t="s">
        <v>618</v>
      </c>
      <c r="AQ1622" s="188" t="s">
        <v>619</v>
      </c>
      <c r="AR1622" s="191">
        <v>36</v>
      </c>
      <c r="AS1622" s="188" t="s">
        <v>347</v>
      </c>
      <c r="AT1622" s="188" t="s">
        <v>347</v>
      </c>
      <c r="AU1622" s="186">
        <v>0</v>
      </c>
      <c r="AV1622" s="189">
        <v>43466</v>
      </c>
      <c r="AW1622" s="189">
        <v>43524</v>
      </c>
      <c r="AX1622" s="191">
        <v>20.13</v>
      </c>
      <c r="AY1622" s="186">
        <v>0</v>
      </c>
      <c r="AZ1622" s="186">
        <v>0</v>
      </c>
      <c r="BA1622" s="186">
        <v>0</v>
      </c>
      <c r="BB1622" s="186">
        <v>0</v>
      </c>
      <c r="BC1622" s="191">
        <v>1.46</v>
      </c>
      <c r="BD1622" s="186">
        <v>0</v>
      </c>
      <c r="BE1622" s="186">
        <v>0</v>
      </c>
      <c r="BF1622" s="189">
        <v>43525</v>
      </c>
      <c r="BG1622" s="189">
        <v>43585</v>
      </c>
      <c r="BH1622" s="191">
        <v>34.18</v>
      </c>
      <c r="BI1622" s="191">
        <v>14.13</v>
      </c>
      <c r="BJ1622" s="191">
        <v>68.44</v>
      </c>
      <c r="BK1622" s="191">
        <v>8.69</v>
      </c>
      <c r="BL1622" s="191">
        <v>9.24</v>
      </c>
      <c r="BM1622" s="191">
        <v>2.46</v>
      </c>
      <c r="BN1622" s="191">
        <v>1.1599999999999999</v>
      </c>
      <c r="BO1622" s="191">
        <v>3.62</v>
      </c>
      <c r="BP1622" s="191">
        <v>89.99</v>
      </c>
      <c r="BQ1622" s="191">
        <v>43.42</v>
      </c>
      <c r="BR1622" s="191">
        <v>2.39</v>
      </c>
      <c r="BS1622" s="191">
        <v>46.57</v>
      </c>
      <c r="BT1622" s="191">
        <v>9.31</v>
      </c>
      <c r="BU1622" s="191">
        <v>101.69</v>
      </c>
      <c r="BV1622" s="186">
        <v>386</v>
      </c>
      <c r="BW1622" s="186">
        <v>386</v>
      </c>
      <c r="BX1622" s="186">
        <v>0</v>
      </c>
      <c r="BY1622" s="189">
        <v>43271</v>
      </c>
      <c r="BZ1622" s="188" t="s">
        <v>624</v>
      </c>
      <c r="CA1622" s="186">
        <v>14207</v>
      </c>
      <c r="CB1622" s="186">
        <v>0</v>
      </c>
      <c r="CC1622" s="189">
        <v>43622</v>
      </c>
      <c r="CD1622" s="186">
        <v>15236</v>
      </c>
      <c r="CE1622" s="186">
        <v>0</v>
      </c>
      <c r="CF1622" s="186">
        <v>15622</v>
      </c>
      <c r="CG1622" s="186">
        <v>0</v>
      </c>
    </row>
    <row r="1623" spans="1:85" hidden="1" x14ac:dyDescent="0.45">
      <c r="A1623" s="98">
        <v>100004095111</v>
      </c>
      <c r="B1623" s="1">
        <v>43538</v>
      </c>
      <c r="C1623" t="s">
        <v>101</v>
      </c>
      <c r="D1623">
        <v>2019</v>
      </c>
      <c r="E1623" s="98">
        <v>14852821939199</v>
      </c>
      <c r="F1623" s="141" t="s">
        <v>649</v>
      </c>
      <c r="G1623" s="141" t="e">
        <f>VLOOKUP(E1623,'Tableau Sites'!$A$7:$C$107,3,FALSE)</f>
        <v>#N/A</v>
      </c>
      <c r="H1623" s="98">
        <v>56100</v>
      </c>
      <c r="I1623" s="104">
        <v>6</v>
      </c>
      <c r="J1623" s="1">
        <v>43465</v>
      </c>
      <c r="K1623" s="1">
        <v>43465</v>
      </c>
      <c r="L1623" s="104">
        <v>0</v>
      </c>
      <c r="M1623" s="104">
        <v>0</v>
      </c>
      <c r="N1623" s="5">
        <v>13.55</v>
      </c>
      <c r="O1623" s="186">
        <v>102976584</v>
      </c>
      <c r="P1623" s="187" t="s">
        <v>611</v>
      </c>
      <c r="Q1623" s="186">
        <v>102977700</v>
      </c>
      <c r="R1623" s="188" t="s">
        <v>130</v>
      </c>
      <c r="S1623" s="186">
        <v>11003620275</v>
      </c>
      <c r="T1623" s="188" t="s">
        <v>910</v>
      </c>
      <c r="U1623" s="186">
        <v>21560121200016</v>
      </c>
      <c r="V1623" s="188" t="s">
        <v>347</v>
      </c>
      <c r="W1623" s="188" t="s">
        <v>917</v>
      </c>
      <c r="X1623" s="186">
        <v>100004095111</v>
      </c>
      <c r="Y1623" s="189">
        <v>43538</v>
      </c>
      <c r="Z1623" s="189">
        <v>43578</v>
      </c>
      <c r="AA1623" s="186">
        <v>61</v>
      </c>
      <c r="AB1623" s="188" t="s">
        <v>613</v>
      </c>
      <c r="AC1623" s="188" t="s">
        <v>347</v>
      </c>
      <c r="AD1623" s="186">
        <v>6005876635</v>
      </c>
      <c r="AE1623" s="188" t="s">
        <v>649</v>
      </c>
      <c r="AF1623" s="188" t="s">
        <v>347</v>
      </c>
      <c r="AG1623" s="188" t="s">
        <v>347</v>
      </c>
      <c r="AH1623" s="190">
        <v>14852821939199</v>
      </c>
      <c r="AI1623" s="188" t="s">
        <v>826</v>
      </c>
      <c r="AJ1623" s="186">
        <v>56100</v>
      </c>
      <c r="AK1623" s="188" t="s">
        <v>264</v>
      </c>
      <c r="AL1623" s="188" t="s">
        <v>396</v>
      </c>
      <c r="AM1623" s="188" t="s">
        <v>936</v>
      </c>
      <c r="AN1623" s="188" t="s">
        <v>101</v>
      </c>
      <c r="AO1623" s="188" t="s">
        <v>617</v>
      </c>
      <c r="AP1623" s="188" t="s">
        <v>618</v>
      </c>
      <c r="AQ1623" s="188" t="s">
        <v>619</v>
      </c>
      <c r="AR1623" s="191">
        <v>6</v>
      </c>
      <c r="AS1623" s="188" t="s">
        <v>347</v>
      </c>
      <c r="AT1623" s="188" t="s">
        <v>347</v>
      </c>
      <c r="AU1623" s="186">
        <v>0</v>
      </c>
      <c r="AV1623" s="188"/>
      <c r="AW1623" s="188"/>
      <c r="AX1623" s="186">
        <v>0</v>
      </c>
      <c r="AY1623" s="186">
        <v>0</v>
      </c>
      <c r="AZ1623" s="186">
        <v>0</v>
      </c>
      <c r="BA1623" s="186">
        <v>0</v>
      </c>
      <c r="BB1623" s="186">
        <v>0</v>
      </c>
      <c r="BC1623" s="186">
        <v>0</v>
      </c>
      <c r="BD1623" s="186">
        <v>0</v>
      </c>
      <c r="BE1623" s="186">
        <v>0</v>
      </c>
      <c r="BF1623" s="189">
        <v>43405</v>
      </c>
      <c r="BG1623" s="189">
        <v>43465</v>
      </c>
      <c r="BH1623" s="191">
        <v>10.11</v>
      </c>
      <c r="BI1623" s="186">
        <v>0</v>
      </c>
      <c r="BJ1623" s="191">
        <v>10.11</v>
      </c>
      <c r="BK1623" s="186">
        <v>0</v>
      </c>
      <c r="BL1623" s="191">
        <v>2.73</v>
      </c>
      <c r="BM1623" s="186">
        <v>0</v>
      </c>
      <c r="BN1623" s="186">
        <v>0</v>
      </c>
      <c r="BO1623" s="186">
        <v>0</v>
      </c>
      <c r="BP1623" s="191">
        <v>12.84</v>
      </c>
      <c r="BQ1623" s="191">
        <v>12.84</v>
      </c>
      <c r="BR1623" s="191">
        <v>0.71</v>
      </c>
      <c r="BS1623" s="186">
        <v>0</v>
      </c>
      <c r="BT1623" s="186">
        <v>0</v>
      </c>
      <c r="BU1623" s="191">
        <v>13.55</v>
      </c>
      <c r="BV1623" s="186">
        <v>0</v>
      </c>
      <c r="BW1623" s="186">
        <v>0</v>
      </c>
      <c r="BX1623" s="186">
        <v>0</v>
      </c>
      <c r="BY1623" s="189">
        <v>43513</v>
      </c>
      <c r="BZ1623" s="188" t="s">
        <v>624</v>
      </c>
      <c r="CA1623" s="186">
        <v>21</v>
      </c>
      <c r="CB1623" s="186">
        <v>0</v>
      </c>
      <c r="CC1623" s="188"/>
      <c r="CD1623" s="186" t="s">
        <v>347</v>
      </c>
      <c r="CE1623" s="186" t="s">
        <v>347</v>
      </c>
      <c r="CF1623" s="186"/>
      <c r="CG1623" s="186"/>
    </row>
    <row r="1624" spans="1:85" hidden="1" x14ac:dyDescent="0.45">
      <c r="A1624" s="98">
        <v>100004095111</v>
      </c>
      <c r="B1624" s="1">
        <v>43538</v>
      </c>
      <c r="C1624" t="s">
        <v>101</v>
      </c>
      <c r="D1624">
        <v>2019</v>
      </c>
      <c r="E1624" s="98">
        <v>14852821939199</v>
      </c>
      <c r="F1624" s="141" t="s">
        <v>649</v>
      </c>
      <c r="G1624" s="141" t="e">
        <f>VLOOKUP(E1624,'Tableau Sites'!$A$7:$C$107,3,FALSE)</f>
        <v>#N/A</v>
      </c>
      <c r="H1624" s="98">
        <v>56100</v>
      </c>
      <c r="I1624" s="104">
        <v>6</v>
      </c>
      <c r="J1624" s="1">
        <v>43524</v>
      </c>
      <c r="K1624" s="1">
        <v>43524</v>
      </c>
      <c r="L1624" s="104">
        <v>0</v>
      </c>
      <c r="M1624" s="104">
        <v>0</v>
      </c>
      <c r="N1624" s="5">
        <v>13.1</v>
      </c>
      <c r="O1624" s="186">
        <v>102976584</v>
      </c>
      <c r="P1624" s="187" t="s">
        <v>611</v>
      </c>
      <c r="Q1624" s="186">
        <v>102977700</v>
      </c>
      <c r="R1624" s="188" t="s">
        <v>130</v>
      </c>
      <c r="S1624" s="186">
        <v>11003620275</v>
      </c>
      <c r="T1624" s="188" t="s">
        <v>910</v>
      </c>
      <c r="U1624" s="186">
        <v>21560121200016</v>
      </c>
      <c r="V1624" s="188" t="s">
        <v>347</v>
      </c>
      <c r="W1624" s="188" t="s">
        <v>917</v>
      </c>
      <c r="X1624" s="186">
        <v>100004095111</v>
      </c>
      <c r="Y1624" s="189">
        <v>43538</v>
      </c>
      <c r="Z1624" s="189">
        <v>43578</v>
      </c>
      <c r="AA1624" s="186">
        <v>62</v>
      </c>
      <c r="AB1624" s="188" t="s">
        <v>613</v>
      </c>
      <c r="AC1624" s="188" t="s">
        <v>347</v>
      </c>
      <c r="AD1624" s="186">
        <v>6005876635</v>
      </c>
      <c r="AE1624" s="188" t="s">
        <v>649</v>
      </c>
      <c r="AF1624" s="188" t="s">
        <v>347</v>
      </c>
      <c r="AG1624" s="188" t="s">
        <v>347</v>
      </c>
      <c r="AH1624" s="190">
        <v>14852821939199</v>
      </c>
      <c r="AI1624" s="188" t="s">
        <v>826</v>
      </c>
      <c r="AJ1624" s="186">
        <v>56100</v>
      </c>
      <c r="AK1624" s="188" t="s">
        <v>264</v>
      </c>
      <c r="AL1624" s="188" t="s">
        <v>396</v>
      </c>
      <c r="AM1624" s="188" t="s">
        <v>936</v>
      </c>
      <c r="AN1624" s="188" t="s">
        <v>101</v>
      </c>
      <c r="AO1624" s="188" t="s">
        <v>617</v>
      </c>
      <c r="AP1624" s="188" t="s">
        <v>618</v>
      </c>
      <c r="AQ1624" s="188" t="s">
        <v>619</v>
      </c>
      <c r="AR1624" s="191">
        <v>6</v>
      </c>
      <c r="AS1624" s="188" t="s">
        <v>347</v>
      </c>
      <c r="AT1624" s="188" t="s">
        <v>347</v>
      </c>
      <c r="AU1624" s="186">
        <v>0</v>
      </c>
      <c r="AV1624" s="188"/>
      <c r="AW1624" s="188"/>
      <c r="AX1624" s="186">
        <v>0</v>
      </c>
      <c r="AY1624" s="186">
        <v>0</v>
      </c>
      <c r="AZ1624" s="186">
        <v>0</v>
      </c>
      <c r="BA1624" s="186">
        <v>0</v>
      </c>
      <c r="BB1624" s="186">
        <v>0</v>
      </c>
      <c r="BC1624" s="186">
        <v>0</v>
      </c>
      <c r="BD1624" s="186">
        <v>0</v>
      </c>
      <c r="BE1624" s="186">
        <v>0</v>
      </c>
      <c r="BF1624" s="189">
        <v>43466</v>
      </c>
      <c r="BG1624" s="189">
        <v>43524</v>
      </c>
      <c r="BH1624" s="191">
        <v>9.7799999999999994</v>
      </c>
      <c r="BI1624" s="186">
        <v>0</v>
      </c>
      <c r="BJ1624" s="191">
        <v>9.7799999999999994</v>
      </c>
      <c r="BK1624" s="186">
        <v>0</v>
      </c>
      <c r="BL1624" s="191">
        <v>2.64</v>
      </c>
      <c r="BM1624" s="186">
        <v>0</v>
      </c>
      <c r="BN1624" s="186">
        <v>0</v>
      </c>
      <c r="BO1624" s="186">
        <v>0</v>
      </c>
      <c r="BP1624" s="191">
        <v>12.42</v>
      </c>
      <c r="BQ1624" s="191">
        <v>12.42</v>
      </c>
      <c r="BR1624" s="191">
        <v>0.68</v>
      </c>
      <c r="BS1624" s="186">
        <v>0</v>
      </c>
      <c r="BT1624" s="186">
        <v>0</v>
      </c>
      <c r="BU1624" s="191">
        <v>13.1</v>
      </c>
      <c r="BV1624" s="186">
        <v>0</v>
      </c>
      <c r="BW1624" s="186">
        <v>0</v>
      </c>
      <c r="BX1624" s="186">
        <v>0</v>
      </c>
      <c r="BY1624" s="189">
        <v>43513</v>
      </c>
      <c r="BZ1624" s="188" t="s">
        <v>624</v>
      </c>
      <c r="CA1624" s="186">
        <v>21</v>
      </c>
      <c r="CB1624" s="186">
        <v>0</v>
      </c>
      <c r="CC1624" s="188"/>
      <c r="CD1624" s="186" t="s">
        <v>347</v>
      </c>
      <c r="CE1624" s="186" t="s">
        <v>347</v>
      </c>
      <c r="CF1624" s="186"/>
      <c r="CG1624" s="186"/>
    </row>
    <row r="1625" spans="1:85" hidden="1" x14ac:dyDescent="0.45">
      <c r="A1625" s="98">
        <v>100004095111</v>
      </c>
      <c r="B1625" s="1">
        <v>43538</v>
      </c>
      <c r="C1625" t="s">
        <v>101</v>
      </c>
      <c r="D1625">
        <v>2019</v>
      </c>
      <c r="E1625" s="98">
        <v>14852821939199</v>
      </c>
      <c r="F1625" s="141" t="s">
        <v>649</v>
      </c>
      <c r="G1625" s="141" t="e">
        <f>VLOOKUP(E1625,'Tableau Sites'!$A$7:$C$107,3,FALSE)</f>
        <v>#N/A</v>
      </c>
      <c r="H1625" s="98">
        <v>56100</v>
      </c>
      <c r="I1625" s="104">
        <v>6</v>
      </c>
      <c r="J1625" s="1">
        <v>43524</v>
      </c>
      <c r="K1625" s="1">
        <v>43524</v>
      </c>
      <c r="L1625" s="104">
        <v>18</v>
      </c>
      <c r="M1625" s="104">
        <v>18</v>
      </c>
      <c r="N1625" s="5">
        <v>16.149999999999999</v>
      </c>
      <c r="O1625" s="186">
        <v>102976584</v>
      </c>
      <c r="P1625" s="187" t="s">
        <v>611</v>
      </c>
      <c r="Q1625" s="186">
        <v>102977700</v>
      </c>
      <c r="R1625" s="188" t="s">
        <v>130</v>
      </c>
      <c r="S1625" s="186">
        <v>11003620275</v>
      </c>
      <c r="T1625" s="188" t="s">
        <v>910</v>
      </c>
      <c r="U1625" s="186">
        <v>21560121200016</v>
      </c>
      <c r="V1625" s="188" t="s">
        <v>347</v>
      </c>
      <c r="W1625" s="188" t="s">
        <v>917</v>
      </c>
      <c r="X1625" s="186">
        <v>100004095111</v>
      </c>
      <c r="Y1625" s="189">
        <v>43538</v>
      </c>
      <c r="Z1625" s="189">
        <v>43578</v>
      </c>
      <c r="AA1625" s="186">
        <v>63</v>
      </c>
      <c r="AB1625" s="188" t="s">
        <v>613</v>
      </c>
      <c r="AC1625" s="188" t="s">
        <v>347</v>
      </c>
      <c r="AD1625" s="186">
        <v>6005876635</v>
      </c>
      <c r="AE1625" s="188" t="s">
        <v>649</v>
      </c>
      <c r="AF1625" s="188" t="s">
        <v>347</v>
      </c>
      <c r="AG1625" s="188" t="s">
        <v>347</v>
      </c>
      <c r="AH1625" s="190">
        <v>14852821939199</v>
      </c>
      <c r="AI1625" s="188" t="s">
        <v>826</v>
      </c>
      <c r="AJ1625" s="186">
        <v>56100</v>
      </c>
      <c r="AK1625" s="188" t="s">
        <v>264</v>
      </c>
      <c r="AL1625" s="188" t="s">
        <v>616</v>
      </c>
      <c r="AM1625" s="188" t="s">
        <v>936</v>
      </c>
      <c r="AN1625" s="188" t="s">
        <v>101</v>
      </c>
      <c r="AO1625" s="188" t="s">
        <v>617</v>
      </c>
      <c r="AP1625" s="188" t="s">
        <v>618</v>
      </c>
      <c r="AQ1625" s="188" t="s">
        <v>619</v>
      </c>
      <c r="AR1625" s="191">
        <v>6</v>
      </c>
      <c r="AS1625" s="188" t="s">
        <v>347</v>
      </c>
      <c r="AT1625" s="188" t="s">
        <v>347</v>
      </c>
      <c r="AU1625" s="186">
        <v>0</v>
      </c>
      <c r="AV1625" s="189">
        <v>43466</v>
      </c>
      <c r="AW1625" s="189">
        <v>43524</v>
      </c>
      <c r="AX1625" s="191">
        <v>0.94</v>
      </c>
      <c r="AY1625" s="186">
        <v>0</v>
      </c>
      <c r="AZ1625" s="186">
        <v>0</v>
      </c>
      <c r="BA1625" s="186">
        <v>0</v>
      </c>
      <c r="BB1625" s="186">
        <v>0</v>
      </c>
      <c r="BC1625" s="191">
        <v>7.0000000000000007E-2</v>
      </c>
      <c r="BD1625" s="186">
        <v>0</v>
      </c>
      <c r="BE1625" s="186">
        <v>0</v>
      </c>
      <c r="BF1625" s="189">
        <v>43525</v>
      </c>
      <c r="BG1625" s="189">
        <v>43585</v>
      </c>
      <c r="BH1625" s="191">
        <v>10.11</v>
      </c>
      <c r="BI1625" s="191">
        <v>0.66</v>
      </c>
      <c r="BJ1625" s="191">
        <v>11.71</v>
      </c>
      <c r="BK1625" s="191">
        <v>0.41</v>
      </c>
      <c r="BL1625" s="191">
        <v>2.73</v>
      </c>
      <c r="BM1625" s="191">
        <v>0.11</v>
      </c>
      <c r="BN1625" s="191">
        <v>0.05</v>
      </c>
      <c r="BO1625" s="191">
        <v>0.16</v>
      </c>
      <c r="BP1625" s="191">
        <v>15.01</v>
      </c>
      <c r="BQ1625" s="191">
        <v>12.84</v>
      </c>
      <c r="BR1625" s="191">
        <v>0.71</v>
      </c>
      <c r="BS1625" s="191">
        <v>2.17</v>
      </c>
      <c r="BT1625" s="191">
        <v>0.43</v>
      </c>
      <c r="BU1625" s="191">
        <v>16.149999999999999</v>
      </c>
      <c r="BV1625" s="186">
        <v>18</v>
      </c>
      <c r="BW1625" s="186">
        <v>18</v>
      </c>
      <c r="BX1625" s="186">
        <v>0</v>
      </c>
      <c r="BY1625" s="189">
        <v>43513</v>
      </c>
      <c r="BZ1625" s="188" t="s">
        <v>624</v>
      </c>
      <c r="CA1625" s="186">
        <v>21</v>
      </c>
      <c r="CB1625" s="186">
        <v>0</v>
      </c>
      <c r="CC1625" s="188"/>
      <c r="CD1625" s="186">
        <v>4</v>
      </c>
      <c r="CE1625" s="186">
        <v>0</v>
      </c>
      <c r="CF1625" s="186">
        <v>22</v>
      </c>
      <c r="CG1625" s="186">
        <v>0</v>
      </c>
    </row>
    <row r="1626" spans="1:85" hidden="1" x14ac:dyDescent="0.45">
      <c r="A1626" s="98">
        <v>100004095111</v>
      </c>
      <c r="B1626" s="1">
        <v>43538</v>
      </c>
      <c r="C1626" t="s">
        <v>101</v>
      </c>
      <c r="D1626">
        <v>2018</v>
      </c>
      <c r="E1626" s="98">
        <v>14861070802041</v>
      </c>
      <c r="F1626" s="193" t="s">
        <v>651</v>
      </c>
      <c r="G1626" s="141" t="str">
        <f>VLOOKUP(E1626,'Tableau Sites'!$A$7:$C$107,3,FALSE)</f>
        <v>RUE DE CARNEL</v>
      </c>
      <c r="H1626" s="98">
        <v>56100</v>
      </c>
      <c r="I1626" s="104">
        <v>3</v>
      </c>
      <c r="J1626" s="1">
        <v>43404</v>
      </c>
      <c r="K1626" s="1">
        <v>43404</v>
      </c>
      <c r="L1626" s="104">
        <v>96</v>
      </c>
      <c r="M1626" s="104">
        <v>96</v>
      </c>
      <c r="N1626" s="5">
        <v>24</v>
      </c>
      <c r="O1626" s="186">
        <v>102976584</v>
      </c>
      <c r="P1626" s="187" t="s">
        <v>611</v>
      </c>
      <c r="Q1626" s="186">
        <v>102977700</v>
      </c>
      <c r="R1626" s="188" t="s">
        <v>130</v>
      </c>
      <c r="S1626" s="186">
        <v>11003620275</v>
      </c>
      <c r="T1626" s="188" t="s">
        <v>910</v>
      </c>
      <c r="U1626" s="186">
        <v>21560121200016</v>
      </c>
      <c r="V1626" s="188" t="s">
        <v>347</v>
      </c>
      <c r="W1626" s="188" t="s">
        <v>917</v>
      </c>
      <c r="X1626" s="186">
        <v>100004095111</v>
      </c>
      <c r="Y1626" s="189">
        <v>43538</v>
      </c>
      <c r="Z1626" s="189">
        <v>43578</v>
      </c>
      <c r="AA1626" s="186">
        <v>64</v>
      </c>
      <c r="AB1626" s="188" t="s">
        <v>613</v>
      </c>
      <c r="AC1626" s="188" t="s">
        <v>347</v>
      </c>
      <c r="AD1626" s="186">
        <v>6005830373</v>
      </c>
      <c r="AE1626" s="188" t="s">
        <v>651</v>
      </c>
      <c r="AF1626" s="188" t="s">
        <v>347</v>
      </c>
      <c r="AG1626" s="188" t="s">
        <v>347</v>
      </c>
      <c r="AH1626" s="190">
        <v>14861070802041</v>
      </c>
      <c r="AI1626" s="188" t="s">
        <v>827</v>
      </c>
      <c r="AJ1626" s="186">
        <v>56100</v>
      </c>
      <c r="AK1626" s="188" t="s">
        <v>264</v>
      </c>
      <c r="AL1626" s="188" t="s">
        <v>616</v>
      </c>
      <c r="AM1626" s="188" t="s">
        <v>937</v>
      </c>
      <c r="AN1626" s="188" t="s">
        <v>101</v>
      </c>
      <c r="AO1626" s="188" t="s">
        <v>617</v>
      </c>
      <c r="AP1626" s="188" t="s">
        <v>618</v>
      </c>
      <c r="AQ1626" s="188" t="s">
        <v>619</v>
      </c>
      <c r="AR1626" s="191">
        <v>3</v>
      </c>
      <c r="AS1626" s="188" t="s">
        <v>347</v>
      </c>
      <c r="AT1626" s="188" t="s">
        <v>347</v>
      </c>
      <c r="AU1626" s="186">
        <v>0</v>
      </c>
      <c r="AV1626" s="189">
        <v>43344</v>
      </c>
      <c r="AW1626" s="189">
        <v>43404</v>
      </c>
      <c r="AX1626" s="191">
        <v>4.82</v>
      </c>
      <c r="AY1626" s="186">
        <v>0</v>
      </c>
      <c r="AZ1626" s="186">
        <v>0</v>
      </c>
      <c r="BA1626" s="186">
        <v>0</v>
      </c>
      <c r="BB1626" s="186">
        <v>0</v>
      </c>
      <c r="BC1626" s="191">
        <v>0.18</v>
      </c>
      <c r="BD1626" s="186">
        <v>0</v>
      </c>
      <c r="BE1626" s="186">
        <v>0</v>
      </c>
      <c r="BF1626" s="189">
        <v>43405</v>
      </c>
      <c r="BG1626" s="189">
        <v>43465</v>
      </c>
      <c r="BH1626" s="191">
        <v>7.71</v>
      </c>
      <c r="BI1626" s="191">
        <v>3.51</v>
      </c>
      <c r="BJ1626" s="191">
        <v>16.04</v>
      </c>
      <c r="BK1626" s="191">
        <v>2.16</v>
      </c>
      <c r="BL1626" s="191">
        <v>2.08</v>
      </c>
      <c r="BM1626" s="191">
        <v>0.61</v>
      </c>
      <c r="BN1626" s="191">
        <v>0.28999999999999998</v>
      </c>
      <c r="BO1626" s="191">
        <v>0.9</v>
      </c>
      <c r="BP1626" s="191">
        <v>21.18</v>
      </c>
      <c r="BQ1626" s="191">
        <v>9.7899999999999991</v>
      </c>
      <c r="BR1626" s="191">
        <v>0.54</v>
      </c>
      <c r="BS1626" s="191">
        <v>11.39</v>
      </c>
      <c r="BT1626" s="191">
        <v>2.2799999999999998</v>
      </c>
      <c r="BU1626" s="191">
        <v>24</v>
      </c>
      <c r="BV1626" s="186">
        <v>96</v>
      </c>
      <c r="BW1626" s="186">
        <v>96</v>
      </c>
      <c r="BX1626" s="186">
        <v>0</v>
      </c>
      <c r="BY1626" s="189">
        <v>43528</v>
      </c>
      <c r="BZ1626" s="188" t="s">
        <v>624</v>
      </c>
      <c r="CA1626" s="186">
        <v>2451</v>
      </c>
      <c r="CB1626" s="186">
        <v>0</v>
      </c>
      <c r="CC1626" s="189">
        <v>43559</v>
      </c>
      <c r="CD1626" s="186">
        <v>1576</v>
      </c>
      <c r="CE1626" s="186">
        <v>0</v>
      </c>
      <c r="CF1626" s="186">
        <v>1672</v>
      </c>
      <c r="CG1626" s="186">
        <v>0</v>
      </c>
    </row>
    <row r="1627" spans="1:85" hidden="1" x14ac:dyDescent="0.45">
      <c r="A1627" s="98">
        <v>100004095111</v>
      </c>
      <c r="B1627" s="1">
        <v>43538</v>
      </c>
      <c r="C1627" t="s">
        <v>101</v>
      </c>
      <c r="D1627">
        <v>2019</v>
      </c>
      <c r="E1627" s="98">
        <v>14861070802041</v>
      </c>
      <c r="F1627" s="193" t="s">
        <v>651</v>
      </c>
      <c r="G1627" s="141" t="str">
        <f>VLOOKUP(E1627,'Tableau Sites'!$A$7:$C$107,3,FALSE)</f>
        <v>RUE DE CARNEL</v>
      </c>
      <c r="H1627" s="98">
        <v>56100</v>
      </c>
      <c r="I1627" s="104">
        <v>3</v>
      </c>
      <c r="J1627" s="1">
        <v>43465</v>
      </c>
      <c r="K1627" s="1">
        <v>43465</v>
      </c>
      <c r="L1627" s="104">
        <v>322</v>
      </c>
      <c r="M1627" s="104">
        <v>322</v>
      </c>
      <c r="N1627" s="5">
        <v>55.89</v>
      </c>
      <c r="O1627" s="186">
        <v>102976584</v>
      </c>
      <c r="P1627" s="187" t="s">
        <v>611</v>
      </c>
      <c r="Q1627" s="186">
        <v>102977700</v>
      </c>
      <c r="R1627" s="188" t="s">
        <v>130</v>
      </c>
      <c r="S1627" s="186">
        <v>11003620275</v>
      </c>
      <c r="T1627" s="188" t="s">
        <v>910</v>
      </c>
      <c r="U1627" s="186">
        <v>21560121200016</v>
      </c>
      <c r="V1627" s="188" t="s">
        <v>347</v>
      </c>
      <c r="W1627" s="188" t="s">
        <v>917</v>
      </c>
      <c r="X1627" s="186">
        <v>100004095111</v>
      </c>
      <c r="Y1627" s="189">
        <v>43538</v>
      </c>
      <c r="Z1627" s="189">
        <v>43578</v>
      </c>
      <c r="AA1627" s="186">
        <v>65</v>
      </c>
      <c r="AB1627" s="188" t="s">
        <v>613</v>
      </c>
      <c r="AC1627" s="188" t="s">
        <v>347</v>
      </c>
      <c r="AD1627" s="186">
        <v>6005830373</v>
      </c>
      <c r="AE1627" s="188" t="s">
        <v>651</v>
      </c>
      <c r="AF1627" s="188" t="s">
        <v>347</v>
      </c>
      <c r="AG1627" s="188" t="s">
        <v>347</v>
      </c>
      <c r="AH1627" s="190">
        <v>14861070802041</v>
      </c>
      <c r="AI1627" s="188" t="s">
        <v>827</v>
      </c>
      <c r="AJ1627" s="186">
        <v>56100</v>
      </c>
      <c r="AK1627" s="188" t="s">
        <v>264</v>
      </c>
      <c r="AL1627" s="188" t="s">
        <v>616</v>
      </c>
      <c r="AM1627" s="188" t="s">
        <v>937</v>
      </c>
      <c r="AN1627" s="188" t="s">
        <v>101</v>
      </c>
      <c r="AO1627" s="188" t="s">
        <v>617</v>
      </c>
      <c r="AP1627" s="188" t="s">
        <v>618</v>
      </c>
      <c r="AQ1627" s="188" t="s">
        <v>619</v>
      </c>
      <c r="AR1627" s="191">
        <v>3</v>
      </c>
      <c r="AS1627" s="188" t="s">
        <v>347</v>
      </c>
      <c r="AT1627" s="188" t="s">
        <v>347</v>
      </c>
      <c r="AU1627" s="186">
        <v>0</v>
      </c>
      <c r="AV1627" s="189">
        <v>43405</v>
      </c>
      <c r="AW1627" s="189">
        <v>43465</v>
      </c>
      <c r="AX1627" s="191">
        <v>16.2</v>
      </c>
      <c r="AY1627" s="186">
        <v>0</v>
      </c>
      <c r="AZ1627" s="186">
        <v>0</v>
      </c>
      <c r="BA1627" s="186">
        <v>0</v>
      </c>
      <c r="BB1627" s="186">
        <v>0</v>
      </c>
      <c r="BC1627" s="191">
        <v>0.62</v>
      </c>
      <c r="BD1627" s="186">
        <v>0</v>
      </c>
      <c r="BE1627" s="186">
        <v>0</v>
      </c>
      <c r="BF1627" s="189">
        <v>43466</v>
      </c>
      <c r="BG1627" s="189">
        <v>43524</v>
      </c>
      <c r="BH1627" s="191">
        <v>7.45</v>
      </c>
      <c r="BI1627" s="191">
        <v>11.79</v>
      </c>
      <c r="BJ1627" s="191">
        <v>35.44</v>
      </c>
      <c r="BK1627" s="191">
        <v>7.25</v>
      </c>
      <c r="BL1627" s="191">
        <v>2.0099999999999998</v>
      </c>
      <c r="BM1627" s="191">
        <v>2.0499999999999998</v>
      </c>
      <c r="BN1627" s="191">
        <v>0.97</v>
      </c>
      <c r="BO1627" s="191">
        <v>3.02</v>
      </c>
      <c r="BP1627" s="191">
        <v>47.72</v>
      </c>
      <c r="BQ1627" s="191">
        <v>9.4600000000000009</v>
      </c>
      <c r="BR1627" s="191">
        <v>0.52</v>
      </c>
      <c r="BS1627" s="191">
        <v>38.26</v>
      </c>
      <c r="BT1627" s="191">
        <v>7.65</v>
      </c>
      <c r="BU1627" s="191">
        <v>55.89</v>
      </c>
      <c r="BV1627" s="186">
        <v>322</v>
      </c>
      <c r="BW1627" s="186">
        <v>322</v>
      </c>
      <c r="BX1627" s="186">
        <v>0</v>
      </c>
      <c r="BY1627" s="189">
        <v>43528</v>
      </c>
      <c r="BZ1627" s="188" t="s">
        <v>624</v>
      </c>
      <c r="CA1627" s="186">
        <v>2451</v>
      </c>
      <c r="CB1627" s="186">
        <v>0</v>
      </c>
      <c r="CC1627" s="189">
        <v>43559</v>
      </c>
      <c r="CD1627" s="186">
        <v>1672</v>
      </c>
      <c r="CE1627" s="186">
        <v>0</v>
      </c>
      <c r="CF1627" s="186">
        <v>1994</v>
      </c>
      <c r="CG1627" s="186">
        <v>0</v>
      </c>
    </row>
    <row r="1628" spans="1:85" hidden="1" x14ac:dyDescent="0.45">
      <c r="A1628" s="98">
        <v>100004095111</v>
      </c>
      <c r="B1628" s="1">
        <v>43538</v>
      </c>
      <c r="C1628" t="s">
        <v>101</v>
      </c>
      <c r="D1628">
        <v>2019</v>
      </c>
      <c r="E1628" s="98">
        <v>14861070802041</v>
      </c>
      <c r="F1628" s="193" t="s">
        <v>651</v>
      </c>
      <c r="G1628" s="141" t="str">
        <f>VLOOKUP(E1628,'Tableau Sites'!$A$7:$C$107,3,FALSE)</f>
        <v>RUE DE CARNEL</v>
      </c>
      <c r="H1628" s="98">
        <v>56100</v>
      </c>
      <c r="I1628" s="104">
        <v>3</v>
      </c>
      <c r="J1628" s="1">
        <v>43524</v>
      </c>
      <c r="K1628" s="1">
        <v>43524</v>
      </c>
      <c r="L1628" s="104">
        <v>444</v>
      </c>
      <c r="M1628" s="104">
        <v>444</v>
      </c>
      <c r="N1628" s="5">
        <v>74.599999999999994</v>
      </c>
      <c r="O1628" s="186">
        <v>102976584</v>
      </c>
      <c r="P1628" s="187" t="s">
        <v>611</v>
      </c>
      <c r="Q1628" s="186">
        <v>102977700</v>
      </c>
      <c r="R1628" s="188" t="s">
        <v>130</v>
      </c>
      <c r="S1628" s="186">
        <v>11003620275</v>
      </c>
      <c r="T1628" s="188" t="s">
        <v>910</v>
      </c>
      <c r="U1628" s="186">
        <v>21560121200016</v>
      </c>
      <c r="V1628" s="188" t="s">
        <v>347</v>
      </c>
      <c r="W1628" s="188" t="s">
        <v>917</v>
      </c>
      <c r="X1628" s="186">
        <v>100004095111</v>
      </c>
      <c r="Y1628" s="189">
        <v>43538</v>
      </c>
      <c r="Z1628" s="189">
        <v>43578</v>
      </c>
      <c r="AA1628" s="186">
        <v>66</v>
      </c>
      <c r="AB1628" s="188" t="s">
        <v>613</v>
      </c>
      <c r="AC1628" s="188" t="s">
        <v>347</v>
      </c>
      <c r="AD1628" s="186">
        <v>6005830373</v>
      </c>
      <c r="AE1628" s="188" t="s">
        <v>651</v>
      </c>
      <c r="AF1628" s="188" t="s">
        <v>347</v>
      </c>
      <c r="AG1628" s="188" t="s">
        <v>347</v>
      </c>
      <c r="AH1628" s="190">
        <v>14861070802041</v>
      </c>
      <c r="AI1628" s="188" t="s">
        <v>827</v>
      </c>
      <c r="AJ1628" s="186">
        <v>56100</v>
      </c>
      <c r="AK1628" s="188" t="s">
        <v>264</v>
      </c>
      <c r="AL1628" s="188" t="s">
        <v>616</v>
      </c>
      <c r="AM1628" s="188" t="s">
        <v>937</v>
      </c>
      <c r="AN1628" s="188" t="s">
        <v>101</v>
      </c>
      <c r="AO1628" s="188" t="s">
        <v>617</v>
      </c>
      <c r="AP1628" s="188" t="s">
        <v>618</v>
      </c>
      <c r="AQ1628" s="188" t="s">
        <v>619</v>
      </c>
      <c r="AR1628" s="191">
        <v>3</v>
      </c>
      <c r="AS1628" s="188" t="s">
        <v>347</v>
      </c>
      <c r="AT1628" s="188" t="s">
        <v>347</v>
      </c>
      <c r="AU1628" s="186">
        <v>0</v>
      </c>
      <c r="AV1628" s="189">
        <v>43466</v>
      </c>
      <c r="AW1628" s="189">
        <v>43524</v>
      </c>
      <c r="AX1628" s="191">
        <v>23.16</v>
      </c>
      <c r="AY1628" s="186">
        <v>0</v>
      </c>
      <c r="AZ1628" s="186">
        <v>0</v>
      </c>
      <c r="BA1628" s="186">
        <v>0</v>
      </c>
      <c r="BB1628" s="186">
        <v>0</v>
      </c>
      <c r="BC1628" s="191">
        <v>1.68</v>
      </c>
      <c r="BD1628" s="186">
        <v>0</v>
      </c>
      <c r="BE1628" s="186">
        <v>0</v>
      </c>
      <c r="BF1628" s="189">
        <v>43525</v>
      </c>
      <c r="BG1628" s="189">
        <v>43585</v>
      </c>
      <c r="BH1628" s="191">
        <v>7.71</v>
      </c>
      <c r="BI1628" s="191">
        <v>16.25</v>
      </c>
      <c r="BJ1628" s="191">
        <v>47.12</v>
      </c>
      <c r="BK1628" s="191">
        <v>9.99</v>
      </c>
      <c r="BL1628" s="191">
        <v>2.08</v>
      </c>
      <c r="BM1628" s="191">
        <v>2.83</v>
      </c>
      <c r="BN1628" s="191">
        <v>1.33</v>
      </c>
      <c r="BO1628" s="191">
        <v>4.16</v>
      </c>
      <c r="BP1628" s="191">
        <v>63.35</v>
      </c>
      <c r="BQ1628" s="191">
        <v>9.7899999999999991</v>
      </c>
      <c r="BR1628" s="191">
        <v>0.54</v>
      </c>
      <c r="BS1628" s="191">
        <v>53.56</v>
      </c>
      <c r="BT1628" s="191">
        <v>10.71</v>
      </c>
      <c r="BU1628" s="191">
        <v>74.599999999999994</v>
      </c>
      <c r="BV1628" s="186">
        <v>444</v>
      </c>
      <c r="BW1628" s="186">
        <v>444</v>
      </c>
      <c r="BX1628" s="186">
        <v>0</v>
      </c>
      <c r="BY1628" s="189">
        <v>43528</v>
      </c>
      <c r="BZ1628" s="188" t="s">
        <v>624</v>
      </c>
      <c r="CA1628" s="186">
        <v>2451</v>
      </c>
      <c r="CB1628" s="186">
        <v>0</v>
      </c>
      <c r="CC1628" s="189">
        <v>43559</v>
      </c>
      <c r="CD1628" s="186">
        <v>1994</v>
      </c>
      <c r="CE1628" s="186">
        <v>0</v>
      </c>
      <c r="CF1628" s="186">
        <v>2438</v>
      </c>
      <c r="CG1628" s="186">
        <v>0</v>
      </c>
    </row>
    <row r="1629" spans="1:85" hidden="1" x14ac:dyDescent="0.45">
      <c r="A1629" s="98">
        <v>100004095111</v>
      </c>
      <c r="B1629" s="1">
        <v>43538</v>
      </c>
      <c r="C1629" t="s">
        <v>101</v>
      </c>
      <c r="D1629">
        <v>2018</v>
      </c>
      <c r="E1629" s="98">
        <v>14832561447120</v>
      </c>
      <c r="F1629" s="141" t="s">
        <v>653</v>
      </c>
      <c r="G1629" s="141" t="str">
        <f>VLOOKUP(E1629,'Tableau Sites'!$A$7:$C$107,3,FALSE)</f>
        <v>42 RUE LOUIS BRAILLE</v>
      </c>
      <c r="H1629" s="98">
        <v>56100</v>
      </c>
      <c r="I1629" s="104">
        <v>18</v>
      </c>
      <c r="J1629" s="1">
        <v>43404</v>
      </c>
      <c r="K1629" s="1">
        <v>43404</v>
      </c>
      <c r="L1629" s="104">
        <v>-238</v>
      </c>
      <c r="M1629" s="104">
        <v>-238</v>
      </c>
      <c r="N1629" s="5">
        <v>-7.46</v>
      </c>
      <c r="O1629" s="186">
        <v>102976584</v>
      </c>
      <c r="P1629" s="187" t="s">
        <v>611</v>
      </c>
      <c r="Q1629" s="186">
        <v>102977700</v>
      </c>
      <c r="R1629" s="188" t="s">
        <v>130</v>
      </c>
      <c r="S1629" s="186">
        <v>11003620275</v>
      </c>
      <c r="T1629" s="188" t="s">
        <v>910</v>
      </c>
      <c r="U1629" s="186">
        <v>21560121200016</v>
      </c>
      <c r="V1629" s="188" t="s">
        <v>347</v>
      </c>
      <c r="W1629" s="188" t="s">
        <v>917</v>
      </c>
      <c r="X1629" s="186">
        <v>100004095111</v>
      </c>
      <c r="Y1629" s="189">
        <v>43538</v>
      </c>
      <c r="Z1629" s="189">
        <v>43578</v>
      </c>
      <c r="AA1629" s="186">
        <v>67</v>
      </c>
      <c r="AB1629" s="188" t="s">
        <v>635</v>
      </c>
      <c r="AC1629" s="188" t="s">
        <v>347</v>
      </c>
      <c r="AD1629" s="186">
        <v>6005836727</v>
      </c>
      <c r="AE1629" s="188" t="s">
        <v>653</v>
      </c>
      <c r="AF1629" s="188" t="s">
        <v>347</v>
      </c>
      <c r="AG1629" s="188" t="s">
        <v>347</v>
      </c>
      <c r="AH1629" s="190">
        <v>14832561447120</v>
      </c>
      <c r="AI1629" s="188" t="s">
        <v>828</v>
      </c>
      <c r="AJ1629" s="186">
        <v>56100</v>
      </c>
      <c r="AK1629" s="188" t="s">
        <v>264</v>
      </c>
      <c r="AL1629" s="188" t="s">
        <v>616</v>
      </c>
      <c r="AM1629" s="188" t="s">
        <v>938</v>
      </c>
      <c r="AN1629" s="188" t="s">
        <v>101</v>
      </c>
      <c r="AO1629" s="188" t="s">
        <v>617</v>
      </c>
      <c r="AP1629" s="188" t="s">
        <v>618</v>
      </c>
      <c r="AQ1629" s="188" t="s">
        <v>619</v>
      </c>
      <c r="AR1629" s="191">
        <v>18</v>
      </c>
      <c r="AS1629" s="188" t="s">
        <v>347</v>
      </c>
      <c r="AT1629" s="188" t="s">
        <v>347</v>
      </c>
      <c r="AU1629" s="186">
        <v>0</v>
      </c>
      <c r="AV1629" s="189">
        <v>43344</v>
      </c>
      <c r="AW1629" s="189">
        <v>43404</v>
      </c>
      <c r="AX1629" s="191">
        <v>-11.96</v>
      </c>
      <c r="AY1629" s="186">
        <v>0</v>
      </c>
      <c r="AZ1629" s="186">
        <v>0</v>
      </c>
      <c r="BA1629" s="186">
        <v>0</v>
      </c>
      <c r="BB1629" s="186">
        <v>0</v>
      </c>
      <c r="BC1629" s="191">
        <v>-0.45</v>
      </c>
      <c r="BD1629" s="186">
        <v>0</v>
      </c>
      <c r="BE1629" s="186">
        <v>0</v>
      </c>
      <c r="BF1629" s="189">
        <v>43405</v>
      </c>
      <c r="BG1629" s="189">
        <v>43465</v>
      </c>
      <c r="BH1629" s="191">
        <v>19.739999999999998</v>
      </c>
      <c r="BI1629" s="191">
        <v>-8.7200000000000006</v>
      </c>
      <c r="BJ1629" s="191">
        <v>-0.94</v>
      </c>
      <c r="BK1629" s="191">
        <v>-5.35</v>
      </c>
      <c r="BL1629" s="191">
        <v>5.34</v>
      </c>
      <c r="BM1629" s="191">
        <v>-1.52</v>
      </c>
      <c r="BN1629" s="191">
        <v>-0.72</v>
      </c>
      <c r="BO1629" s="191">
        <v>-2.2400000000000002</v>
      </c>
      <c r="BP1629" s="191">
        <v>-3.19</v>
      </c>
      <c r="BQ1629" s="191">
        <v>25.08</v>
      </c>
      <c r="BR1629" s="191">
        <v>1.38</v>
      </c>
      <c r="BS1629" s="191">
        <v>-28.27</v>
      </c>
      <c r="BT1629" s="191">
        <v>-5.65</v>
      </c>
      <c r="BU1629" s="191">
        <v>-7.46</v>
      </c>
      <c r="BV1629" s="186">
        <v>-238</v>
      </c>
      <c r="BW1629" s="186">
        <v>-238</v>
      </c>
      <c r="BX1629" s="186">
        <v>0</v>
      </c>
      <c r="BY1629" s="189">
        <v>43514</v>
      </c>
      <c r="BZ1629" s="188" t="s">
        <v>624</v>
      </c>
      <c r="CA1629" s="186">
        <v>7505</v>
      </c>
      <c r="CB1629" s="186">
        <v>0</v>
      </c>
      <c r="CC1629" s="189">
        <v>43542</v>
      </c>
      <c r="CD1629" s="186">
        <v>34443</v>
      </c>
      <c r="CE1629" s="186">
        <v>0</v>
      </c>
      <c r="CF1629" s="186">
        <v>1487</v>
      </c>
      <c r="CG1629" s="186">
        <v>0</v>
      </c>
    </row>
    <row r="1630" spans="1:85" hidden="1" x14ac:dyDescent="0.45">
      <c r="A1630" s="98">
        <v>100004095111</v>
      </c>
      <c r="B1630" s="1">
        <v>43538</v>
      </c>
      <c r="C1630" t="s">
        <v>101</v>
      </c>
      <c r="D1630">
        <v>2019</v>
      </c>
      <c r="E1630" s="98">
        <v>14832561447120</v>
      </c>
      <c r="F1630" s="141" t="s">
        <v>653</v>
      </c>
      <c r="G1630" s="141" t="str">
        <f>VLOOKUP(E1630,'Tableau Sites'!$A$7:$C$107,3,FALSE)</f>
        <v>42 RUE LOUIS BRAILLE</v>
      </c>
      <c r="H1630" s="98">
        <v>56100</v>
      </c>
      <c r="I1630" s="104">
        <v>18</v>
      </c>
      <c r="J1630" s="1">
        <v>43465</v>
      </c>
      <c r="K1630" s="1">
        <v>43465</v>
      </c>
      <c r="L1630" s="104">
        <v>2266</v>
      </c>
      <c r="M1630" s="104">
        <v>2266</v>
      </c>
      <c r="N1630" s="5">
        <v>348.56</v>
      </c>
      <c r="O1630" s="186">
        <v>102976584</v>
      </c>
      <c r="P1630" s="187" t="s">
        <v>611</v>
      </c>
      <c r="Q1630" s="186">
        <v>102977700</v>
      </c>
      <c r="R1630" s="188" t="s">
        <v>130</v>
      </c>
      <c r="S1630" s="186">
        <v>11003620275</v>
      </c>
      <c r="T1630" s="188" t="s">
        <v>910</v>
      </c>
      <c r="U1630" s="186">
        <v>21560121200016</v>
      </c>
      <c r="V1630" s="188" t="s">
        <v>347</v>
      </c>
      <c r="W1630" s="188" t="s">
        <v>917</v>
      </c>
      <c r="X1630" s="186">
        <v>100004095111</v>
      </c>
      <c r="Y1630" s="189">
        <v>43538</v>
      </c>
      <c r="Z1630" s="189">
        <v>43578</v>
      </c>
      <c r="AA1630" s="186">
        <v>68</v>
      </c>
      <c r="AB1630" s="188" t="s">
        <v>613</v>
      </c>
      <c r="AC1630" s="188" t="s">
        <v>347</v>
      </c>
      <c r="AD1630" s="186">
        <v>6005836727</v>
      </c>
      <c r="AE1630" s="188" t="s">
        <v>653</v>
      </c>
      <c r="AF1630" s="188" t="s">
        <v>347</v>
      </c>
      <c r="AG1630" s="188" t="s">
        <v>347</v>
      </c>
      <c r="AH1630" s="190">
        <v>14832561447120</v>
      </c>
      <c r="AI1630" s="188" t="s">
        <v>828</v>
      </c>
      <c r="AJ1630" s="186">
        <v>56100</v>
      </c>
      <c r="AK1630" s="188" t="s">
        <v>264</v>
      </c>
      <c r="AL1630" s="188" t="s">
        <v>616</v>
      </c>
      <c r="AM1630" s="188" t="s">
        <v>939</v>
      </c>
      <c r="AN1630" s="188" t="s">
        <v>101</v>
      </c>
      <c r="AO1630" s="188" t="s">
        <v>617</v>
      </c>
      <c r="AP1630" s="188" t="s">
        <v>618</v>
      </c>
      <c r="AQ1630" s="188" t="s">
        <v>619</v>
      </c>
      <c r="AR1630" s="191">
        <v>18</v>
      </c>
      <c r="AS1630" s="188" t="s">
        <v>347</v>
      </c>
      <c r="AT1630" s="188" t="s">
        <v>347</v>
      </c>
      <c r="AU1630" s="186">
        <v>0</v>
      </c>
      <c r="AV1630" s="189">
        <v>43405</v>
      </c>
      <c r="AW1630" s="189">
        <v>43465</v>
      </c>
      <c r="AX1630" s="191">
        <v>113.96</v>
      </c>
      <c r="AY1630" s="186">
        <v>0</v>
      </c>
      <c r="AZ1630" s="186">
        <v>0</v>
      </c>
      <c r="BA1630" s="186">
        <v>0</v>
      </c>
      <c r="BB1630" s="186">
        <v>0</v>
      </c>
      <c r="BC1630" s="191">
        <v>4.3499999999999996</v>
      </c>
      <c r="BD1630" s="186">
        <v>0</v>
      </c>
      <c r="BE1630" s="186">
        <v>0</v>
      </c>
      <c r="BF1630" s="189">
        <v>43466</v>
      </c>
      <c r="BG1630" s="189">
        <v>43524</v>
      </c>
      <c r="BH1630" s="191">
        <v>19.09</v>
      </c>
      <c r="BI1630" s="191">
        <v>82.94</v>
      </c>
      <c r="BJ1630" s="191">
        <v>215.99</v>
      </c>
      <c r="BK1630" s="191">
        <v>50.99</v>
      </c>
      <c r="BL1630" s="191">
        <v>5.16</v>
      </c>
      <c r="BM1630" s="191">
        <v>14.46</v>
      </c>
      <c r="BN1630" s="191">
        <v>6.8</v>
      </c>
      <c r="BO1630" s="191">
        <v>21.26</v>
      </c>
      <c r="BP1630" s="191">
        <v>293.39999999999998</v>
      </c>
      <c r="BQ1630" s="191">
        <v>24.25</v>
      </c>
      <c r="BR1630" s="191">
        <v>1.33</v>
      </c>
      <c r="BS1630" s="191">
        <v>269.14999999999998</v>
      </c>
      <c r="BT1630" s="191">
        <v>53.83</v>
      </c>
      <c r="BU1630" s="191">
        <v>348.56</v>
      </c>
      <c r="BV1630" s="186">
        <v>2266</v>
      </c>
      <c r="BW1630" s="186">
        <v>2266</v>
      </c>
      <c r="BX1630" s="186">
        <v>0</v>
      </c>
      <c r="BY1630" s="189">
        <v>43514</v>
      </c>
      <c r="BZ1630" s="188" t="s">
        <v>624</v>
      </c>
      <c r="CA1630" s="186">
        <v>7505</v>
      </c>
      <c r="CB1630" s="186">
        <v>0</v>
      </c>
      <c r="CC1630" s="189">
        <v>43542</v>
      </c>
      <c r="CD1630" s="186">
        <v>1487</v>
      </c>
      <c r="CE1630" s="186">
        <v>0</v>
      </c>
      <c r="CF1630" s="186">
        <v>3753</v>
      </c>
      <c r="CG1630" s="186">
        <v>0</v>
      </c>
    </row>
    <row r="1631" spans="1:85" hidden="1" x14ac:dyDescent="0.45">
      <c r="A1631" s="98">
        <v>100004095111</v>
      </c>
      <c r="B1631" s="1">
        <v>43538</v>
      </c>
      <c r="C1631" t="s">
        <v>101</v>
      </c>
      <c r="D1631">
        <v>2019</v>
      </c>
      <c r="E1631" s="98">
        <v>14832561447120</v>
      </c>
      <c r="F1631" s="141" t="s">
        <v>653</v>
      </c>
      <c r="G1631" s="141" t="str">
        <f>VLOOKUP(E1631,'Tableau Sites'!$A$7:$C$107,3,FALSE)</f>
        <v>42 RUE LOUIS BRAILLE</v>
      </c>
      <c r="H1631" s="98">
        <v>56100</v>
      </c>
      <c r="I1631" s="104">
        <v>18</v>
      </c>
      <c r="J1631" s="1">
        <v>43524</v>
      </c>
      <c r="K1631" s="1">
        <v>43524</v>
      </c>
      <c r="L1631" s="104">
        <v>4170</v>
      </c>
      <c r="M1631" s="104">
        <v>4170</v>
      </c>
      <c r="N1631" s="5">
        <v>630.08000000000004</v>
      </c>
      <c r="O1631" s="186">
        <v>102976584</v>
      </c>
      <c r="P1631" s="187" t="s">
        <v>611</v>
      </c>
      <c r="Q1631" s="186">
        <v>102977700</v>
      </c>
      <c r="R1631" s="188" t="s">
        <v>130</v>
      </c>
      <c r="S1631" s="186">
        <v>11003620275</v>
      </c>
      <c r="T1631" s="188" t="s">
        <v>910</v>
      </c>
      <c r="U1631" s="186">
        <v>21560121200016</v>
      </c>
      <c r="V1631" s="188" t="s">
        <v>347</v>
      </c>
      <c r="W1631" s="188" t="s">
        <v>917</v>
      </c>
      <c r="X1631" s="186">
        <v>100004095111</v>
      </c>
      <c r="Y1631" s="189">
        <v>43538</v>
      </c>
      <c r="Z1631" s="189">
        <v>43578</v>
      </c>
      <c r="AA1631" s="186">
        <v>69</v>
      </c>
      <c r="AB1631" s="188" t="s">
        <v>613</v>
      </c>
      <c r="AC1631" s="188" t="s">
        <v>347</v>
      </c>
      <c r="AD1631" s="186">
        <v>6005836727</v>
      </c>
      <c r="AE1631" s="188" t="s">
        <v>653</v>
      </c>
      <c r="AF1631" s="188" t="s">
        <v>347</v>
      </c>
      <c r="AG1631" s="188" t="s">
        <v>347</v>
      </c>
      <c r="AH1631" s="190">
        <v>14832561447120</v>
      </c>
      <c r="AI1631" s="188" t="s">
        <v>828</v>
      </c>
      <c r="AJ1631" s="186">
        <v>56100</v>
      </c>
      <c r="AK1631" s="188" t="s">
        <v>264</v>
      </c>
      <c r="AL1631" s="188" t="s">
        <v>616</v>
      </c>
      <c r="AM1631" s="188" t="s">
        <v>939</v>
      </c>
      <c r="AN1631" s="188" t="s">
        <v>101</v>
      </c>
      <c r="AO1631" s="188" t="s">
        <v>617</v>
      </c>
      <c r="AP1631" s="188" t="s">
        <v>618</v>
      </c>
      <c r="AQ1631" s="188" t="s">
        <v>619</v>
      </c>
      <c r="AR1631" s="191">
        <v>18</v>
      </c>
      <c r="AS1631" s="188" t="s">
        <v>347</v>
      </c>
      <c r="AT1631" s="188" t="s">
        <v>347</v>
      </c>
      <c r="AU1631" s="186">
        <v>0</v>
      </c>
      <c r="AV1631" s="189">
        <v>43466</v>
      </c>
      <c r="AW1631" s="189">
        <v>43524</v>
      </c>
      <c r="AX1631" s="191">
        <v>217.46</v>
      </c>
      <c r="AY1631" s="186">
        <v>0</v>
      </c>
      <c r="AZ1631" s="186">
        <v>0</v>
      </c>
      <c r="BA1631" s="186">
        <v>0</v>
      </c>
      <c r="BB1631" s="186">
        <v>0</v>
      </c>
      <c r="BC1631" s="191">
        <v>15.76</v>
      </c>
      <c r="BD1631" s="186">
        <v>0</v>
      </c>
      <c r="BE1631" s="186">
        <v>0</v>
      </c>
      <c r="BF1631" s="189">
        <v>43525</v>
      </c>
      <c r="BG1631" s="189">
        <v>43585</v>
      </c>
      <c r="BH1631" s="191">
        <v>19.739999999999998</v>
      </c>
      <c r="BI1631" s="191">
        <v>152.62</v>
      </c>
      <c r="BJ1631" s="191">
        <v>389.82</v>
      </c>
      <c r="BK1631" s="191">
        <v>93.83</v>
      </c>
      <c r="BL1631" s="191">
        <v>5.34</v>
      </c>
      <c r="BM1631" s="191">
        <v>26.6</v>
      </c>
      <c r="BN1631" s="191">
        <v>12.51</v>
      </c>
      <c r="BO1631" s="191">
        <v>39.11</v>
      </c>
      <c r="BP1631" s="191">
        <v>528.1</v>
      </c>
      <c r="BQ1631" s="191">
        <v>25.08</v>
      </c>
      <c r="BR1631" s="191">
        <v>1.38</v>
      </c>
      <c r="BS1631" s="191">
        <v>503.02</v>
      </c>
      <c r="BT1631" s="191">
        <v>100.6</v>
      </c>
      <c r="BU1631" s="191">
        <v>630.08000000000004</v>
      </c>
      <c r="BV1631" s="186">
        <v>4170</v>
      </c>
      <c r="BW1631" s="186">
        <v>4170</v>
      </c>
      <c r="BX1631" s="186">
        <v>0</v>
      </c>
      <c r="BY1631" s="189">
        <v>43514</v>
      </c>
      <c r="BZ1631" s="188" t="s">
        <v>624</v>
      </c>
      <c r="CA1631" s="186">
        <v>7505</v>
      </c>
      <c r="CB1631" s="186">
        <v>0</v>
      </c>
      <c r="CC1631" s="189">
        <v>43542</v>
      </c>
      <c r="CD1631" s="186">
        <v>3753</v>
      </c>
      <c r="CE1631" s="186">
        <v>0</v>
      </c>
      <c r="CF1631" s="186">
        <v>7923</v>
      </c>
      <c r="CG1631" s="186">
        <v>0</v>
      </c>
    </row>
    <row r="1632" spans="1:85" hidden="1" x14ac:dyDescent="0.45">
      <c r="A1632" s="98">
        <v>100004095111</v>
      </c>
      <c r="B1632" s="1">
        <v>43538</v>
      </c>
      <c r="C1632" t="s">
        <v>101</v>
      </c>
      <c r="D1632">
        <v>2018</v>
      </c>
      <c r="E1632" s="98">
        <v>14801736507971</v>
      </c>
      <c r="F1632" s="193" t="s">
        <v>655</v>
      </c>
      <c r="G1632" s="141" t="str">
        <f>VLOOKUP(E1632,'Tableau Sites'!$A$7:$C$107,3,FALSE)</f>
        <v xml:space="preserve"> QUAI DES INDES</v>
      </c>
      <c r="H1632" s="98">
        <v>56100</v>
      </c>
      <c r="I1632" s="104">
        <v>36</v>
      </c>
      <c r="J1632" s="1">
        <v>43404</v>
      </c>
      <c r="K1632" s="1">
        <v>43404</v>
      </c>
      <c r="L1632" s="104">
        <v>269</v>
      </c>
      <c r="M1632" s="104">
        <v>269</v>
      </c>
      <c r="N1632" s="5">
        <v>101.59</v>
      </c>
      <c r="O1632" s="186">
        <v>102976584</v>
      </c>
      <c r="P1632" s="187" t="s">
        <v>611</v>
      </c>
      <c r="Q1632" s="186">
        <v>102977700</v>
      </c>
      <c r="R1632" s="188" t="s">
        <v>130</v>
      </c>
      <c r="S1632" s="186">
        <v>11003620275</v>
      </c>
      <c r="T1632" s="188" t="s">
        <v>910</v>
      </c>
      <c r="U1632" s="186">
        <v>21560121200016</v>
      </c>
      <c r="V1632" s="188" t="s">
        <v>347</v>
      </c>
      <c r="W1632" s="188" t="s">
        <v>917</v>
      </c>
      <c r="X1632" s="186">
        <v>100004095111</v>
      </c>
      <c r="Y1632" s="189">
        <v>43538</v>
      </c>
      <c r="Z1632" s="189">
        <v>43578</v>
      </c>
      <c r="AA1632" s="186">
        <v>70</v>
      </c>
      <c r="AB1632" s="188" t="s">
        <v>613</v>
      </c>
      <c r="AC1632" s="188" t="s">
        <v>347</v>
      </c>
      <c r="AD1632" s="186">
        <v>6005863772</v>
      </c>
      <c r="AE1632" s="188" t="s">
        <v>655</v>
      </c>
      <c r="AF1632" s="188" t="s">
        <v>347</v>
      </c>
      <c r="AG1632" s="188" t="s">
        <v>347</v>
      </c>
      <c r="AH1632" s="190">
        <v>14801736507971</v>
      </c>
      <c r="AI1632" s="188" t="s">
        <v>829</v>
      </c>
      <c r="AJ1632" s="186">
        <v>56100</v>
      </c>
      <c r="AK1632" s="188" t="s">
        <v>264</v>
      </c>
      <c r="AL1632" s="188" t="s">
        <v>616</v>
      </c>
      <c r="AM1632" s="188" t="s">
        <v>940</v>
      </c>
      <c r="AN1632" s="188" t="s">
        <v>101</v>
      </c>
      <c r="AO1632" s="188" t="s">
        <v>617</v>
      </c>
      <c r="AP1632" s="188" t="s">
        <v>627</v>
      </c>
      <c r="AQ1632" s="188" t="s">
        <v>619</v>
      </c>
      <c r="AR1632" s="191">
        <v>36</v>
      </c>
      <c r="AS1632" s="188" t="s">
        <v>347</v>
      </c>
      <c r="AT1632" s="188" t="s">
        <v>347</v>
      </c>
      <c r="AU1632" s="186">
        <v>0</v>
      </c>
      <c r="AV1632" s="189">
        <v>43344</v>
      </c>
      <c r="AW1632" s="189">
        <v>43404</v>
      </c>
      <c r="AX1632" s="191">
        <v>13.53</v>
      </c>
      <c r="AY1632" s="186">
        <v>0</v>
      </c>
      <c r="AZ1632" s="186">
        <v>0</v>
      </c>
      <c r="BA1632" s="186">
        <v>0</v>
      </c>
      <c r="BB1632" s="186">
        <v>0</v>
      </c>
      <c r="BC1632" s="191">
        <v>0.52</v>
      </c>
      <c r="BD1632" s="186">
        <v>0</v>
      </c>
      <c r="BE1632" s="186">
        <v>0</v>
      </c>
      <c r="BF1632" s="189">
        <v>43405</v>
      </c>
      <c r="BG1632" s="189">
        <v>43465</v>
      </c>
      <c r="BH1632" s="191">
        <v>48.62</v>
      </c>
      <c r="BI1632" s="191">
        <v>8.24</v>
      </c>
      <c r="BJ1632" s="191">
        <v>70.39</v>
      </c>
      <c r="BK1632" s="191">
        <v>6.05</v>
      </c>
      <c r="BL1632" s="191">
        <v>13.15</v>
      </c>
      <c r="BM1632" s="191">
        <v>1.72</v>
      </c>
      <c r="BN1632" s="191">
        <v>0.81</v>
      </c>
      <c r="BO1632" s="191">
        <v>2.5299999999999998</v>
      </c>
      <c r="BP1632" s="191">
        <v>92.12</v>
      </c>
      <c r="BQ1632" s="191">
        <v>61.77</v>
      </c>
      <c r="BR1632" s="191">
        <v>3.4</v>
      </c>
      <c r="BS1632" s="191">
        <v>30.35</v>
      </c>
      <c r="BT1632" s="191">
        <v>6.07</v>
      </c>
      <c r="BU1632" s="191">
        <v>101.59</v>
      </c>
      <c r="BV1632" s="186">
        <v>269</v>
      </c>
      <c r="BW1632" s="186">
        <v>123</v>
      </c>
      <c r="BX1632" s="186">
        <v>146</v>
      </c>
      <c r="BY1632" s="189">
        <v>43534</v>
      </c>
      <c r="BZ1632" s="188" t="s">
        <v>624</v>
      </c>
      <c r="CA1632" s="186">
        <v>15844</v>
      </c>
      <c r="CB1632" s="186">
        <v>8185</v>
      </c>
      <c r="CC1632" s="189">
        <v>43565</v>
      </c>
      <c r="CD1632" s="186">
        <v>16508</v>
      </c>
      <c r="CE1632" s="186">
        <v>8455</v>
      </c>
      <c r="CF1632" s="186">
        <v>16631</v>
      </c>
      <c r="CG1632" s="186">
        <v>8601</v>
      </c>
    </row>
    <row r="1633" spans="1:85" hidden="1" x14ac:dyDescent="0.45">
      <c r="A1633" s="98">
        <v>100004095111</v>
      </c>
      <c r="B1633" s="1">
        <v>43538</v>
      </c>
      <c r="C1633" t="s">
        <v>101</v>
      </c>
      <c r="D1633">
        <v>2019</v>
      </c>
      <c r="E1633" s="98">
        <v>14801736507971</v>
      </c>
      <c r="F1633" s="193" t="s">
        <v>655</v>
      </c>
      <c r="G1633" s="141" t="str">
        <f>VLOOKUP(E1633,'Tableau Sites'!$A$7:$C$107,3,FALSE)</f>
        <v xml:space="preserve"> QUAI DES INDES</v>
      </c>
      <c r="H1633" s="98">
        <v>56100</v>
      </c>
      <c r="I1633" s="104">
        <v>36</v>
      </c>
      <c r="J1633" s="1">
        <v>43465</v>
      </c>
      <c r="K1633" s="1">
        <v>43465</v>
      </c>
      <c r="L1633" s="104">
        <v>329</v>
      </c>
      <c r="M1633" s="104">
        <v>329</v>
      </c>
      <c r="N1633" s="5">
        <v>108.82</v>
      </c>
      <c r="O1633" s="186">
        <v>102976584</v>
      </c>
      <c r="P1633" s="187" t="s">
        <v>611</v>
      </c>
      <c r="Q1633" s="186">
        <v>102977700</v>
      </c>
      <c r="R1633" s="188" t="s">
        <v>130</v>
      </c>
      <c r="S1633" s="186">
        <v>11003620275</v>
      </c>
      <c r="T1633" s="188" t="s">
        <v>910</v>
      </c>
      <c r="U1633" s="186">
        <v>21560121200016</v>
      </c>
      <c r="V1633" s="188" t="s">
        <v>347</v>
      </c>
      <c r="W1633" s="188" t="s">
        <v>917</v>
      </c>
      <c r="X1633" s="186">
        <v>100004095111</v>
      </c>
      <c r="Y1633" s="189">
        <v>43538</v>
      </c>
      <c r="Z1633" s="189">
        <v>43578</v>
      </c>
      <c r="AA1633" s="186">
        <v>71</v>
      </c>
      <c r="AB1633" s="188" t="s">
        <v>613</v>
      </c>
      <c r="AC1633" s="188" t="s">
        <v>347</v>
      </c>
      <c r="AD1633" s="186">
        <v>6005863772</v>
      </c>
      <c r="AE1633" s="188" t="s">
        <v>655</v>
      </c>
      <c r="AF1633" s="188" t="s">
        <v>347</v>
      </c>
      <c r="AG1633" s="188" t="s">
        <v>347</v>
      </c>
      <c r="AH1633" s="190">
        <v>14801736507971</v>
      </c>
      <c r="AI1633" s="188" t="s">
        <v>829</v>
      </c>
      <c r="AJ1633" s="186">
        <v>56100</v>
      </c>
      <c r="AK1633" s="188" t="s">
        <v>264</v>
      </c>
      <c r="AL1633" s="188" t="s">
        <v>616</v>
      </c>
      <c r="AM1633" s="188" t="s">
        <v>940</v>
      </c>
      <c r="AN1633" s="188" t="s">
        <v>101</v>
      </c>
      <c r="AO1633" s="188" t="s">
        <v>617</v>
      </c>
      <c r="AP1633" s="188" t="s">
        <v>627</v>
      </c>
      <c r="AQ1633" s="188" t="s">
        <v>619</v>
      </c>
      <c r="AR1633" s="191">
        <v>36</v>
      </c>
      <c r="AS1633" s="188" t="s">
        <v>347</v>
      </c>
      <c r="AT1633" s="188" t="s">
        <v>347</v>
      </c>
      <c r="AU1633" s="186">
        <v>0</v>
      </c>
      <c r="AV1633" s="189">
        <v>43405</v>
      </c>
      <c r="AW1633" s="189">
        <v>43465</v>
      </c>
      <c r="AX1633" s="191">
        <v>16.54</v>
      </c>
      <c r="AY1633" s="186">
        <v>0</v>
      </c>
      <c r="AZ1633" s="186">
        <v>0</v>
      </c>
      <c r="BA1633" s="186">
        <v>0</v>
      </c>
      <c r="BB1633" s="186">
        <v>0</v>
      </c>
      <c r="BC1633" s="191">
        <v>0.63</v>
      </c>
      <c r="BD1633" s="186">
        <v>0</v>
      </c>
      <c r="BE1633" s="186">
        <v>0</v>
      </c>
      <c r="BF1633" s="189">
        <v>43466</v>
      </c>
      <c r="BG1633" s="189">
        <v>43524</v>
      </c>
      <c r="BH1633" s="191">
        <v>47.02</v>
      </c>
      <c r="BI1633" s="191">
        <v>11.14</v>
      </c>
      <c r="BJ1633" s="191">
        <v>74.7</v>
      </c>
      <c r="BK1633" s="191">
        <v>7.4</v>
      </c>
      <c r="BL1633" s="191">
        <v>12.71</v>
      </c>
      <c r="BM1633" s="191">
        <v>2.1</v>
      </c>
      <c r="BN1633" s="191">
        <v>0.99</v>
      </c>
      <c r="BO1633" s="191">
        <v>3.09</v>
      </c>
      <c r="BP1633" s="191">
        <v>97.9</v>
      </c>
      <c r="BQ1633" s="191">
        <v>59.73</v>
      </c>
      <c r="BR1633" s="191">
        <v>3.29</v>
      </c>
      <c r="BS1633" s="191">
        <v>38.17</v>
      </c>
      <c r="BT1633" s="191">
        <v>7.63</v>
      </c>
      <c r="BU1633" s="191">
        <v>108.82</v>
      </c>
      <c r="BV1633" s="186">
        <v>329</v>
      </c>
      <c r="BW1633" s="186">
        <v>221</v>
      </c>
      <c r="BX1633" s="186">
        <v>108</v>
      </c>
      <c r="BY1633" s="189">
        <v>43534</v>
      </c>
      <c r="BZ1633" s="188" t="s">
        <v>624</v>
      </c>
      <c r="CA1633" s="186">
        <v>15844</v>
      </c>
      <c r="CB1633" s="186">
        <v>8185</v>
      </c>
      <c r="CC1633" s="189">
        <v>43565</v>
      </c>
      <c r="CD1633" s="186">
        <v>16631</v>
      </c>
      <c r="CE1633" s="186">
        <v>8601</v>
      </c>
      <c r="CF1633" s="186">
        <v>16852</v>
      </c>
      <c r="CG1633" s="186">
        <v>8709</v>
      </c>
    </row>
    <row r="1634" spans="1:85" hidden="1" x14ac:dyDescent="0.45">
      <c r="A1634" s="98">
        <v>100004095111</v>
      </c>
      <c r="B1634" s="1">
        <v>43538</v>
      </c>
      <c r="C1634" t="s">
        <v>101</v>
      </c>
      <c r="D1634">
        <v>2019</v>
      </c>
      <c r="E1634" s="98">
        <v>14801736507971</v>
      </c>
      <c r="F1634" s="193" t="s">
        <v>655</v>
      </c>
      <c r="G1634" s="141" t="str">
        <f>VLOOKUP(E1634,'Tableau Sites'!$A$7:$C$107,3,FALSE)</f>
        <v xml:space="preserve"> QUAI DES INDES</v>
      </c>
      <c r="H1634" s="98">
        <v>56100</v>
      </c>
      <c r="I1634" s="104">
        <v>36</v>
      </c>
      <c r="J1634" s="1">
        <v>43524</v>
      </c>
      <c r="K1634" s="1">
        <v>43524</v>
      </c>
      <c r="L1634" s="104">
        <v>-386</v>
      </c>
      <c r="M1634" s="104">
        <v>-386</v>
      </c>
      <c r="N1634" s="5">
        <v>10.64</v>
      </c>
      <c r="O1634" s="186">
        <v>102976584</v>
      </c>
      <c r="P1634" s="187" t="s">
        <v>611</v>
      </c>
      <c r="Q1634" s="186">
        <v>102977700</v>
      </c>
      <c r="R1634" s="188" t="s">
        <v>130</v>
      </c>
      <c r="S1634" s="186">
        <v>11003620275</v>
      </c>
      <c r="T1634" s="188" t="s">
        <v>910</v>
      </c>
      <c r="U1634" s="186">
        <v>21560121200016</v>
      </c>
      <c r="V1634" s="188" t="s">
        <v>347</v>
      </c>
      <c r="W1634" s="188" t="s">
        <v>917</v>
      </c>
      <c r="X1634" s="186">
        <v>100004095111</v>
      </c>
      <c r="Y1634" s="189">
        <v>43538</v>
      </c>
      <c r="Z1634" s="189">
        <v>43578</v>
      </c>
      <c r="AA1634" s="186">
        <v>72</v>
      </c>
      <c r="AB1634" s="188" t="s">
        <v>613</v>
      </c>
      <c r="AC1634" s="188" t="s">
        <v>347</v>
      </c>
      <c r="AD1634" s="186">
        <v>6005863772</v>
      </c>
      <c r="AE1634" s="188" t="s">
        <v>655</v>
      </c>
      <c r="AF1634" s="188" t="s">
        <v>347</v>
      </c>
      <c r="AG1634" s="188" t="s">
        <v>347</v>
      </c>
      <c r="AH1634" s="190">
        <v>14801736507971</v>
      </c>
      <c r="AI1634" s="188" t="s">
        <v>829</v>
      </c>
      <c r="AJ1634" s="186">
        <v>56100</v>
      </c>
      <c r="AK1634" s="188" t="s">
        <v>264</v>
      </c>
      <c r="AL1634" s="188" t="s">
        <v>616</v>
      </c>
      <c r="AM1634" s="188" t="s">
        <v>940</v>
      </c>
      <c r="AN1634" s="188" t="s">
        <v>101</v>
      </c>
      <c r="AO1634" s="188" t="s">
        <v>617</v>
      </c>
      <c r="AP1634" s="188" t="s">
        <v>627</v>
      </c>
      <c r="AQ1634" s="188" t="s">
        <v>619</v>
      </c>
      <c r="AR1634" s="191">
        <v>36</v>
      </c>
      <c r="AS1634" s="188" t="s">
        <v>347</v>
      </c>
      <c r="AT1634" s="188" t="s">
        <v>347</v>
      </c>
      <c r="AU1634" s="186">
        <v>0</v>
      </c>
      <c r="AV1634" s="189">
        <v>43466</v>
      </c>
      <c r="AW1634" s="189">
        <v>43524</v>
      </c>
      <c r="AX1634" s="191">
        <v>-20.13</v>
      </c>
      <c r="AY1634" s="186">
        <v>0</v>
      </c>
      <c r="AZ1634" s="186">
        <v>0</v>
      </c>
      <c r="BA1634" s="186">
        <v>0</v>
      </c>
      <c r="BB1634" s="186">
        <v>0</v>
      </c>
      <c r="BC1634" s="191">
        <v>-1.46</v>
      </c>
      <c r="BD1634" s="186">
        <v>0</v>
      </c>
      <c r="BE1634" s="186">
        <v>0</v>
      </c>
      <c r="BF1634" s="189">
        <v>43525</v>
      </c>
      <c r="BG1634" s="189">
        <v>43585</v>
      </c>
      <c r="BH1634" s="191">
        <v>48.62</v>
      </c>
      <c r="BI1634" s="191">
        <v>-13</v>
      </c>
      <c r="BJ1634" s="191">
        <v>15.49</v>
      </c>
      <c r="BK1634" s="191">
        <v>-8.69</v>
      </c>
      <c r="BL1634" s="191">
        <v>13.15</v>
      </c>
      <c r="BM1634" s="191">
        <v>-2.46</v>
      </c>
      <c r="BN1634" s="191">
        <v>-1.1599999999999999</v>
      </c>
      <c r="BO1634" s="191">
        <v>-3.62</v>
      </c>
      <c r="BP1634" s="191">
        <v>16.329999999999998</v>
      </c>
      <c r="BQ1634" s="191">
        <v>61.77</v>
      </c>
      <c r="BR1634" s="191">
        <v>3.4</v>
      </c>
      <c r="BS1634" s="191">
        <v>-45.44</v>
      </c>
      <c r="BT1634" s="191">
        <v>-9.09</v>
      </c>
      <c r="BU1634" s="191">
        <v>10.64</v>
      </c>
      <c r="BV1634" s="186">
        <v>-386</v>
      </c>
      <c r="BW1634" s="186">
        <v>-254</v>
      </c>
      <c r="BX1634" s="186">
        <v>-132</v>
      </c>
      <c r="BY1634" s="189">
        <v>43534</v>
      </c>
      <c r="BZ1634" s="188" t="s">
        <v>624</v>
      </c>
      <c r="CA1634" s="186">
        <v>15844</v>
      </c>
      <c r="CB1634" s="186">
        <v>8185</v>
      </c>
      <c r="CC1634" s="189">
        <v>43565</v>
      </c>
      <c r="CD1634" s="186">
        <v>16852</v>
      </c>
      <c r="CE1634" s="186">
        <v>8709</v>
      </c>
      <c r="CF1634" s="186">
        <v>16598</v>
      </c>
      <c r="CG1634" s="186">
        <v>8577</v>
      </c>
    </row>
    <row r="1635" spans="1:85" hidden="1" x14ac:dyDescent="0.45">
      <c r="A1635" s="98">
        <v>100004095111</v>
      </c>
      <c r="B1635" s="1">
        <v>43538</v>
      </c>
      <c r="C1635" t="s">
        <v>101</v>
      </c>
      <c r="D1635">
        <v>2018</v>
      </c>
      <c r="E1635" s="98">
        <v>14849348754024</v>
      </c>
      <c r="F1635" s="193" t="s">
        <v>87</v>
      </c>
      <c r="G1635" s="141" t="e">
        <f>VLOOKUP(E1635,'Tableau Sites'!$A$7:$C$107,3,FALSE)</f>
        <v>#N/A</v>
      </c>
      <c r="H1635" s="98">
        <v>56100</v>
      </c>
      <c r="I1635" s="104">
        <v>9</v>
      </c>
      <c r="J1635" s="1">
        <v>43404</v>
      </c>
      <c r="K1635" s="1">
        <v>43404</v>
      </c>
      <c r="L1635" s="104">
        <v>-351</v>
      </c>
      <c r="M1635" s="104">
        <v>-351</v>
      </c>
      <c r="N1635" s="5">
        <v>-33.24</v>
      </c>
      <c r="O1635" s="186">
        <v>102976584</v>
      </c>
      <c r="P1635" s="187" t="s">
        <v>611</v>
      </c>
      <c r="Q1635" s="186">
        <v>102977700</v>
      </c>
      <c r="R1635" s="188" t="s">
        <v>130</v>
      </c>
      <c r="S1635" s="186">
        <v>11003620275</v>
      </c>
      <c r="T1635" s="188" t="s">
        <v>910</v>
      </c>
      <c r="U1635" s="186">
        <v>21560121200016</v>
      </c>
      <c r="V1635" s="188" t="s">
        <v>347</v>
      </c>
      <c r="W1635" s="188" t="s">
        <v>917</v>
      </c>
      <c r="X1635" s="186">
        <v>100004095111</v>
      </c>
      <c r="Y1635" s="189">
        <v>43538</v>
      </c>
      <c r="Z1635" s="189">
        <v>43578</v>
      </c>
      <c r="AA1635" s="186">
        <v>73</v>
      </c>
      <c r="AB1635" s="188" t="s">
        <v>635</v>
      </c>
      <c r="AC1635" s="188" t="s">
        <v>347</v>
      </c>
      <c r="AD1635" s="186">
        <v>6005836615</v>
      </c>
      <c r="AE1635" s="188" t="s">
        <v>87</v>
      </c>
      <c r="AF1635" s="188" t="s">
        <v>347</v>
      </c>
      <c r="AG1635" s="188" t="s">
        <v>347</v>
      </c>
      <c r="AH1635" s="190">
        <v>14849348754024</v>
      </c>
      <c r="AI1635" s="188" t="s">
        <v>183</v>
      </c>
      <c r="AJ1635" s="186">
        <v>56100</v>
      </c>
      <c r="AK1635" s="188" t="s">
        <v>264</v>
      </c>
      <c r="AL1635" s="188" t="s">
        <v>396</v>
      </c>
      <c r="AM1635" s="188" t="s">
        <v>941</v>
      </c>
      <c r="AN1635" s="188" t="s">
        <v>101</v>
      </c>
      <c r="AO1635" s="188" t="s">
        <v>617</v>
      </c>
      <c r="AP1635" s="188" t="s">
        <v>618</v>
      </c>
      <c r="AQ1635" s="188" t="s">
        <v>619</v>
      </c>
      <c r="AR1635" s="191">
        <v>9</v>
      </c>
      <c r="AS1635" s="188" t="s">
        <v>347</v>
      </c>
      <c r="AT1635" s="188" t="s">
        <v>347</v>
      </c>
      <c r="AU1635" s="186">
        <v>0</v>
      </c>
      <c r="AV1635" s="189">
        <v>43344</v>
      </c>
      <c r="AW1635" s="189">
        <v>43404</v>
      </c>
      <c r="AX1635" s="191">
        <v>-17.649999999999999</v>
      </c>
      <c r="AY1635" s="186">
        <v>0</v>
      </c>
      <c r="AZ1635" s="186">
        <v>0</v>
      </c>
      <c r="BA1635" s="186">
        <v>0</v>
      </c>
      <c r="BB1635" s="186">
        <v>0</v>
      </c>
      <c r="BC1635" s="191">
        <v>-0.67</v>
      </c>
      <c r="BD1635" s="186">
        <v>0</v>
      </c>
      <c r="BE1635" s="186">
        <v>0</v>
      </c>
      <c r="BF1635" s="189">
        <v>43405</v>
      </c>
      <c r="BG1635" s="189">
        <v>43465</v>
      </c>
      <c r="BH1635" s="191">
        <v>12.52</v>
      </c>
      <c r="BI1635" s="191">
        <v>-12.85</v>
      </c>
      <c r="BJ1635" s="191">
        <v>-17.98</v>
      </c>
      <c r="BK1635" s="191">
        <v>-7.9</v>
      </c>
      <c r="BL1635" s="191">
        <v>3.39</v>
      </c>
      <c r="BM1635" s="191">
        <v>-2.2400000000000002</v>
      </c>
      <c r="BN1635" s="191">
        <v>-1.05</v>
      </c>
      <c r="BO1635" s="191">
        <v>-3.29</v>
      </c>
      <c r="BP1635" s="191">
        <v>-25.78</v>
      </c>
      <c r="BQ1635" s="191">
        <v>15.91</v>
      </c>
      <c r="BR1635" s="191">
        <v>0.88</v>
      </c>
      <c r="BS1635" s="191">
        <v>-41.69</v>
      </c>
      <c r="BT1635" s="191">
        <v>-8.34</v>
      </c>
      <c r="BU1635" s="191">
        <v>-33.24</v>
      </c>
      <c r="BV1635" s="186">
        <v>-351</v>
      </c>
      <c r="BW1635" s="186">
        <v>-351</v>
      </c>
      <c r="BX1635" s="186">
        <v>0</v>
      </c>
      <c r="BY1635" s="189">
        <v>43399</v>
      </c>
      <c r="BZ1635" s="188" t="s">
        <v>624</v>
      </c>
      <c r="CA1635" s="186">
        <v>47315</v>
      </c>
      <c r="CB1635" s="186">
        <v>0</v>
      </c>
      <c r="CC1635" s="189">
        <v>43579</v>
      </c>
      <c r="CD1635" s="186">
        <v>47680</v>
      </c>
      <c r="CE1635" s="186">
        <v>0</v>
      </c>
      <c r="CF1635" s="186">
        <v>47329</v>
      </c>
      <c r="CG1635" s="186">
        <v>0</v>
      </c>
    </row>
    <row r="1636" spans="1:85" hidden="1" x14ac:dyDescent="0.45">
      <c r="A1636" s="98">
        <v>100004095111</v>
      </c>
      <c r="B1636" s="1">
        <v>43538</v>
      </c>
      <c r="C1636" t="s">
        <v>101</v>
      </c>
      <c r="D1636">
        <v>2019</v>
      </c>
      <c r="E1636" s="98">
        <v>14849348754024</v>
      </c>
      <c r="F1636" s="193" t="s">
        <v>87</v>
      </c>
      <c r="G1636" s="141" t="e">
        <f>VLOOKUP(E1636,'Tableau Sites'!$A$7:$C$107,3,FALSE)</f>
        <v>#N/A</v>
      </c>
      <c r="H1636" s="98">
        <v>56100</v>
      </c>
      <c r="I1636" s="104">
        <v>9</v>
      </c>
      <c r="J1636" s="1">
        <v>43465</v>
      </c>
      <c r="K1636" s="1">
        <v>43465</v>
      </c>
      <c r="L1636" s="104">
        <v>187</v>
      </c>
      <c r="M1636" s="104">
        <v>187</v>
      </c>
      <c r="N1636" s="5">
        <v>42.87</v>
      </c>
      <c r="O1636" s="186">
        <v>102976584</v>
      </c>
      <c r="P1636" s="187" t="s">
        <v>611</v>
      </c>
      <c r="Q1636" s="186">
        <v>102977700</v>
      </c>
      <c r="R1636" s="188" t="s">
        <v>130</v>
      </c>
      <c r="S1636" s="186">
        <v>11003620275</v>
      </c>
      <c r="T1636" s="188" t="s">
        <v>910</v>
      </c>
      <c r="U1636" s="186">
        <v>21560121200016</v>
      </c>
      <c r="V1636" s="188" t="s">
        <v>347</v>
      </c>
      <c r="W1636" s="188" t="s">
        <v>917</v>
      </c>
      <c r="X1636" s="186">
        <v>100004095111</v>
      </c>
      <c r="Y1636" s="189">
        <v>43538</v>
      </c>
      <c r="Z1636" s="189">
        <v>43578</v>
      </c>
      <c r="AA1636" s="186">
        <v>74</v>
      </c>
      <c r="AB1636" s="188" t="s">
        <v>613</v>
      </c>
      <c r="AC1636" s="188" t="s">
        <v>347</v>
      </c>
      <c r="AD1636" s="186">
        <v>6005836615</v>
      </c>
      <c r="AE1636" s="188" t="s">
        <v>87</v>
      </c>
      <c r="AF1636" s="188" t="s">
        <v>347</v>
      </c>
      <c r="AG1636" s="188" t="s">
        <v>347</v>
      </c>
      <c r="AH1636" s="190">
        <v>14849348754024</v>
      </c>
      <c r="AI1636" s="188" t="s">
        <v>183</v>
      </c>
      <c r="AJ1636" s="186">
        <v>56100</v>
      </c>
      <c r="AK1636" s="188" t="s">
        <v>264</v>
      </c>
      <c r="AL1636" s="188" t="s">
        <v>396</v>
      </c>
      <c r="AM1636" s="188" t="s">
        <v>941</v>
      </c>
      <c r="AN1636" s="188" t="s">
        <v>101</v>
      </c>
      <c r="AO1636" s="188" t="s">
        <v>617</v>
      </c>
      <c r="AP1636" s="188" t="s">
        <v>618</v>
      </c>
      <c r="AQ1636" s="188" t="s">
        <v>619</v>
      </c>
      <c r="AR1636" s="191">
        <v>9</v>
      </c>
      <c r="AS1636" s="188" t="s">
        <v>347</v>
      </c>
      <c r="AT1636" s="188" t="s">
        <v>347</v>
      </c>
      <c r="AU1636" s="186">
        <v>0</v>
      </c>
      <c r="AV1636" s="189">
        <v>43405</v>
      </c>
      <c r="AW1636" s="189">
        <v>43465</v>
      </c>
      <c r="AX1636" s="191">
        <v>9.41</v>
      </c>
      <c r="AY1636" s="186">
        <v>0</v>
      </c>
      <c r="AZ1636" s="186">
        <v>0</v>
      </c>
      <c r="BA1636" s="186">
        <v>0</v>
      </c>
      <c r="BB1636" s="186">
        <v>0</v>
      </c>
      <c r="BC1636" s="191">
        <v>0.36</v>
      </c>
      <c r="BD1636" s="186">
        <v>0</v>
      </c>
      <c r="BE1636" s="186">
        <v>0</v>
      </c>
      <c r="BF1636" s="189">
        <v>43466</v>
      </c>
      <c r="BG1636" s="189">
        <v>43524</v>
      </c>
      <c r="BH1636" s="191">
        <v>12.1</v>
      </c>
      <c r="BI1636" s="191">
        <v>6.84</v>
      </c>
      <c r="BJ1636" s="191">
        <v>28.35</v>
      </c>
      <c r="BK1636" s="191">
        <v>4.21</v>
      </c>
      <c r="BL1636" s="191">
        <v>3.27</v>
      </c>
      <c r="BM1636" s="191">
        <v>1.19</v>
      </c>
      <c r="BN1636" s="191">
        <v>0.56000000000000005</v>
      </c>
      <c r="BO1636" s="191">
        <v>1.75</v>
      </c>
      <c r="BP1636" s="191">
        <v>37.58</v>
      </c>
      <c r="BQ1636" s="191">
        <v>15.37</v>
      </c>
      <c r="BR1636" s="191">
        <v>0.85</v>
      </c>
      <c r="BS1636" s="191">
        <v>22.21</v>
      </c>
      <c r="BT1636" s="191">
        <v>4.4400000000000004</v>
      </c>
      <c r="BU1636" s="191">
        <v>42.87</v>
      </c>
      <c r="BV1636" s="186">
        <v>187</v>
      </c>
      <c r="BW1636" s="186">
        <v>187</v>
      </c>
      <c r="BX1636" s="186">
        <v>0</v>
      </c>
      <c r="BY1636" s="189">
        <v>43399</v>
      </c>
      <c r="BZ1636" s="188" t="s">
        <v>624</v>
      </c>
      <c r="CA1636" s="186">
        <v>47315</v>
      </c>
      <c r="CB1636" s="186">
        <v>0</v>
      </c>
      <c r="CC1636" s="189">
        <v>43579</v>
      </c>
      <c r="CD1636" s="186">
        <v>47329</v>
      </c>
      <c r="CE1636" s="186">
        <v>0</v>
      </c>
      <c r="CF1636" s="186">
        <v>47516</v>
      </c>
      <c r="CG1636" s="186">
        <v>0</v>
      </c>
    </row>
    <row r="1637" spans="1:85" hidden="1" x14ac:dyDescent="0.45">
      <c r="A1637" s="98">
        <v>100004095111</v>
      </c>
      <c r="B1637" s="1">
        <v>43538</v>
      </c>
      <c r="C1637" t="s">
        <v>101</v>
      </c>
      <c r="D1637">
        <v>2019</v>
      </c>
      <c r="E1637" s="98">
        <v>14849348754024</v>
      </c>
      <c r="F1637" s="193" t="s">
        <v>87</v>
      </c>
      <c r="G1637" s="141" t="e">
        <f>VLOOKUP(E1637,'Tableau Sites'!$A$7:$C$107,3,FALSE)</f>
        <v>#N/A</v>
      </c>
      <c r="H1637" s="98">
        <v>56100</v>
      </c>
      <c r="I1637" s="104">
        <v>9</v>
      </c>
      <c r="J1637" s="1">
        <v>43524</v>
      </c>
      <c r="K1637" s="1">
        <v>43524</v>
      </c>
      <c r="L1637" s="104">
        <v>196</v>
      </c>
      <c r="M1637" s="104">
        <v>196</v>
      </c>
      <c r="N1637" s="5">
        <v>45.16</v>
      </c>
      <c r="O1637" s="186">
        <v>102976584</v>
      </c>
      <c r="P1637" s="187" t="s">
        <v>611</v>
      </c>
      <c r="Q1637" s="186">
        <v>102977700</v>
      </c>
      <c r="R1637" s="188" t="s">
        <v>130</v>
      </c>
      <c r="S1637" s="186">
        <v>11003620275</v>
      </c>
      <c r="T1637" s="188" t="s">
        <v>910</v>
      </c>
      <c r="U1637" s="186">
        <v>21560121200016</v>
      </c>
      <c r="V1637" s="188" t="s">
        <v>347</v>
      </c>
      <c r="W1637" s="188" t="s">
        <v>917</v>
      </c>
      <c r="X1637" s="186">
        <v>100004095111</v>
      </c>
      <c r="Y1637" s="189">
        <v>43538</v>
      </c>
      <c r="Z1637" s="189">
        <v>43578</v>
      </c>
      <c r="AA1637" s="186">
        <v>75</v>
      </c>
      <c r="AB1637" s="188" t="s">
        <v>613</v>
      </c>
      <c r="AC1637" s="188" t="s">
        <v>347</v>
      </c>
      <c r="AD1637" s="186">
        <v>6005836615</v>
      </c>
      <c r="AE1637" s="188" t="s">
        <v>87</v>
      </c>
      <c r="AF1637" s="188" t="s">
        <v>347</v>
      </c>
      <c r="AG1637" s="188" t="s">
        <v>347</v>
      </c>
      <c r="AH1637" s="190">
        <v>14849348754024</v>
      </c>
      <c r="AI1637" s="188" t="s">
        <v>183</v>
      </c>
      <c r="AJ1637" s="186">
        <v>56100</v>
      </c>
      <c r="AK1637" s="188" t="s">
        <v>264</v>
      </c>
      <c r="AL1637" s="188" t="s">
        <v>396</v>
      </c>
      <c r="AM1637" s="188" t="s">
        <v>941</v>
      </c>
      <c r="AN1637" s="188" t="s">
        <v>101</v>
      </c>
      <c r="AO1637" s="188" t="s">
        <v>617</v>
      </c>
      <c r="AP1637" s="188" t="s">
        <v>618</v>
      </c>
      <c r="AQ1637" s="188" t="s">
        <v>619</v>
      </c>
      <c r="AR1637" s="191">
        <v>9</v>
      </c>
      <c r="AS1637" s="188" t="s">
        <v>347</v>
      </c>
      <c r="AT1637" s="188" t="s">
        <v>347</v>
      </c>
      <c r="AU1637" s="186">
        <v>0</v>
      </c>
      <c r="AV1637" s="189">
        <v>43466</v>
      </c>
      <c r="AW1637" s="189">
        <v>43524</v>
      </c>
      <c r="AX1637" s="191">
        <v>10.220000000000001</v>
      </c>
      <c r="AY1637" s="186">
        <v>0</v>
      </c>
      <c r="AZ1637" s="186">
        <v>0</v>
      </c>
      <c r="BA1637" s="186">
        <v>0</v>
      </c>
      <c r="BB1637" s="186">
        <v>0</v>
      </c>
      <c r="BC1637" s="191">
        <v>0.74</v>
      </c>
      <c r="BD1637" s="186">
        <v>0</v>
      </c>
      <c r="BE1637" s="186">
        <v>0</v>
      </c>
      <c r="BF1637" s="189">
        <v>43525</v>
      </c>
      <c r="BG1637" s="189">
        <v>43585</v>
      </c>
      <c r="BH1637" s="191">
        <v>12.52</v>
      </c>
      <c r="BI1637" s="191">
        <v>7.17</v>
      </c>
      <c r="BJ1637" s="191">
        <v>29.91</v>
      </c>
      <c r="BK1637" s="191">
        <v>4.41</v>
      </c>
      <c r="BL1637" s="191">
        <v>3.39</v>
      </c>
      <c r="BM1637" s="191">
        <v>1.25</v>
      </c>
      <c r="BN1637" s="191">
        <v>0.59</v>
      </c>
      <c r="BO1637" s="191">
        <v>1.84</v>
      </c>
      <c r="BP1637" s="191">
        <v>39.549999999999997</v>
      </c>
      <c r="BQ1637" s="191">
        <v>15.91</v>
      </c>
      <c r="BR1637" s="191">
        <v>0.88</v>
      </c>
      <c r="BS1637" s="191">
        <v>23.64</v>
      </c>
      <c r="BT1637" s="191">
        <v>4.7300000000000004</v>
      </c>
      <c r="BU1637" s="191">
        <v>45.16</v>
      </c>
      <c r="BV1637" s="186">
        <v>196</v>
      </c>
      <c r="BW1637" s="186">
        <v>196</v>
      </c>
      <c r="BX1637" s="186">
        <v>0</v>
      </c>
      <c r="BY1637" s="189">
        <v>43399</v>
      </c>
      <c r="BZ1637" s="188" t="s">
        <v>624</v>
      </c>
      <c r="CA1637" s="186">
        <v>47315</v>
      </c>
      <c r="CB1637" s="186">
        <v>0</v>
      </c>
      <c r="CC1637" s="189">
        <v>43579</v>
      </c>
      <c r="CD1637" s="186">
        <v>47516</v>
      </c>
      <c r="CE1637" s="186">
        <v>0</v>
      </c>
      <c r="CF1637" s="186">
        <v>47712</v>
      </c>
      <c r="CG1637" s="186">
        <v>0</v>
      </c>
    </row>
    <row r="1638" spans="1:85" hidden="1" x14ac:dyDescent="0.45">
      <c r="A1638" s="98">
        <v>100004095111</v>
      </c>
      <c r="B1638" s="1">
        <v>43538</v>
      </c>
      <c r="C1638" t="s">
        <v>101</v>
      </c>
      <c r="D1638">
        <v>2018</v>
      </c>
      <c r="E1638" s="98">
        <v>14848046293827</v>
      </c>
      <c r="F1638" s="193" t="s">
        <v>659</v>
      </c>
      <c r="G1638" s="141" t="str">
        <f>VLOOKUP(E1638,'Tableau Sites'!$A$7:$C$107,3,FALSE)</f>
        <v>81 BOULEVARD COSMAO DUMANOIR</v>
      </c>
      <c r="H1638" s="98">
        <v>56100</v>
      </c>
      <c r="I1638" s="104">
        <v>12</v>
      </c>
      <c r="J1638" s="1">
        <v>43220</v>
      </c>
      <c r="K1638" s="1">
        <v>43220</v>
      </c>
      <c r="L1638" s="104">
        <v>17441</v>
      </c>
      <c r="M1638" s="104">
        <v>17441</v>
      </c>
      <c r="N1638" s="5">
        <v>2487.86</v>
      </c>
      <c r="O1638" s="186">
        <v>102976584</v>
      </c>
      <c r="P1638" s="187" t="s">
        <v>611</v>
      </c>
      <c r="Q1638" s="186">
        <v>102977700</v>
      </c>
      <c r="R1638" s="188" t="s">
        <v>130</v>
      </c>
      <c r="S1638" s="186">
        <v>11003620275</v>
      </c>
      <c r="T1638" s="188" t="s">
        <v>910</v>
      </c>
      <c r="U1638" s="186">
        <v>21560121200016</v>
      </c>
      <c r="V1638" s="188" t="s">
        <v>347</v>
      </c>
      <c r="W1638" s="188" t="s">
        <v>917</v>
      </c>
      <c r="X1638" s="186">
        <v>100004095111</v>
      </c>
      <c r="Y1638" s="189">
        <v>43538</v>
      </c>
      <c r="Z1638" s="189">
        <v>43578</v>
      </c>
      <c r="AA1638" s="186">
        <v>76</v>
      </c>
      <c r="AB1638" s="188" t="s">
        <v>908</v>
      </c>
      <c r="AC1638" s="188" t="s">
        <v>347</v>
      </c>
      <c r="AD1638" s="186">
        <v>6005863636</v>
      </c>
      <c r="AE1638" s="188" t="s">
        <v>659</v>
      </c>
      <c r="AF1638" s="188" t="s">
        <v>347</v>
      </c>
      <c r="AG1638" s="188" t="s">
        <v>347</v>
      </c>
      <c r="AH1638" s="190">
        <v>14848046293827</v>
      </c>
      <c r="AI1638" s="188" t="s">
        <v>831</v>
      </c>
      <c r="AJ1638" s="186">
        <v>56100</v>
      </c>
      <c r="AK1638" s="188" t="s">
        <v>264</v>
      </c>
      <c r="AL1638" s="188" t="s">
        <v>616</v>
      </c>
      <c r="AM1638" s="188" t="s">
        <v>942</v>
      </c>
      <c r="AN1638" s="188" t="s">
        <v>101</v>
      </c>
      <c r="AO1638" s="188" t="s">
        <v>617</v>
      </c>
      <c r="AP1638" s="188" t="s">
        <v>618</v>
      </c>
      <c r="AQ1638" s="188" t="s">
        <v>619</v>
      </c>
      <c r="AR1638" s="191">
        <v>12</v>
      </c>
      <c r="AS1638" s="188" t="s">
        <v>347</v>
      </c>
      <c r="AT1638" s="188" t="s">
        <v>347</v>
      </c>
      <c r="AU1638" s="186">
        <v>0</v>
      </c>
      <c r="AV1638" s="189">
        <v>43191</v>
      </c>
      <c r="AW1638" s="189">
        <v>43220</v>
      </c>
      <c r="AX1638" s="191">
        <v>877.1</v>
      </c>
      <c r="AY1638" s="186">
        <v>0</v>
      </c>
      <c r="AZ1638" s="186">
        <v>0</v>
      </c>
      <c r="BA1638" s="186">
        <v>0</v>
      </c>
      <c r="BB1638" s="186">
        <v>0</v>
      </c>
      <c r="BC1638" s="191">
        <v>33.49</v>
      </c>
      <c r="BD1638" s="186">
        <v>0</v>
      </c>
      <c r="BE1638" s="186">
        <v>0</v>
      </c>
      <c r="BF1638" s="188"/>
      <c r="BG1638" s="188"/>
      <c r="BH1638" s="186">
        <v>0</v>
      </c>
      <c r="BI1638" s="191">
        <v>640.09</v>
      </c>
      <c r="BJ1638" s="191">
        <v>1517.19</v>
      </c>
      <c r="BK1638" s="191">
        <v>392.43</v>
      </c>
      <c r="BL1638" s="186">
        <v>0</v>
      </c>
      <c r="BM1638" s="191">
        <v>111.27</v>
      </c>
      <c r="BN1638" s="191">
        <v>52.33</v>
      </c>
      <c r="BO1638" s="191">
        <v>163.6</v>
      </c>
      <c r="BP1638" s="191">
        <v>2073.2199999999998</v>
      </c>
      <c r="BQ1638" s="186">
        <v>0</v>
      </c>
      <c r="BR1638" s="186">
        <v>0</v>
      </c>
      <c r="BS1638" s="191">
        <v>2073.2199999999998</v>
      </c>
      <c r="BT1638" s="191">
        <v>414.64</v>
      </c>
      <c r="BU1638" s="191">
        <v>2487.86</v>
      </c>
      <c r="BV1638" s="186">
        <v>17441</v>
      </c>
      <c r="BW1638" s="186">
        <v>17441</v>
      </c>
      <c r="BX1638" s="186">
        <v>0</v>
      </c>
      <c r="BY1638" s="189">
        <v>43519</v>
      </c>
      <c r="BZ1638" s="188" t="s">
        <v>624</v>
      </c>
      <c r="CA1638" s="186">
        <v>20052</v>
      </c>
      <c r="CB1638" s="186">
        <v>0</v>
      </c>
      <c r="CC1638" s="189">
        <v>43547</v>
      </c>
      <c r="CD1638" s="186">
        <v>88765</v>
      </c>
      <c r="CE1638" s="186">
        <v>0</v>
      </c>
      <c r="CF1638" s="186">
        <v>310</v>
      </c>
      <c r="CG1638" s="186">
        <v>0</v>
      </c>
    </row>
    <row r="1639" spans="1:85" hidden="1" x14ac:dyDescent="0.45">
      <c r="A1639" s="98">
        <v>100004095111</v>
      </c>
      <c r="B1639" s="1">
        <v>43538</v>
      </c>
      <c r="C1639" t="s">
        <v>101</v>
      </c>
      <c r="D1639">
        <v>2018</v>
      </c>
      <c r="E1639" s="98">
        <v>14848046293827</v>
      </c>
      <c r="F1639" s="193" t="s">
        <v>659</v>
      </c>
      <c r="G1639" s="141" t="str">
        <f>VLOOKUP(E1639,'Tableau Sites'!$A$7:$C$107,3,FALSE)</f>
        <v>81 BOULEVARD COSMAO DUMANOIR</v>
      </c>
      <c r="H1639" s="98">
        <v>56100</v>
      </c>
      <c r="I1639" s="104">
        <v>12</v>
      </c>
      <c r="J1639" s="1">
        <v>43281</v>
      </c>
      <c r="K1639" s="1">
        <v>43281</v>
      </c>
      <c r="L1639" s="104">
        <v>5764</v>
      </c>
      <c r="M1639" s="104">
        <v>5764</v>
      </c>
      <c r="N1639" s="5">
        <v>841.86</v>
      </c>
      <c r="O1639" s="186">
        <v>102976584</v>
      </c>
      <c r="P1639" s="187" t="s">
        <v>611</v>
      </c>
      <c r="Q1639" s="186">
        <v>102977700</v>
      </c>
      <c r="R1639" s="188" t="s">
        <v>130</v>
      </c>
      <c r="S1639" s="186">
        <v>11003620275</v>
      </c>
      <c r="T1639" s="188" t="s">
        <v>910</v>
      </c>
      <c r="U1639" s="186">
        <v>21560121200016</v>
      </c>
      <c r="V1639" s="188" t="s">
        <v>347</v>
      </c>
      <c r="W1639" s="188" t="s">
        <v>917</v>
      </c>
      <c r="X1639" s="186">
        <v>100004095111</v>
      </c>
      <c r="Y1639" s="189">
        <v>43538</v>
      </c>
      <c r="Z1639" s="189">
        <v>43578</v>
      </c>
      <c r="AA1639" s="186">
        <v>77</v>
      </c>
      <c r="AB1639" s="188" t="s">
        <v>613</v>
      </c>
      <c r="AC1639" s="188" t="s">
        <v>347</v>
      </c>
      <c r="AD1639" s="186">
        <v>6005863636</v>
      </c>
      <c r="AE1639" s="188" t="s">
        <v>659</v>
      </c>
      <c r="AF1639" s="188" t="s">
        <v>347</v>
      </c>
      <c r="AG1639" s="188" t="s">
        <v>347</v>
      </c>
      <c r="AH1639" s="190">
        <v>14848046293827</v>
      </c>
      <c r="AI1639" s="188" t="s">
        <v>831</v>
      </c>
      <c r="AJ1639" s="186">
        <v>56100</v>
      </c>
      <c r="AK1639" s="188" t="s">
        <v>264</v>
      </c>
      <c r="AL1639" s="188" t="s">
        <v>616</v>
      </c>
      <c r="AM1639" s="188" t="s">
        <v>943</v>
      </c>
      <c r="AN1639" s="188" t="s">
        <v>101</v>
      </c>
      <c r="AO1639" s="188" t="s">
        <v>617</v>
      </c>
      <c r="AP1639" s="188" t="s">
        <v>618</v>
      </c>
      <c r="AQ1639" s="188" t="s">
        <v>619</v>
      </c>
      <c r="AR1639" s="191">
        <v>12</v>
      </c>
      <c r="AS1639" s="188" t="s">
        <v>347</v>
      </c>
      <c r="AT1639" s="188" t="s">
        <v>347</v>
      </c>
      <c r="AU1639" s="186">
        <v>0</v>
      </c>
      <c r="AV1639" s="189">
        <v>43221</v>
      </c>
      <c r="AW1639" s="189">
        <v>43281</v>
      </c>
      <c r="AX1639" s="191">
        <v>289.87</v>
      </c>
      <c r="AY1639" s="186">
        <v>0</v>
      </c>
      <c r="AZ1639" s="186">
        <v>0</v>
      </c>
      <c r="BA1639" s="186">
        <v>0</v>
      </c>
      <c r="BB1639" s="186">
        <v>0</v>
      </c>
      <c r="BC1639" s="191">
        <v>11.07</v>
      </c>
      <c r="BD1639" s="186">
        <v>0</v>
      </c>
      <c r="BE1639" s="186">
        <v>0</v>
      </c>
      <c r="BF1639" s="189">
        <v>43282</v>
      </c>
      <c r="BG1639" s="189">
        <v>43343</v>
      </c>
      <c r="BH1639" s="191">
        <v>14.67</v>
      </c>
      <c r="BI1639" s="191">
        <v>211.54</v>
      </c>
      <c r="BJ1639" s="191">
        <v>516.08000000000004</v>
      </c>
      <c r="BK1639" s="191">
        <v>129.69</v>
      </c>
      <c r="BL1639" s="191">
        <v>3.97</v>
      </c>
      <c r="BM1639" s="191">
        <v>36.770000000000003</v>
      </c>
      <c r="BN1639" s="191">
        <v>17.29</v>
      </c>
      <c r="BO1639" s="191">
        <v>54.06</v>
      </c>
      <c r="BP1639" s="191">
        <v>703.8</v>
      </c>
      <c r="BQ1639" s="191">
        <v>18.64</v>
      </c>
      <c r="BR1639" s="191">
        <v>1.03</v>
      </c>
      <c r="BS1639" s="191">
        <v>685.16</v>
      </c>
      <c r="BT1639" s="191">
        <v>137.03</v>
      </c>
      <c r="BU1639" s="191">
        <v>841.86</v>
      </c>
      <c r="BV1639" s="186">
        <v>5764</v>
      </c>
      <c r="BW1639" s="186">
        <v>5764</v>
      </c>
      <c r="BX1639" s="186">
        <v>0</v>
      </c>
      <c r="BY1639" s="189">
        <v>43519</v>
      </c>
      <c r="BZ1639" s="188" t="s">
        <v>624</v>
      </c>
      <c r="CA1639" s="186">
        <v>20052</v>
      </c>
      <c r="CB1639" s="186">
        <v>0</v>
      </c>
      <c r="CC1639" s="189">
        <v>43547</v>
      </c>
      <c r="CD1639" s="186">
        <v>310</v>
      </c>
      <c r="CE1639" s="186">
        <v>0</v>
      </c>
      <c r="CF1639" s="186">
        <v>6074</v>
      </c>
      <c r="CG1639" s="186">
        <v>0</v>
      </c>
    </row>
    <row r="1640" spans="1:85" hidden="1" x14ac:dyDescent="0.45">
      <c r="A1640" s="98">
        <v>100004095111</v>
      </c>
      <c r="B1640" s="1">
        <v>43538</v>
      </c>
      <c r="C1640" t="s">
        <v>101</v>
      </c>
      <c r="D1640">
        <v>2018</v>
      </c>
      <c r="E1640" s="98">
        <v>14848046293827</v>
      </c>
      <c r="F1640" s="193" t="s">
        <v>659</v>
      </c>
      <c r="G1640" s="141" t="str">
        <f>VLOOKUP(E1640,'Tableau Sites'!$A$7:$C$107,3,FALSE)</f>
        <v>81 BOULEVARD COSMAO DUMANOIR</v>
      </c>
      <c r="H1640" s="98">
        <v>56100</v>
      </c>
      <c r="I1640" s="104">
        <v>12</v>
      </c>
      <c r="J1640" s="1">
        <v>43343</v>
      </c>
      <c r="K1640" s="1">
        <v>43343</v>
      </c>
      <c r="L1640" s="104">
        <v>-2944</v>
      </c>
      <c r="M1640" s="104">
        <v>-2944</v>
      </c>
      <c r="N1640" s="5">
        <v>-399.75</v>
      </c>
      <c r="O1640" s="186">
        <v>102976584</v>
      </c>
      <c r="P1640" s="187" t="s">
        <v>611</v>
      </c>
      <c r="Q1640" s="186">
        <v>102977700</v>
      </c>
      <c r="R1640" s="188" t="s">
        <v>130</v>
      </c>
      <c r="S1640" s="186">
        <v>11003620275</v>
      </c>
      <c r="T1640" s="188" t="s">
        <v>910</v>
      </c>
      <c r="U1640" s="186">
        <v>21560121200016</v>
      </c>
      <c r="V1640" s="188" t="s">
        <v>347</v>
      </c>
      <c r="W1640" s="188" t="s">
        <v>917</v>
      </c>
      <c r="X1640" s="186">
        <v>100004095111</v>
      </c>
      <c r="Y1640" s="189">
        <v>43538</v>
      </c>
      <c r="Z1640" s="189">
        <v>43578</v>
      </c>
      <c r="AA1640" s="186">
        <v>78</v>
      </c>
      <c r="AB1640" s="188" t="s">
        <v>635</v>
      </c>
      <c r="AC1640" s="188" t="s">
        <v>347</v>
      </c>
      <c r="AD1640" s="186">
        <v>6005863636</v>
      </c>
      <c r="AE1640" s="188" t="s">
        <v>659</v>
      </c>
      <c r="AF1640" s="188" t="s">
        <v>347</v>
      </c>
      <c r="AG1640" s="188" t="s">
        <v>347</v>
      </c>
      <c r="AH1640" s="190">
        <v>14848046293827</v>
      </c>
      <c r="AI1640" s="188" t="s">
        <v>831</v>
      </c>
      <c r="AJ1640" s="186">
        <v>56100</v>
      </c>
      <c r="AK1640" s="188" t="s">
        <v>264</v>
      </c>
      <c r="AL1640" s="188" t="s">
        <v>616</v>
      </c>
      <c r="AM1640" s="188" t="s">
        <v>943</v>
      </c>
      <c r="AN1640" s="188" t="s">
        <v>101</v>
      </c>
      <c r="AO1640" s="188" t="s">
        <v>617</v>
      </c>
      <c r="AP1640" s="188" t="s">
        <v>618</v>
      </c>
      <c r="AQ1640" s="188" t="s">
        <v>619</v>
      </c>
      <c r="AR1640" s="191">
        <v>12</v>
      </c>
      <c r="AS1640" s="188" t="s">
        <v>347</v>
      </c>
      <c r="AT1640" s="188" t="s">
        <v>347</v>
      </c>
      <c r="AU1640" s="186">
        <v>0</v>
      </c>
      <c r="AV1640" s="189">
        <v>43282</v>
      </c>
      <c r="AW1640" s="189">
        <v>43343</v>
      </c>
      <c r="AX1640" s="191">
        <v>-148.05000000000001</v>
      </c>
      <c r="AY1640" s="186">
        <v>0</v>
      </c>
      <c r="AZ1640" s="186">
        <v>0</v>
      </c>
      <c r="BA1640" s="186">
        <v>0</v>
      </c>
      <c r="BB1640" s="186">
        <v>0</v>
      </c>
      <c r="BC1640" s="191">
        <v>-5.65</v>
      </c>
      <c r="BD1640" s="186">
        <v>0</v>
      </c>
      <c r="BE1640" s="186">
        <v>0</v>
      </c>
      <c r="BF1640" s="189">
        <v>43344</v>
      </c>
      <c r="BG1640" s="189">
        <v>43404</v>
      </c>
      <c r="BH1640" s="191">
        <v>14.93</v>
      </c>
      <c r="BI1640" s="191">
        <v>-107.9</v>
      </c>
      <c r="BJ1640" s="191">
        <v>-241.02</v>
      </c>
      <c r="BK1640" s="191">
        <v>-66.239999999999995</v>
      </c>
      <c r="BL1640" s="191">
        <v>4.04</v>
      </c>
      <c r="BM1640" s="191">
        <v>-18.78</v>
      </c>
      <c r="BN1640" s="191">
        <v>-8.83</v>
      </c>
      <c r="BO1640" s="191">
        <v>-27.61</v>
      </c>
      <c r="BP1640" s="191">
        <v>-330.83</v>
      </c>
      <c r="BQ1640" s="191">
        <v>18.97</v>
      </c>
      <c r="BR1640" s="191">
        <v>1.04</v>
      </c>
      <c r="BS1640" s="191">
        <v>-349.8</v>
      </c>
      <c r="BT1640" s="191">
        <v>-69.959999999999994</v>
      </c>
      <c r="BU1640" s="191">
        <v>-399.75</v>
      </c>
      <c r="BV1640" s="186">
        <v>-2944</v>
      </c>
      <c r="BW1640" s="186">
        <v>-2944</v>
      </c>
      <c r="BX1640" s="186">
        <v>0</v>
      </c>
      <c r="BY1640" s="189">
        <v>43519</v>
      </c>
      <c r="BZ1640" s="188" t="s">
        <v>624</v>
      </c>
      <c r="CA1640" s="186">
        <v>20052</v>
      </c>
      <c r="CB1640" s="186">
        <v>0</v>
      </c>
      <c r="CC1640" s="189">
        <v>43547</v>
      </c>
      <c r="CD1640" s="186">
        <v>6074</v>
      </c>
      <c r="CE1640" s="186">
        <v>0</v>
      </c>
      <c r="CF1640" s="186">
        <v>3130</v>
      </c>
      <c r="CG1640" s="186">
        <v>0</v>
      </c>
    </row>
    <row r="1641" spans="1:85" hidden="1" x14ac:dyDescent="0.45">
      <c r="A1641" s="98">
        <v>100004095111</v>
      </c>
      <c r="B1641" s="1">
        <v>43538</v>
      </c>
      <c r="C1641" t="s">
        <v>101</v>
      </c>
      <c r="D1641">
        <v>2018</v>
      </c>
      <c r="E1641" s="98">
        <v>14848046293827</v>
      </c>
      <c r="F1641" s="193" t="s">
        <v>659</v>
      </c>
      <c r="G1641" s="141" t="str">
        <f>VLOOKUP(E1641,'Tableau Sites'!$A$7:$C$107,3,FALSE)</f>
        <v>81 BOULEVARD COSMAO DUMANOIR</v>
      </c>
      <c r="H1641" s="98">
        <v>56100</v>
      </c>
      <c r="I1641" s="104">
        <v>12</v>
      </c>
      <c r="J1641" s="1">
        <v>43404</v>
      </c>
      <c r="K1641" s="1">
        <v>43404</v>
      </c>
      <c r="L1641" s="104">
        <v>1832</v>
      </c>
      <c r="M1641" s="104">
        <v>1832</v>
      </c>
      <c r="N1641" s="5">
        <v>281.12</v>
      </c>
      <c r="O1641" s="186">
        <v>102976584</v>
      </c>
      <c r="P1641" s="187" t="s">
        <v>611</v>
      </c>
      <c r="Q1641" s="186">
        <v>102977700</v>
      </c>
      <c r="R1641" s="188" t="s">
        <v>130</v>
      </c>
      <c r="S1641" s="186">
        <v>11003620275</v>
      </c>
      <c r="T1641" s="188" t="s">
        <v>910</v>
      </c>
      <c r="U1641" s="186">
        <v>21560121200016</v>
      </c>
      <c r="V1641" s="188" t="s">
        <v>347</v>
      </c>
      <c r="W1641" s="188" t="s">
        <v>917</v>
      </c>
      <c r="X1641" s="186">
        <v>100004095111</v>
      </c>
      <c r="Y1641" s="189">
        <v>43538</v>
      </c>
      <c r="Z1641" s="189">
        <v>43578</v>
      </c>
      <c r="AA1641" s="186">
        <v>79</v>
      </c>
      <c r="AB1641" s="188" t="s">
        <v>613</v>
      </c>
      <c r="AC1641" s="188" t="s">
        <v>347</v>
      </c>
      <c r="AD1641" s="186">
        <v>6005863636</v>
      </c>
      <c r="AE1641" s="188" t="s">
        <v>659</v>
      </c>
      <c r="AF1641" s="188" t="s">
        <v>347</v>
      </c>
      <c r="AG1641" s="188" t="s">
        <v>347</v>
      </c>
      <c r="AH1641" s="190">
        <v>14848046293827</v>
      </c>
      <c r="AI1641" s="188" t="s">
        <v>831</v>
      </c>
      <c r="AJ1641" s="186">
        <v>56100</v>
      </c>
      <c r="AK1641" s="188" t="s">
        <v>264</v>
      </c>
      <c r="AL1641" s="188" t="s">
        <v>616</v>
      </c>
      <c r="AM1641" s="188" t="s">
        <v>943</v>
      </c>
      <c r="AN1641" s="188" t="s">
        <v>101</v>
      </c>
      <c r="AO1641" s="188" t="s">
        <v>617</v>
      </c>
      <c r="AP1641" s="188" t="s">
        <v>618</v>
      </c>
      <c r="AQ1641" s="188" t="s">
        <v>619</v>
      </c>
      <c r="AR1641" s="191">
        <v>12</v>
      </c>
      <c r="AS1641" s="188" t="s">
        <v>347</v>
      </c>
      <c r="AT1641" s="188" t="s">
        <v>347</v>
      </c>
      <c r="AU1641" s="186">
        <v>0</v>
      </c>
      <c r="AV1641" s="189">
        <v>43344</v>
      </c>
      <c r="AW1641" s="189">
        <v>43404</v>
      </c>
      <c r="AX1641" s="191">
        <v>92.13</v>
      </c>
      <c r="AY1641" s="186">
        <v>0</v>
      </c>
      <c r="AZ1641" s="186">
        <v>0</v>
      </c>
      <c r="BA1641" s="186">
        <v>0</v>
      </c>
      <c r="BB1641" s="186">
        <v>0</v>
      </c>
      <c r="BC1641" s="191">
        <v>3.52</v>
      </c>
      <c r="BD1641" s="186">
        <v>0</v>
      </c>
      <c r="BE1641" s="186">
        <v>0</v>
      </c>
      <c r="BF1641" s="189">
        <v>43405</v>
      </c>
      <c r="BG1641" s="189">
        <v>43465</v>
      </c>
      <c r="BH1641" s="191">
        <v>14.93</v>
      </c>
      <c r="BI1641" s="191">
        <v>67.05</v>
      </c>
      <c r="BJ1641" s="191">
        <v>174.11</v>
      </c>
      <c r="BK1641" s="191">
        <v>41.22</v>
      </c>
      <c r="BL1641" s="191">
        <v>4.04</v>
      </c>
      <c r="BM1641" s="191">
        <v>11.69</v>
      </c>
      <c r="BN1641" s="191">
        <v>5.5</v>
      </c>
      <c r="BO1641" s="191">
        <v>17.190000000000001</v>
      </c>
      <c r="BP1641" s="191">
        <v>236.56</v>
      </c>
      <c r="BQ1641" s="191">
        <v>18.97</v>
      </c>
      <c r="BR1641" s="191">
        <v>1.04</v>
      </c>
      <c r="BS1641" s="191">
        <v>217.59</v>
      </c>
      <c r="BT1641" s="191">
        <v>43.52</v>
      </c>
      <c r="BU1641" s="191">
        <v>281.12</v>
      </c>
      <c r="BV1641" s="186">
        <v>1832</v>
      </c>
      <c r="BW1641" s="186">
        <v>1832</v>
      </c>
      <c r="BX1641" s="186">
        <v>0</v>
      </c>
      <c r="BY1641" s="189">
        <v>43519</v>
      </c>
      <c r="BZ1641" s="188" t="s">
        <v>624</v>
      </c>
      <c r="CA1641" s="186">
        <v>20052</v>
      </c>
      <c r="CB1641" s="186">
        <v>0</v>
      </c>
      <c r="CC1641" s="189">
        <v>43547</v>
      </c>
      <c r="CD1641" s="186">
        <v>3130</v>
      </c>
      <c r="CE1641" s="186">
        <v>0</v>
      </c>
      <c r="CF1641" s="186">
        <v>4962</v>
      </c>
      <c r="CG1641" s="186">
        <v>0</v>
      </c>
    </row>
    <row r="1642" spans="1:85" hidden="1" x14ac:dyDescent="0.45">
      <c r="A1642" s="98">
        <v>100004095111</v>
      </c>
      <c r="B1642" s="1">
        <v>43538</v>
      </c>
      <c r="C1642" t="s">
        <v>101</v>
      </c>
      <c r="D1642">
        <v>2019</v>
      </c>
      <c r="E1642" s="98">
        <v>14848046293827</v>
      </c>
      <c r="F1642" s="193" t="s">
        <v>659</v>
      </c>
      <c r="G1642" s="141" t="str">
        <f>VLOOKUP(E1642,'Tableau Sites'!$A$7:$C$107,3,FALSE)</f>
        <v>81 BOULEVARD COSMAO DUMANOIR</v>
      </c>
      <c r="H1642" s="98">
        <v>56100</v>
      </c>
      <c r="I1642" s="104">
        <v>12</v>
      </c>
      <c r="J1642" s="1">
        <v>43465</v>
      </c>
      <c r="K1642" s="1">
        <v>43465</v>
      </c>
      <c r="L1642" s="104">
        <v>7465</v>
      </c>
      <c r="M1642" s="104">
        <v>7465</v>
      </c>
      <c r="N1642" s="5">
        <v>1083.28</v>
      </c>
      <c r="O1642" s="186">
        <v>102976584</v>
      </c>
      <c r="P1642" s="187" t="s">
        <v>611</v>
      </c>
      <c r="Q1642" s="186">
        <v>102977700</v>
      </c>
      <c r="R1642" s="188" t="s">
        <v>130</v>
      </c>
      <c r="S1642" s="186">
        <v>11003620275</v>
      </c>
      <c r="T1642" s="188" t="s">
        <v>910</v>
      </c>
      <c r="U1642" s="186">
        <v>21560121200016</v>
      </c>
      <c r="V1642" s="188" t="s">
        <v>347</v>
      </c>
      <c r="W1642" s="188" t="s">
        <v>917</v>
      </c>
      <c r="X1642" s="186">
        <v>100004095111</v>
      </c>
      <c r="Y1642" s="189">
        <v>43538</v>
      </c>
      <c r="Z1642" s="189">
        <v>43578</v>
      </c>
      <c r="AA1642" s="186">
        <v>80</v>
      </c>
      <c r="AB1642" s="188" t="s">
        <v>613</v>
      </c>
      <c r="AC1642" s="188" t="s">
        <v>347</v>
      </c>
      <c r="AD1642" s="186">
        <v>6005863636</v>
      </c>
      <c r="AE1642" s="188" t="s">
        <v>659</v>
      </c>
      <c r="AF1642" s="188" t="s">
        <v>347</v>
      </c>
      <c r="AG1642" s="188" t="s">
        <v>347</v>
      </c>
      <c r="AH1642" s="190">
        <v>14848046293827</v>
      </c>
      <c r="AI1642" s="188" t="s">
        <v>831</v>
      </c>
      <c r="AJ1642" s="186">
        <v>56100</v>
      </c>
      <c r="AK1642" s="188" t="s">
        <v>264</v>
      </c>
      <c r="AL1642" s="188" t="s">
        <v>616</v>
      </c>
      <c r="AM1642" s="188" t="s">
        <v>943</v>
      </c>
      <c r="AN1642" s="188" t="s">
        <v>101</v>
      </c>
      <c r="AO1642" s="188" t="s">
        <v>617</v>
      </c>
      <c r="AP1642" s="188" t="s">
        <v>618</v>
      </c>
      <c r="AQ1642" s="188" t="s">
        <v>619</v>
      </c>
      <c r="AR1642" s="191">
        <v>12</v>
      </c>
      <c r="AS1642" s="188" t="s">
        <v>347</v>
      </c>
      <c r="AT1642" s="188" t="s">
        <v>347</v>
      </c>
      <c r="AU1642" s="186">
        <v>0</v>
      </c>
      <c r="AV1642" s="189">
        <v>43405</v>
      </c>
      <c r="AW1642" s="189">
        <v>43465</v>
      </c>
      <c r="AX1642" s="191">
        <v>375.41</v>
      </c>
      <c r="AY1642" s="186">
        <v>0</v>
      </c>
      <c r="AZ1642" s="186">
        <v>0</v>
      </c>
      <c r="BA1642" s="186">
        <v>0</v>
      </c>
      <c r="BB1642" s="186">
        <v>0</v>
      </c>
      <c r="BC1642" s="191">
        <v>14.33</v>
      </c>
      <c r="BD1642" s="186">
        <v>0</v>
      </c>
      <c r="BE1642" s="186">
        <v>0</v>
      </c>
      <c r="BF1642" s="189">
        <v>43466</v>
      </c>
      <c r="BG1642" s="189">
        <v>43524</v>
      </c>
      <c r="BH1642" s="191">
        <v>14.43</v>
      </c>
      <c r="BI1642" s="191">
        <v>273.22000000000003</v>
      </c>
      <c r="BJ1642" s="191">
        <v>663.06</v>
      </c>
      <c r="BK1642" s="191">
        <v>167.96</v>
      </c>
      <c r="BL1642" s="191">
        <v>3.9</v>
      </c>
      <c r="BM1642" s="191">
        <v>47.63</v>
      </c>
      <c r="BN1642" s="191">
        <v>22.4</v>
      </c>
      <c r="BO1642" s="191">
        <v>70.03</v>
      </c>
      <c r="BP1642" s="191">
        <v>904.95</v>
      </c>
      <c r="BQ1642" s="191">
        <v>18.329999999999998</v>
      </c>
      <c r="BR1642" s="191">
        <v>1.01</v>
      </c>
      <c r="BS1642" s="191">
        <v>886.62</v>
      </c>
      <c r="BT1642" s="191">
        <v>177.32</v>
      </c>
      <c r="BU1642" s="191">
        <v>1083.28</v>
      </c>
      <c r="BV1642" s="186">
        <v>7465</v>
      </c>
      <c r="BW1642" s="186">
        <v>7465</v>
      </c>
      <c r="BX1642" s="186">
        <v>0</v>
      </c>
      <c r="BY1642" s="189">
        <v>43519</v>
      </c>
      <c r="BZ1642" s="188" t="s">
        <v>624</v>
      </c>
      <c r="CA1642" s="186">
        <v>20052</v>
      </c>
      <c r="CB1642" s="186">
        <v>0</v>
      </c>
      <c r="CC1642" s="189">
        <v>43547</v>
      </c>
      <c r="CD1642" s="186">
        <v>4962</v>
      </c>
      <c r="CE1642" s="186">
        <v>0</v>
      </c>
      <c r="CF1642" s="186">
        <v>12427</v>
      </c>
      <c r="CG1642" s="186">
        <v>0</v>
      </c>
    </row>
    <row r="1643" spans="1:85" hidden="1" x14ac:dyDescent="0.45">
      <c r="A1643" s="98">
        <v>100004095111</v>
      </c>
      <c r="B1643" s="1">
        <v>43538</v>
      </c>
      <c r="C1643" t="s">
        <v>101</v>
      </c>
      <c r="D1643">
        <v>2019</v>
      </c>
      <c r="E1643" s="98">
        <v>14848046293827</v>
      </c>
      <c r="F1643" s="193" t="s">
        <v>659</v>
      </c>
      <c r="G1643" s="141" t="str">
        <f>VLOOKUP(E1643,'Tableau Sites'!$A$7:$C$107,3,FALSE)</f>
        <v>81 BOULEVARD COSMAO DUMANOIR</v>
      </c>
      <c r="H1643" s="98">
        <v>56100</v>
      </c>
      <c r="I1643" s="104">
        <v>12</v>
      </c>
      <c r="J1643" s="1">
        <v>43524</v>
      </c>
      <c r="K1643" s="1">
        <v>43524</v>
      </c>
      <c r="L1643" s="104">
        <v>8055</v>
      </c>
      <c r="M1643" s="104">
        <v>8055</v>
      </c>
      <c r="N1643" s="5">
        <v>1186.03</v>
      </c>
      <c r="O1643" s="186">
        <v>102976584</v>
      </c>
      <c r="P1643" s="187" t="s">
        <v>611</v>
      </c>
      <c r="Q1643" s="186">
        <v>102977700</v>
      </c>
      <c r="R1643" s="188" t="s">
        <v>130</v>
      </c>
      <c r="S1643" s="186">
        <v>11003620275</v>
      </c>
      <c r="T1643" s="188" t="s">
        <v>910</v>
      </c>
      <c r="U1643" s="186">
        <v>21560121200016</v>
      </c>
      <c r="V1643" s="188" t="s">
        <v>347</v>
      </c>
      <c r="W1643" s="188" t="s">
        <v>917</v>
      </c>
      <c r="X1643" s="186">
        <v>100004095111</v>
      </c>
      <c r="Y1643" s="189">
        <v>43538</v>
      </c>
      <c r="Z1643" s="189">
        <v>43578</v>
      </c>
      <c r="AA1643" s="186">
        <v>81</v>
      </c>
      <c r="AB1643" s="188" t="s">
        <v>613</v>
      </c>
      <c r="AC1643" s="188" t="s">
        <v>347</v>
      </c>
      <c r="AD1643" s="186">
        <v>6005863636</v>
      </c>
      <c r="AE1643" s="188" t="s">
        <v>659</v>
      </c>
      <c r="AF1643" s="188" t="s">
        <v>347</v>
      </c>
      <c r="AG1643" s="188" t="s">
        <v>347</v>
      </c>
      <c r="AH1643" s="190">
        <v>14848046293827</v>
      </c>
      <c r="AI1643" s="188" t="s">
        <v>831</v>
      </c>
      <c r="AJ1643" s="186">
        <v>56100</v>
      </c>
      <c r="AK1643" s="188" t="s">
        <v>264</v>
      </c>
      <c r="AL1643" s="188" t="s">
        <v>616</v>
      </c>
      <c r="AM1643" s="188" t="s">
        <v>943</v>
      </c>
      <c r="AN1643" s="188" t="s">
        <v>101</v>
      </c>
      <c r="AO1643" s="188" t="s">
        <v>617</v>
      </c>
      <c r="AP1643" s="188" t="s">
        <v>618</v>
      </c>
      <c r="AQ1643" s="188" t="s">
        <v>619</v>
      </c>
      <c r="AR1643" s="191">
        <v>12</v>
      </c>
      <c r="AS1643" s="188" t="s">
        <v>347</v>
      </c>
      <c r="AT1643" s="188" t="s">
        <v>347</v>
      </c>
      <c r="AU1643" s="186">
        <v>0</v>
      </c>
      <c r="AV1643" s="189">
        <v>43466</v>
      </c>
      <c r="AW1643" s="189">
        <v>43524</v>
      </c>
      <c r="AX1643" s="191">
        <v>420.07</v>
      </c>
      <c r="AY1643" s="186">
        <v>0</v>
      </c>
      <c r="AZ1643" s="186">
        <v>0</v>
      </c>
      <c r="BA1643" s="186">
        <v>0</v>
      </c>
      <c r="BB1643" s="186">
        <v>0</v>
      </c>
      <c r="BC1643" s="191">
        <v>30.45</v>
      </c>
      <c r="BD1643" s="186">
        <v>0</v>
      </c>
      <c r="BE1643" s="186">
        <v>0</v>
      </c>
      <c r="BF1643" s="189">
        <v>43525</v>
      </c>
      <c r="BG1643" s="189">
        <v>43585</v>
      </c>
      <c r="BH1643" s="191">
        <v>14.93</v>
      </c>
      <c r="BI1643" s="191">
        <v>294.81</v>
      </c>
      <c r="BJ1643" s="191">
        <v>729.81</v>
      </c>
      <c r="BK1643" s="191">
        <v>181.24</v>
      </c>
      <c r="BL1643" s="191">
        <v>4.04</v>
      </c>
      <c r="BM1643" s="191">
        <v>51.39</v>
      </c>
      <c r="BN1643" s="191">
        <v>24.17</v>
      </c>
      <c r="BO1643" s="191">
        <v>75.56</v>
      </c>
      <c r="BP1643" s="191">
        <v>990.65</v>
      </c>
      <c r="BQ1643" s="191">
        <v>18.97</v>
      </c>
      <c r="BR1643" s="191">
        <v>1.04</v>
      </c>
      <c r="BS1643" s="191">
        <v>971.68</v>
      </c>
      <c r="BT1643" s="191">
        <v>194.34</v>
      </c>
      <c r="BU1643" s="191">
        <v>1186.03</v>
      </c>
      <c r="BV1643" s="186">
        <v>8055</v>
      </c>
      <c r="BW1643" s="186">
        <v>8055</v>
      </c>
      <c r="BX1643" s="186">
        <v>0</v>
      </c>
      <c r="BY1643" s="189">
        <v>43519</v>
      </c>
      <c r="BZ1643" s="188" t="s">
        <v>624</v>
      </c>
      <c r="CA1643" s="186">
        <v>20052</v>
      </c>
      <c r="CB1643" s="186">
        <v>0</v>
      </c>
      <c r="CC1643" s="189">
        <v>43547</v>
      </c>
      <c r="CD1643" s="186">
        <v>12427</v>
      </c>
      <c r="CE1643" s="186">
        <v>0</v>
      </c>
      <c r="CF1643" s="186">
        <v>20482</v>
      </c>
      <c r="CG1643" s="186">
        <v>0</v>
      </c>
    </row>
    <row r="1644" spans="1:85" hidden="1" x14ac:dyDescent="0.45">
      <c r="A1644" s="98">
        <v>100004095111</v>
      </c>
      <c r="B1644" s="1">
        <v>43538</v>
      </c>
      <c r="C1644" t="s">
        <v>101</v>
      </c>
      <c r="D1644">
        <v>2018</v>
      </c>
      <c r="E1644" s="98">
        <v>14826628017348</v>
      </c>
      <c r="F1644" s="142" t="s">
        <v>30</v>
      </c>
      <c r="G1644" s="141" t="str">
        <f>VLOOKUP(E1644,'Tableau Sites'!$A$7:$C$107,3,FALSE)</f>
        <v>N1 RUE VICTOR SCHOELCHER</v>
      </c>
      <c r="H1644" s="98">
        <v>56100</v>
      </c>
      <c r="I1644" s="104">
        <v>36</v>
      </c>
      <c r="J1644" s="1">
        <v>43404</v>
      </c>
      <c r="K1644" s="1">
        <v>43404</v>
      </c>
      <c r="L1644" s="104">
        <v>1034</v>
      </c>
      <c r="M1644" s="104">
        <v>1034</v>
      </c>
      <c r="N1644" s="5">
        <v>193.18</v>
      </c>
      <c r="O1644" s="186">
        <v>102976584</v>
      </c>
      <c r="P1644" s="187" t="s">
        <v>611</v>
      </c>
      <c r="Q1644" s="186">
        <v>102977700</v>
      </c>
      <c r="R1644" s="188" t="s">
        <v>130</v>
      </c>
      <c r="S1644" s="186">
        <v>11003620275</v>
      </c>
      <c r="T1644" s="188" t="s">
        <v>910</v>
      </c>
      <c r="U1644" s="186">
        <v>21560121200016</v>
      </c>
      <c r="V1644" s="188" t="s">
        <v>347</v>
      </c>
      <c r="W1644" s="188" t="s">
        <v>917</v>
      </c>
      <c r="X1644" s="186">
        <v>100004095111</v>
      </c>
      <c r="Y1644" s="189">
        <v>43538</v>
      </c>
      <c r="Z1644" s="189">
        <v>43578</v>
      </c>
      <c r="AA1644" s="186">
        <v>82</v>
      </c>
      <c r="AB1644" s="188" t="s">
        <v>613</v>
      </c>
      <c r="AC1644" s="188" t="s">
        <v>347</v>
      </c>
      <c r="AD1644" s="186">
        <v>6005830266</v>
      </c>
      <c r="AE1644" s="188" t="s">
        <v>30</v>
      </c>
      <c r="AF1644" s="188" t="s">
        <v>347</v>
      </c>
      <c r="AG1644" s="188" t="s">
        <v>347</v>
      </c>
      <c r="AH1644" s="190">
        <v>14826628017348</v>
      </c>
      <c r="AI1644" s="188" t="s">
        <v>832</v>
      </c>
      <c r="AJ1644" s="186">
        <v>56100</v>
      </c>
      <c r="AK1644" s="188" t="s">
        <v>264</v>
      </c>
      <c r="AL1644" s="188" t="s">
        <v>616</v>
      </c>
      <c r="AM1644" s="188" t="s">
        <v>944</v>
      </c>
      <c r="AN1644" s="188" t="s">
        <v>101</v>
      </c>
      <c r="AO1644" s="188" t="s">
        <v>617</v>
      </c>
      <c r="AP1644" s="188" t="s">
        <v>618</v>
      </c>
      <c r="AQ1644" s="188" t="s">
        <v>619</v>
      </c>
      <c r="AR1644" s="191">
        <v>36</v>
      </c>
      <c r="AS1644" s="188" t="s">
        <v>347</v>
      </c>
      <c r="AT1644" s="188" t="s">
        <v>347</v>
      </c>
      <c r="AU1644" s="186">
        <v>0</v>
      </c>
      <c r="AV1644" s="189">
        <v>43344</v>
      </c>
      <c r="AW1644" s="189">
        <v>43404</v>
      </c>
      <c r="AX1644" s="191">
        <v>52</v>
      </c>
      <c r="AY1644" s="186">
        <v>0</v>
      </c>
      <c r="AZ1644" s="186">
        <v>0</v>
      </c>
      <c r="BA1644" s="186">
        <v>0</v>
      </c>
      <c r="BB1644" s="186">
        <v>0</v>
      </c>
      <c r="BC1644" s="191">
        <v>1.99</v>
      </c>
      <c r="BD1644" s="186">
        <v>0</v>
      </c>
      <c r="BE1644" s="186">
        <v>0</v>
      </c>
      <c r="BF1644" s="189">
        <v>43405</v>
      </c>
      <c r="BG1644" s="189">
        <v>43465</v>
      </c>
      <c r="BH1644" s="191">
        <v>34.18</v>
      </c>
      <c r="BI1644" s="191">
        <v>37.840000000000003</v>
      </c>
      <c r="BJ1644" s="191">
        <v>124.02</v>
      </c>
      <c r="BK1644" s="191">
        <v>23.27</v>
      </c>
      <c r="BL1644" s="191">
        <v>9.24</v>
      </c>
      <c r="BM1644" s="191">
        <v>6.6</v>
      </c>
      <c r="BN1644" s="191">
        <v>3.1</v>
      </c>
      <c r="BO1644" s="191">
        <v>9.6999999999999993</v>
      </c>
      <c r="BP1644" s="191">
        <v>166.23</v>
      </c>
      <c r="BQ1644" s="191">
        <v>43.42</v>
      </c>
      <c r="BR1644" s="191">
        <v>2.39</v>
      </c>
      <c r="BS1644" s="191">
        <v>122.81</v>
      </c>
      <c r="BT1644" s="191">
        <v>24.56</v>
      </c>
      <c r="BU1644" s="191">
        <v>193.18</v>
      </c>
      <c r="BV1644" s="186">
        <v>1034</v>
      </c>
      <c r="BW1644" s="186">
        <v>1034</v>
      </c>
      <c r="BX1644" s="186">
        <v>0</v>
      </c>
      <c r="BY1644" s="189">
        <v>43514</v>
      </c>
      <c r="BZ1644" s="188" t="s">
        <v>624</v>
      </c>
      <c r="CA1644" s="186">
        <v>26509</v>
      </c>
      <c r="CB1644" s="186">
        <v>0</v>
      </c>
      <c r="CC1644" s="189">
        <v>43542</v>
      </c>
      <c r="CD1644" s="186">
        <v>23460</v>
      </c>
      <c r="CE1644" s="186">
        <v>0</v>
      </c>
      <c r="CF1644" s="186">
        <v>24494</v>
      </c>
      <c r="CG1644" s="186">
        <v>0</v>
      </c>
    </row>
    <row r="1645" spans="1:85" hidden="1" x14ac:dyDescent="0.45">
      <c r="A1645" s="98">
        <v>100004095111</v>
      </c>
      <c r="B1645" s="1">
        <v>43538</v>
      </c>
      <c r="C1645" t="s">
        <v>101</v>
      </c>
      <c r="D1645">
        <v>2019</v>
      </c>
      <c r="E1645" s="98">
        <v>14826628017348</v>
      </c>
      <c r="F1645" s="142" t="s">
        <v>30</v>
      </c>
      <c r="G1645" s="141" t="str">
        <f>VLOOKUP(E1645,'Tableau Sites'!$A$7:$C$107,3,FALSE)</f>
        <v>N1 RUE VICTOR SCHOELCHER</v>
      </c>
      <c r="H1645" s="98">
        <v>56100</v>
      </c>
      <c r="I1645" s="104">
        <v>36</v>
      </c>
      <c r="J1645" s="1">
        <v>43465</v>
      </c>
      <c r="K1645" s="1">
        <v>43465</v>
      </c>
      <c r="L1645" s="104">
        <v>1411</v>
      </c>
      <c r="M1645" s="104">
        <v>1411</v>
      </c>
      <c r="N1645" s="5">
        <v>245.4</v>
      </c>
      <c r="O1645" s="186">
        <v>102976584</v>
      </c>
      <c r="P1645" s="187" t="s">
        <v>611</v>
      </c>
      <c r="Q1645" s="186">
        <v>102977700</v>
      </c>
      <c r="R1645" s="188" t="s">
        <v>130</v>
      </c>
      <c r="S1645" s="186">
        <v>11003620275</v>
      </c>
      <c r="T1645" s="188" t="s">
        <v>910</v>
      </c>
      <c r="U1645" s="186">
        <v>21560121200016</v>
      </c>
      <c r="V1645" s="188" t="s">
        <v>347</v>
      </c>
      <c r="W1645" s="188" t="s">
        <v>917</v>
      </c>
      <c r="X1645" s="186">
        <v>100004095111</v>
      </c>
      <c r="Y1645" s="189">
        <v>43538</v>
      </c>
      <c r="Z1645" s="189">
        <v>43578</v>
      </c>
      <c r="AA1645" s="186">
        <v>83</v>
      </c>
      <c r="AB1645" s="188" t="s">
        <v>613</v>
      </c>
      <c r="AC1645" s="188" t="s">
        <v>347</v>
      </c>
      <c r="AD1645" s="186">
        <v>6005830266</v>
      </c>
      <c r="AE1645" s="188" t="s">
        <v>30</v>
      </c>
      <c r="AF1645" s="188" t="s">
        <v>347</v>
      </c>
      <c r="AG1645" s="188" t="s">
        <v>347</v>
      </c>
      <c r="AH1645" s="190">
        <v>14826628017348</v>
      </c>
      <c r="AI1645" s="188" t="s">
        <v>832</v>
      </c>
      <c r="AJ1645" s="186">
        <v>56100</v>
      </c>
      <c r="AK1645" s="188" t="s">
        <v>264</v>
      </c>
      <c r="AL1645" s="188" t="s">
        <v>616</v>
      </c>
      <c r="AM1645" s="188" t="s">
        <v>944</v>
      </c>
      <c r="AN1645" s="188" t="s">
        <v>101</v>
      </c>
      <c r="AO1645" s="188" t="s">
        <v>617</v>
      </c>
      <c r="AP1645" s="188" t="s">
        <v>618</v>
      </c>
      <c r="AQ1645" s="188" t="s">
        <v>619</v>
      </c>
      <c r="AR1645" s="191">
        <v>36</v>
      </c>
      <c r="AS1645" s="188" t="s">
        <v>347</v>
      </c>
      <c r="AT1645" s="188" t="s">
        <v>347</v>
      </c>
      <c r="AU1645" s="186">
        <v>0</v>
      </c>
      <c r="AV1645" s="189">
        <v>43405</v>
      </c>
      <c r="AW1645" s="189">
        <v>43465</v>
      </c>
      <c r="AX1645" s="191">
        <v>70.959999999999994</v>
      </c>
      <c r="AY1645" s="186">
        <v>0</v>
      </c>
      <c r="AZ1645" s="186">
        <v>0</v>
      </c>
      <c r="BA1645" s="186">
        <v>0</v>
      </c>
      <c r="BB1645" s="186">
        <v>0</v>
      </c>
      <c r="BC1645" s="191">
        <v>2.71</v>
      </c>
      <c r="BD1645" s="186">
        <v>0</v>
      </c>
      <c r="BE1645" s="186">
        <v>0</v>
      </c>
      <c r="BF1645" s="189">
        <v>43466</v>
      </c>
      <c r="BG1645" s="189">
        <v>43524</v>
      </c>
      <c r="BH1645" s="191">
        <v>33.049999999999997</v>
      </c>
      <c r="BI1645" s="191">
        <v>51.64</v>
      </c>
      <c r="BJ1645" s="191">
        <v>155.65</v>
      </c>
      <c r="BK1645" s="191">
        <v>31.75</v>
      </c>
      <c r="BL1645" s="191">
        <v>8.94</v>
      </c>
      <c r="BM1645" s="191">
        <v>9</v>
      </c>
      <c r="BN1645" s="191">
        <v>4.2300000000000004</v>
      </c>
      <c r="BO1645" s="191">
        <v>13.23</v>
      </c>
      <c r="BP1645" s="191">
        <v>209.57</v>
      </c>
      <c r="BQ1645" s="191">
        <v>41.99</v>
      </c>
      <c r="BR1645" s="191">
        <v>2.31</v>
      </c>
      <c r="BS1645" s="191">
        <v>167.58</v>
      </c>
      <c r="BT1645" s="191">
        <v>33.520000000000003</v>
      </c>
      <c r="BU1645" s="191">
        <v>245.4</v>
      </c>
      <c r="BV1645" s="186">
        <v>1411</v>
      </c>
      <c r="BW1645" s="186">
        <v>1411</v>
      </c>
      <c r="BX1645" s="186">
        <v>0</v>
      </c>
      <c r="BY1645" s="189">
        <v>43514</v>
      </c>
      <c r="BZ1645" s="188" t="s">
        <v>624</v>
      </c>
      <c r="CA1645" s="186">
        <v>26509</v>
      </c>
      <c r="CB1645" s="186">
        <v>0</v>
      </c>
      <c r="CC1645" s="189">
        <v>43542</v>
      </c>
      <c r="CD1645" s="186">
        <v>24494</v>
      </c>
      <c r="CE1645" s="186">
        <v>0</v>
      </c>
      <c r="CF1645" s="186">
        <v>25905</v>
      </c>
      <c r="CG1645" s="186">
        <v>0</v>
      </c>
    </row>
    <row r="1646" spans="1:85" hidden="1" x14ac:dyDescent="0.45">
      <c r="A1646" s="98">
        <v>100004095111</v>
      </c>
      <c r="B1646" s="1">
        <v>43538</v>
      </c>
      <c r="C1646" t="s">
        <v>101</v>
      </c>
      <c r="D1646">
        <v>2019</v>
      </c>
      <c r="E1646" s="98">
        <v>14826628017348</v>
      </c>
      <c r="F1646" s="142" t="s">
        <v>30</v>
      </c>
      <c r="G1646" s="141" t="str">
        <f>VLOOKUP(E1646,'Tableau Sites'!$A$7:$C$107,3,FALSE)</f>
        <v>N1 RUE VICTOR SCHOELCHER</v>
      </c>
      <c r="H1646" s="98">
        <v>56100</v>
      </c>
      <c r="I1646" s="104">
        <v>36</v>
      </c>
      <c r="J1646" s="1">
        <v>43524</v>
      </c>
      <c r="K1646" s="1">
        <v>43524</v>
      </c>
      <c r="L1646" s="104">
        <v>879</v>
      </c>
      <c r="M1646" s="104">
        <v>879</v>
      </c>
      <c r="N1646" s="5">
        <v>173.06</v>
      </c>
      <c r="O1646" s="186">
        <v>102976584</v>
      </c>
      <c r="P1646" s="187" t="s">
        <v>611</v>
      </c>
      <c r="Q1646" s="186">
        <v>102977700</v>
      </c>
      <c r="R1646" s="188" t="s">
        <v>130</v>
      </c>
      <c r="S1646" s="186">
        <v>11003620275</v>
      </c>
      <c r="T1646" s="188" t="s">
        <v>910</v>
      </c>
      <c r="U1646" s="186">
        <v>21560121200016</v>
      </c>
      <c r="V1646" s="188" t="s">
        <v>347</v>
      </c>
      <c r="W1646" s="188" t="s">
        <v>917</v>
      </c>
      <c r="X1646" s="186">
        <v>100004095111</v>
      </c>
      <c r="Y1646" s="189">
        <v>43538</v>
      </c>
      <c r="Z1646" s="189">
        <v>43578</v>
      </c>
      <c r="AA1646" s="186">
        <v>84</v>
      </c>
      <c r="AB1646" s="188" t="s">
        <v>613</v>
      </c>
      <c r="AC1646" s="188" t="s">
        <v>347</v>
      </c>
      <c r="AD1646" s="186">
        <v>6005830266</v>
      </c>
      <c r="AE1646" s="188" t="s">
        <v>30</v>
      </c>
      <c r="AF1646" s="188" t="s">
        <v>347</v>
      </c>
      <c r="AG1646" s="188" t="s">
        <v>347</v>
      </c>
      <c r="AH1646" s="190">
        <v>14826628017348</v>
      </c>
      <c r="AI1646" s="188" t="s">
        <v>832</v>
      </c>
      <c r="AJ1646" s="186">
        <v>56100</v>
      </c>
      <c r="AK1646" s="188" t="s">
        <v>264</v>
      </c>
      <c r="AL1646" s="188" t="s">
        <v>616</v>
      </c>
      <c r="AM1646" s="188" t="s">
        <v>944</v>
      </c>
      <c r="AN1646" s="188" t="s">
        <v>101</v>
      </c>
      <c r="AO1646" s="188" t="s">
        <v>617</v>
      </c>
      <c r="AP1646" s="188" t="s">
        <v>618</v>
      </c>
      <c r="AQ1646" s="188" t="s">
        <v>619</v>
      </c>
      <c r="AR1646" s="191">
        <v>36</v>
      </c>
      <c r="AS1646" s="188" t="s">
        <v>347</v>
      </c>
      <c r="AT1646" s="188" t="s">
        <v>347</v>
      </c>
      <c r="AU1646" s="186">
        <v>0</v>
      </c>
      <c r="AV1646" s="189">
        <v>43466</v>
      </c>
      <c r="AW1646" s="189">
        <v>43524</v>
      </c>
      <c r="AX1646" s="191">
        <v>45.84</v>
      </c>
      <c r="AY1646" s="186">
        <v>0</v>
      </c>
      <c r="AZ1646" s="186">
        <v>0</v>
      </c>
      <c r="BA1646" s="186">
        <v>0</v>
      </c>
      <c r="BB1646" s="186">
        <v>0</v>
      </c>
      <c r="BC1646" s="191">
        <v>3.32</v>
      </c>
      <c r="BD1646" s="186">
        <v>0</v>
      </c>
      <c r="BE1646" s="186">
        <v>0</v>
      </c>
      <c r="BF1646" s="189">
        <v>43525</v>
      </c>
      <c r="BG1646" s="189">
        <v>43585</v>
      </c>
      <c r="BH1646" s="191">
        <v>34.18</v>
      </c>
      <c r="BI1646" s="191">
        <v>32.17</v>
      </c>
      <c r="BJ1646" s="191">
        <v>112.19</v>
      </c>
      <c r="BK1646" s="191">
        <v>19.78</v>
      </c>
      <c r="BL1646" s="191">
        <v>9.24</v>
      </c>
      <c r="BM1646" s="191">
        <v>5.61</v>
      </c>
      <c r="BN1646" s="191">
        <v>2.64</v>
      </c>
      <c r="BO1646" s="191">
        <v>8.25</v>
      </c>
      <c r="BP1646" s="191">
        <v>149.46</v>
      </c>
      <c r="BQ1646" s="191">
        <v>43.42</v>
      </c>
      <c r="BR1646" s="191">
        <v>2.39</v>
      </c>
      <c r="BS1646" s="191">
        <v>106.04</v>
      </c>
      <c r="BT1646" s="191">
        <v>21.21</v>
      </c>
      <c r="BU1646" s="191">
        <v>173.06</v>
      </c>
      <c r="BV1646" s="186">
        <v>879</v>
      </c>
      <c r="BW1646" s="186">
        <v>879</v>
      </c>
      <c r="BX1646" s="186">
        <v>0</v>
      </c>
      <c r="BY1646" s="189">
        <v>43514</v>
      </c>
      <c r="BZ1646" s="188" t="s">
        <v>624</v>
      </c>
      <c r="CA1646" s="186">
        <v>26509</v>
      </c>
      <c r="CB1646" s="186">
        <v>0</v>
      </c>
      <c r="CC1646" s="189">
        <v>43542</v>
      </c>
      <c r="CD1646" s="186">
        <v>25905</v>
      </c>
      <c r="CE1646" s="186">
        <v>0</v>
      </c>
      <c r="CF1646" s="186">
        <v>26784</v>
      </c>
      <c r="CG1646" s="186">
        <v>0</v>
      </c>
    </row>
    <row r="1647" spans="1:85" hidden="1" x14ac:dyDescent="0.45">
      <c r="A1647" s="98">
        <v>100004095111</v>
      </c>
      <c r="B1647" s="1">
        <v>43538</v>
      </c>
      <c r="C1647" t="s">
        <v>101</v>
      </c>
      <c r="D1647">
        <v>2018</v>
      </c>
      <c r="E1647" s="98">
        <v>14832706164973</v>
      </c>
      <c r="F1647" s="193" t="s">
        <v>662</v>
      </c>
      <c r="G1647" s="141" t="str">
        <f>VLOOKUP(E1647,'Tableau Sites'!$A$7:$C$107,3,FALSE)</f>
        <v>81 BOULEVARD COSMAO DUMANOIR</v>
      </c>
      <c r="H1647" s="98">
        <v>56100</v>
      </c>
      <c r="I1647" s="104">
        <v>3</v>
      </c>
      <c r="J1647" s="1">
        <v>43404</v>
      </c>
      <c r="K1647" s="1">
        <v>43404</v>
      </c>
      <c r="L1647" s="104">
        <v>34</v>
      </c>
      <c r="M1647" s="104">
        <v>34</v>
      </c>
      <c r="N1647" s="5">
        <v>15.18</v>
      </c>
      <c r="O1647" s="186">
        <v>102976584</v>
      </c>
      <c r="P1647" s="187" t="s">
        <v>611</v>
      </c>
      <c r="Q1647" s="186">
        <v>102977700</v>
      </c>
      <c r="R1647" s="188" t="s">
        <v>130</v>
      </c>
      <c r="S1647" s="186">
        <v>11003620275</v>
      </c>
      <c r="T1647" s="188" t="s">
        <v>910</v>
      </c>
      <c r="U1647" s="186">
        <v>21560121200016</v>
      </c>
      <c r="V1647" s="188" t="s">
        <v>347</v>
      </c>
      <c r="W1647" s="188" t="s">
        <v>917</v>
      </c>
      <c r="X1647" s="186">
        <v>100004095111</v>
      </c>
      <c r="Y1647" s="189">
        <v>43538</v>
      </c>
      <c r="Z1647" s="189">
        <v>43578</v>
      </c>
      <c r="AA1647" s="186">
        <v>85</v>
      </c>
      <c r="AB1647" s="188" t="s">
        <v>613</v>
      </c>
      <c r="AC1647" s="188" t="s">
        <v>347</v>
      </c>
      <c r="AD1647" s="186">
        <v>6005863690</v>
      </c>
      <c r="AE1647" s="188" t="s">
        <v>662</v>
      </c>
      <c r="AF1647" s="188" t="s">
        <v>347</v>
      </c>
      <c r="AG1647" s="188" t="s">
        <v>347</v>
      </c>
      <c r="AH1647" s="190">
        <v>14832706164973</v>
      </c>
      <c r="AI1647" s="188" t="s">
        <v>833</v>
      </c>
      <c r="AJ1647" s="186">
        <v>56100</v>
      </c>
      <c r="AK1647" s="188" t="s">
        <v>264</v>
      </c>
      <c r="AL1647" s="188" t="s">
        <v>616</v>
      </c>
      <c r="AM1647" s="188" t="s">
        <v>945</v>
      </c>
      <c r="AN1647" s="188" t="s">
        <v>101</v>
      </c>
      <c r="AO1647" s="188" t="s">
        <v>617</v>
      </c>
      <c r="AP1647" s="188" t="s">
        <v>618</v>
      </c>
      <c r="AQ1647" s="188" t="s">
        <v>619</v>
      </c>
      <c r="AR1647" s="191">
        <v>3</v>
      </c>
      <c r="AS1647" s="188" t="s">
        <v>347</v>
      </c>
      <c r="AT1647" s="188" t="s">
        <v>347</v>
      </c>
      <c r="AU1647" s="186">
        <v>0</v>
      </c>
      <c r="AV1647" s="189">
        <v>43344</v>
      </c>
      <c r="AW1647" s="189">
        <v>43404</v>
      </c>
      <c r="AX1647" s="191">
        <v>1.71</v>
      </c>
      <c r="AY1647" s="186">
        <v>0</v>
      </c>
      <c r="AZ1647" s="186">
        <v>0</v>
      </c>
      <c r="BA1647" s="186">
        <v>0</v>
      </c>
      <c r="BB1647" s="186">
        <v>0</v>
      </c>
      <c r="BC1647" s="191">
        <v>7.0000000000000007E-2</v>
      </c>
      <c r="BD1647" s="186">
        <v>0</v>
      </c>
      <c r="BE1647" s="186">
        <v>0</v>
      </c>
      <c r="BF1647" s="189">
        <v>43405</v>
      </c>
      <c r="BG1647" s="189">
        <v>43465</v>
      </c>
      <c r="BH1647" s="191">
        <v>7.71</v>
      </c>
      <c r="BI1647" s="191">
        <v>1.24</v>
      </c>
      <c r="BJ1647" s="191">
        <v>10.66</v>
      </c>
      <c r="BK1647" s="191">
        <v>0.77</v>
      </c>
      <c r="BL1647" s="191">
        <v>2.08</v>
      </c>
      <c r="BM1647" s="191">
        <v>0.22</v>
      </c>
      <c r="BN1647" s="191">
        <v>0.1</v>
      </c>
      <c r="BO1647" s="191">
        <v>0.32</v>
      </c>
      <c r="BP1647" s="191">
        <v>13.83</v>
      </c>
      <c r="BQ1647" s="191">
        <v>9.7899999999999991</v>
      </c>
      <c r="BR1647" s="191">
        <v>0.54</v>
      </c>
      <c r="BS1647" s="191">
        <v>4.04</v>
      </c>
      <c r="BT1647" s="191">
        <v>0.81</v>
      </c>
      <c r="BU1647" s="191">
        <v>15.18</v>
      </c>
      <c r="BV1647" s="186">
        <v>34</v>
      </c>
      <c r="BW1647" s="186">
        <v>34</v>
      </c>
      <c r="BX1647" s="186">
        <v>0</v>
      </c>
      <c r="BY1647" s="189">
        <v>43540</v>
      </c>
      <c r="BZ1647" s="188" t="s">
        <v>624</v>
      </c>
      <c r="CA1647" s="186">
        <v>399</v>
      </c>
      <c r="CB1647" s="186">
        <v>0</v>
      </c>
      <c r="CC1647" s="189">
        <v>43571</v>
      </c>
      <c r="CD1647" s="186">
        <v>116</v>
      </c>
      <c r="CE1647" s="186">
        <v>0</v>
      </c>
      <c r="CF1647" s="186">
        <v>150</v>
      </c>
      <c r="CG1647" s="186">
        <v>0</v>
      </c>
    </row>
    <row r="1648" spans="1:85" hidden="1" x14ac:dyDescent="0.45">
      <c r="A1648" s="98">
        <v>100004095111</v>
      </c>
      <c r="B1648" s="1">
        <v>43538</v>
      </c>
      <c r="C1648" t="s">
        <v>101</v>
      </c>
      <c r="D1648">
        <v>2019</v>
      </c>
      <c r="E1648" s="98">
        <v>14832706164973</v>
      </c>
      <c r="F1648" s="193" t="s">
        <v>662</v>
      </c>
      <c r="G1648" s="141" t="str">
        <f>VLOOKUP(E1648,'Tableau Sites'!$A$7:$C$107,3,FALSE)</f>
        <v>81 BOULEVARD COSMAO DUMANOIR</v>
      </c>
      <c r="H1648" s="98">
        <v>56100</v>
      </c>
      <c r="I1648" s="104">
        <v>3</v>
      </c>
      <c r="J1648" s="1">
        <v>43465</v>
      </c>
      <c r="K1648" s="1">
        <v>43465</v>
      </c>
      <c r="L1648" s="104">
        <v>85</v>
      </c>
      <c r="M1648" s="104">
        <v>85</v>
      </c>
      <c r="N1648" s="5">
        <v>22.09</v>
      </c>
      <c r="O1648" s="186">
        <v>102976584</v>
      </c>
      <c r="P1648" s="187" t="s">
        <v>611</v>
      </c>
      <c r="Q1648" s="186">
        <v>102977700</v>
      </c>
      <c r="R1648" s="188" t="s">
        <v>130</v>
      </c>
      <c r="S1648" s="186">
        <v>11003620275</v>
      </c>
      <c r="T1648" s="188" t="s">
        <v>910</v>
      </c>
      <c r="U1648" s="186">
        <v>21560121200016</v>
      </c>
      <c r="V1648" s="188" t="s">
        <v>347</v>
      </c>
      <c r="W1648" s="188" t="s">
        <v>917</v>
      </c>
      <c r="X1648" s="186">
        <v>100004095111</v>
      </c>
      <c r="Y1648" s="189">
        <v>43538</v>
      </c>
      <c r="Z1648" s="189">
        <v>43578</v>
      </c>
      <c r="AA1648" s="186">
        <v>86</v>
      </c>
      <c r="AB1648" s="188" t="s">
        <v>613</v>
      </c>
      <c r="AC1648" s="188" t="s">
        <v>347</v>
      </c>
      <c r="AD1648" s="186">
        <v>6005863690</v>
      </c>
      <c r="AE1648" s="188" t="s">
        <v>662</v>
      </c>
      <c r="AF1648" s="188" t="s">
        <v>347</v>
      </c>
      <c r="AG1648" s="188" t="s">
        <v>347</v>
      </c>
      <c r="AH1648" s="190">
        <v>14832706164973</v>
      </c>
      <c r="AI1648" s="188" t="s">
        <v>833</v>
      </c>
      <c r="AJ1648" s="186">
        <v>56100</v>
      </c>
      <c r="AK1648" s="188" t="s">
        <v>264</v>
      </c>
      <c r="AL1648" s="188" t="s">
        <v>616</v>
      </c>
      <c r="AM1648" s="188" t="s">
        <v>945</v>
      </c>
      <c r="AN1648" s="188" t="s">
        <v>101</v>
      </c>
      <c r="AO1648" s="188" t="s">
        <v>617</v>
      </c>
      <c r="AP1648" s="188" t="s">
        <v>618</v>
      </c>
      <c r="AQ1648" s="188" t="s">
        <v>619</v>
      </c>
      <c r="AR1648" s="191">
        <v>3</v>
      </c>
      <c r="AS1648" s="188" t="s">
        <v>347</v>
      </c>
      <c r="AT1648" s="188" t="s">
        <v>347</v>
      </c>
      <c r="AU1648" s="186">
        <v>0</v>
      </c>
      <c r="AV1648" s="189">
        <v>43405</v>
      </c>
      <c r="AW1648" s="189">
        <v>43465</v>
      </c>
      <c r="AX1648" s="191">
        <v>4.2699999999999996</v>
      </c>
      <c r="AY1648" s="186">
        <v>0</v>
      </c>
      <c r="AZ1648" s="186">
        <v>0</v>
      </c>
      <c r="BA1648" s="186">
        <v>0</v>
      </c>
      <c r="BB1648" s="186">
        <v>0</v>
      </c>
      <c r="BC1648" s="191">
        <v>0.16</v>
      </c>
      <c r="BD1648" s="186">
        <v>0</v>
      </c>
      <c r="BE1648" s="186">
        <v>0</v>
      </c>
      <c r="BF1648" s="189">
        <v>43466</v>
      </c>
      <c r="BG1648" s="189">
        <v>43524</v>
      </c>
      <c r="BH1648" s="191">
        <v>7.45</v>
      </c>
      <c r="BI1648" s="191">
        <v>3.11</v>
      </c>
      <c r="BJ1648" s="191">
        <v>14.83</v>
      </c>
      <c r="BK1648" s="191">
        <v>1.91</v>
      </c>
      <c r="BL1648" s="191">
        <v>2.0099999999999998</v>
      </c>
      <c r="BM1648" s="191">
        <v>0.54</v>
      </c>
      <c r="BN1648" s="191">
        <v>0.26</v>
      </c>
      <c r="BO1648" s="191">
        <v>0.8</v>
      </c>
      <c r="BP1648" s="191">
        <v>19.55</v>
      </c>
      <c r="BQ1648" s="191">
        <v>9.4600000000000009</v>
      </c>
      <c r="BR1648" s="191">
        <v>0.52</v>
      </c>
      <c r="BS1648" s="191">
        <v>10.09</v>
      </c>
      <c r="BT1648" s="191">
        <v>2.02</v>
      </c>
      <c r="BU1648" s="191">
        <v>22.09</v>
      </c>
      <c r="BV1648" s="186">
        <v>85</v>
      </c>
      <c r="BW1648" s="186">
        <v>85</v>
      </c>
      <c r="BX1648" s="186">
        <v>0</v>
      </c>
      <c r="BY1648" s="189">
        <v>43540</v>
      </c>
      <c r="BZ1648" s="188" t="s">
        <v>624</v>
      </c>
      <c r="CA1648" s="186">
        <v>399</v>
      </c>
      <c r="CB1648" s="186">
        <v>0</v>
      </c>
      <c r="CC1648" s="189">
        <v>43571</v>
      </c>
      <c r="CD1648" s="186">
        <v>150</v>
      </c>
      <c r="CE1648" s="186">
        <v>0</v>
      </c>
      <c r="CF1648" s="186">
        <v>235</v>
      </c>
      <c r="CG1648" s="186">
        <v>0</v>
      </c>
    </row>
    <row r="1649" spans="1:85" hidden="1" x14ac:dyDescent="0.45">
      <c r="A1649" s="98">
        <v>100004095111</v>
      </c>
      <c r="B1649" s="1">
        <v>43538</v>
      </c>
      <c r="C1649" t="s">
        <v>101</v>
      </c>
      <c r="D1649">
        <v>2019</v>
      </c>
      <c r="E1649" s="98">
        <v>14832706164973</v>
      </c>
      <c r="F1649" s="193" t="s">
        <v>662</v>
      </c>
      <c r="G1649" s="141" t="str">
        <f>VLOOKUP(E1649,'Tableau Sites'!$A$7:$C$107,3,FALSE)</f>
        <v>81 BOULEVARD COSMAO DUMANOIR</v>
      </c>
      <c r="H1649" s="98">
        <v>56100</v>
      </c>
      <c r="I1649" s="104">
        <v>3</v>
      </c>
      <c r="J1649" s="1">
        <v>43524</v>
      </c>
      <c r="K1649" s="1">
        <v>43524</v>
      </c>
      <c r="L1649" s="104">
        <v>144</v>
      </c>
      <c r="M1649" s="104">
        <v>144</v>
      </c>
      <c r="N1649" s="5">
        <v>31.17</v>
      </c>
      <c r="O1649" s="186">
        <v>102976584</v>
      </c>
      <c r="P1649" s="187" t="s">
        <v>611</v>
      </c>
      <c r="Q1649" s="186">
        <v>102977700</v>
      </c>
      <c r="R1649" s="188" t="s">
        <v>130</v>
      </c>
      <c r="S1649" s="186">
        <v>11003620275</v>
      </c>
      <c r="T1649" s="188" t="s">
        <v>910</v>
      </c>
      <c r="U1649" s="186">
        <v>21560121200016</v>
      </c>
      <c r="V1649" s="188" t="s">
        <v>347</v>
      </c>
      <c r="W1649" s="188" t="s">
        <v>917</v>
      </c>
      <c r="X1649" s="186">
        <v>100004095111</v>
      </c>
      <c r="Y1649" s="189">
        <v>43538</v>
      </c>
      <c r="Z1649" s="189">
        <v>43578</v>
      </c>
      <c r="AA1649" s="186">
        <v>87</v>
      </c>
      <c r="AB1649" s="188" t="s">
        <v>613</v>
      </c>
      <c r="AC1649" s="188" t="s">
        <v>347</v>
      </c>
      <c r="AD1649" s="186">
        <v>6005863690</v>
      </c>
      <c r="AE1649" s="188" t="s">
        <v>662</v>
      </c>
      <c r="AF1649" s="188" t="s">
        <v>347</v>
      </c>
      <c r="AG1649" s="188" t="s">
        <v>347</v>
      </c>
      <c r="AH1649" s="190">
        <v>14832706164973</v>
      </c>
      <c r="AI1649" s="188" t="s">
        <v>833</v>
      </c>
      <c r="AJ1649" s="186">
        <v>56100</v>
      </c>
      <c r="AK1649" s="188" t="s">
        <v>264</v>
      </c>
      <c r="AL1649" s="188" t="s">
        <v>616</v>
      </c>
      <c r="AM1649" s="188" t="s">
        <v>945</v>
      </c>
      <c r="AN1649" s="188" t="s">
        <v>101</v>
      </c>
      <c r="AO1649" s="188" t="s">
        <v>617</v>
      </c>
      <c r="AP1649" s="188" t="s">
        <v>618</v>
      </c>
      <c r="AQ1649" s="188" t="s">
        <v>619</v>
      </c>
      <c r="AR1649" s="191">
        <v>3</v>
      </c>
      <c r="AS1649" s="188" t="s">
        <v>347</v>
      </c>
      <c r="AT1649" s="188" t="s">
        <v>347</v>
      </c>
      <c r="AU1649" s="186">
        <v>0</v>
      </c>
      <c r="AV1649" s="189">
        <v>43466</v>
      </c>
      <c r="AW1649" s="189">
        <v>43524</v>
      </c>
      <c r="AX1649" s="191">
        <v>7.51</v>
      </c>
      <c r="AY1649" s="186">
        <v>0</v>
      </c>
      <c r="AZ1649" s="186">
        <v>0</v>
      </c>
      <c r="BA1649" s="186">
        <v>0</v>
      </c>
      <c r="BB1649" s="186">
        <v>0</v>
      </c>
      <c r="BC1649" s="191">
        <v>0.54</v>
      </c>
      <c r="BD1649" s="186">
        <v>0</v>
      </c>
      <c r="BE1649" s="186">
        <v>0</v>
      </c>
      <c r="BF1649" s="189">
        <v>43525</v>
      </c>
      <c r="BG1649" s="189">
        <v>43585</v>
      </c>
      <c r="BH1649" s="191">
        <v>7.71</v>
      </c>
      <c r="BI1649" s="191">
        <v>5.27</v>
      </c>
      <c r="BJ1649" s="191">
        <v>20.49</v>
      </c>
      <c r="BK1649" s="191">
        <v>3.24</v>
      </c>
      <c r="BL1649" s="191">
        <v>2.08</v>
      </c>
      <c r="BM1649" s="191">
        <v>0.92</v>
      </c>
      <c r="BN1649" s="191">
        <v>0.43</v>
      </c>
      <c r="BO1649" s="191">
        <v>1.35</v>
      </c>
      <c r="BP1649" s="191">
        <v>27.16</v>
      </c>
      <c r="BQ1649" s="191">
        <v>9.7899999999999991</v>
      </c>
      <c r="BR1649" s="191">
        <v>0.54</v>
      </c>
      <c r="BS1649" s="191">
        <v>17.37</v>
      </c>
      <c r="BT1649" s="191">
        <v>3.47</v>
      </c>
      <c r="BU1649" s="191">
        <v>31.17</v>
      </c>
      <c r="BV1649" s="186">
        <v>144</v>
      </c>
      <c r="BW1649" s="186">
        <v>144</v>
      </c>
      <c r="BX1649" s="186">
        <v>0</v>
      </c>
      <c r="BY1649" s="189">
        <v>43540</v>
      </c>
      <c r="BZ1649" s="188" t="s">
        <v>624</v>
      </c>
      <c r="CA1649" s="186">
        <v>399</v>
      </c>
      <c r="CB1649" s="186">
        <v>0</v>
      </c>
      <c r="CC1649" s="189">
        <v>43571</v>
      </c>
      <c r="CD1649" s="186">
        <v>235</v>
      </c>
      <c r="CE1649" s="186">
        <v>0</v>
      </c>
      <c r="CF1649" s="186">
        <v>379</v>
      </c>
      <c r="CG1649" s="186">
        <v>0</v>
      </c>
    </row>
    <row r="1650" spans="1:85" hidden="1" x14ac:dyDescent="0.45">
      <c r="A1650" s="98">
        <v>100004095111</v>
      </c>
      <c r="B1650" s="1">
        <v>43538</v>
      </c>
      <c r="C1650" t="s">
        <v>101</v>
      </c>
      <c r="D1650">
        <v>2018</v>
      </c>
      <c r="E1650" s="98">
        <v>14819247409505</v>
      </c>
      <c r="F1650" s="141" t="s">
        <v>664</v>
      </c>
      <c r="G1650" s="141" t="str">
        <f>VLOOKUP(E1650,'Tableau Sites'!$A$7:$C$107,3,FALSE)</f>
        <v>205 RUE DE BELGIQUE</v>
      </c>
      <c r="H1650" s="98">
        <v>56100</v>
      </c>
      <c r="I1650" s="104">
        <v>18</v>
      </c>
      <c r="J1650" s="1">
        <v>43404</v>
      </c>
      <c r="K1650" s="1">
        <v>43404</v>
      </c>
      <c r="L1650" s="104">
        <v>3841</v>
      </c>
      <c r="M1650" s="104">
        <v>3841</v>
      </c>
      <c r="N1650" s="5">
        <v>582.54</v>
      </c>
      <c r="O1650" s="186">
        <v>102976584</v>
      </c>
      <c r="P1650" s="187" t="s">
        <v>611</v>
      </c>
      <c r="Q1650" s="186">
        <v>102977700</v>
      </c>
      <c r="R1650" s="188" t="s">
        <v>130</v>
      </c>
      <c r="S1650" s="186">
        <v>11003620275</v>
      </c>
      <c r="T1650" s="188" t="s">
        <v>910</v>
      </c>
      <c r="U1650" s="186">
        <v>21560121200016</v>
      </c>
      <c r="V1650" s="188" t="s">
        <v>347</v>
      </c>
      <c r="W1650" s="188" t="s">
        <v>917</v>
      </c>
      <c r="X1650" s="186">
        <v>100004095111</v>
      </c>
      <c r="Y1650" s="189">
        <v>43538</v>
      </c>
      <c r="Z1650" s="189">
        <v>43578</v>
      </c>
      <c r="AA1650" s="186">
        <v>88</v>
      </c>
      <c r="AB1650" s="188" t="s">
        <v>613</v>
      </c>
      <c r="AC1650" s="188" t="s">
        <v>347</v>
      </c>
      <c r="AD1650" s="186">
        <v>6005921874</v>
      </c>
      <c r="AE1650" s="188" t="s">
        <v>664</v>
      </c>
      <c r="AF1650" s="188" t="s">
        <v>347</v>
      </c>
      <c r="AG1650" s="188" t="s">
        <v>347</v>
      </c>
      <c r="AH1650" s="190">
        <v>14819247409505</v>
      </c>
      <c r="AI1650" s="188" t="s">
        <v>12</v>
      </c>
      <c r="AJ1650" s="186">
        <v>56100</v>
      </c>
      <c r="AK1650" s="188" t="s">
        <v>264</v>
      </c>
      <c r="AL1650" s="188" t="s">
        <v>616</v>
      </c>
      <c r="AM1650" s="188" t="s">
        <v>946</v>
      </c>
      <c r="AN1650" s="188" t="s">
        <v>101</v>
      </c>
      <c r="AO1650" s="188" t="s">
        <v>617</v>
      </c>
      <c r="AP1650" s="188" t="s">
        <v>627</v>
      </c>
      <c r="AQ1650" s="188" t="s">
        <v>619</v>
      </c>
      <c r="AR1650" s="191">
        <v>18</v>
      </c>
      <c r="AS1650" s="188" t="s">
        <v>347</v>
      </c>
      <c r="AT1650" s="188" t="s">
        <v>347</v>
      </c>
      <c r="AU1650" s="186">
        <v>0</v>
      </c>
      <c r="AV1650" s="189">
        <v>43344</v>
      </c>
      <c r="AW1650" s="189">
        <v>43404</v>
      </c>
      <c r="AX1650" s="191">
        <v>193.16</v>
      </c>
      <c r="AY1650" s="186">
        <v>0</v>
      </c>
      <c r="AZ1650" s="186">
        <v>0</v>
      </c>
      <c r="BA1650" s="186">
        <v>0</v>
      </c>
      <c r="BB1650" s="186">
        <v>0</v>
      </c>
      <c r="BC1650" s="191">
        <v>7.37</v>
      </c>
      <c r="BD1650" s="186">
        <v>0</v>
      </c>
      <c r="BE1650" s="186">
        <v>0</v>
      </c>
      <c r="BF1650" s="189">
        <v>43405</v>
      </c>
      <c r="BG1650" s="189">
        <v>43465</v>
      </c>
      <c r="BH1650" s="191">
        <v>26.96</v>
      </c>
      <c r="BI1650" s="191">
        <v>139.72999999999999</v>
      </c>
      <c r="BJ1650" s="191">
        <v>359.85</v>
      </c>
      <c r="BK1650" s="191">
        <v>86.42</v>
      </c>
      <c r="BL1650" s="191">
        <v>7.29</v>
      </c>
      <c r="BM1650" s="191">
        <v>24.51</v>
      </c>
      <c r="BN1650" s="191">
        <v>11.52</v>
      </c>
      <c r="BO1650" s="191">
        <v>36.03</v>
      </c>
      <c r="BP1650" s="191">
        <v>489.59</v>
      </c>
      <c r="BQ1650" s="191">
        <v>34.25</v>
      </c>
      <c r="BR1650" s="191">
        <v>1.88</v>
      </c>
      <c r="BS1650" s="191">
        <v>455.34</v>
      </c>
      <c r="BT1650" s="191">
        <v>91.07</v>
      </c>
      <c r="BU1650" s="191">
        <v>582.54</v>
      </c>
      <c r="BV1650" s="186">
        <v>3841</v>
      </c>
      <c r="BW1650" s="186">
        <v>3221</v>
      </c>
      <c r="BX1650" s="186">
        <v>620</v>
      </c>
      <c r="BY1650" s="189">
        <v>43527</v>
      </c>
      <c r="BZ1650" s="188" t="s">
        <v>624</v>
      </c>
      <c r="CA1650" s="186">
        <v>15021</v>
      </c>
      <c r="CB1650" s="186">
        <v>3562</v>
      </c>
      <c r="CC1650" s="189">
        <v>43558</v>
      </c>
      <c r="CD1650" s="186">
        <v>3239</v>
      </c>
      <c r="CE1650" s="186">
        <v>625</v>
      </c>
      <c r="CF1650" s="186">
        <v>6460</v>
      </c>
      <c r="CG1650" s="186">
        <v>1245</v>
      </c>
    </row>
    <row r="1651" spans="1:85" hidden="1" x14ac:dyDescent="0.45">
      <c r="A1651" s="98">
        <v>100004095111</v>
      </c>
      <c r="B1651" s="1">
        <v>43538</v>
      </c>
      <c r="C1651" t="s">
        <v>101</v>
      </c>
      <c r="D1651">
        <v>2019</v>
      </c>
      <c r="E1651" s="98">
        <v>14819247409505</v>
      </c>
      <c r="F1651" s="141" t="s">
        <v>664</v>
      </c>
      <c r="G1651" s="141" t="str">
        <f>VLOOKUP(E1651,'Tableau Sites'!$A$7:$C$107,3,FALSE)</f>
        <v>205 RUE DE BELGIQUE</v>
      </c>
      <c r="H1651" s="98">
        <v>56100</v>
      </c>
      <c r="I1651" s="104">
        <v>18</v>
      </c>
      <c r="J1651" s="1">
        <v>43465</v>
      </c>
      <c r="K1651" s="1">
        <v>43465</v>
      </c>
      <c r="L1651" s="104">
        <v>5444</v>
      </c>
      <c r="M1651" s="104">
        <v>5444</v>
      </c>
      <c r="N1651" s="5">
        <v>808.87</v>
      </c>
      <c r="O1651" s="186">
        <v>102976584</v>
      </c>
      <c r="P1651" s="187" t="s">
        <v>611</v>
      </c>
      <c r="Q1651" s="186">
        <v>102977700</v>
      </c>
      <c r="R1651" s="188" t="s">
        <v>130</v>
      </c>
      <c r="S1651" s="186">
        <v>11003620275</v>
      </c>
      <c r="T1651" s="188" t="s">
        <v>910</v>
      </c>
      <c r="U1651" s="186">
        <v>21560121200016</v>
      </c>
      <c r="V1651" s="188" t="s">
        <v>347</v>
      </c>
      <c r="W1651" s="188" t="s">
        <v>917</v>
      </c>
      <c r="X1651" s="186">
        <v>100004095111</v>
      </c>
      <c r="Y1651" s="189">
        <v>43538</v>
      </c>
      <c r="Z1651" s="189">
        <v>43578</v>
      </c>
      <c r="AA1651" s="186">
        <v>89</v>
      </c>
      <c r="AB1651" s="188" t="s">
        <v>613</v>
      </c>
      <c r="AC1651" s="188" t="s">
        <v>347</v>
      </c>
      <c r="AD1651" s="186">
        <v>6005921874</v>
      </c>
      <c r="AE1651" s="188" t="s">
        <v>664</v>
      </c>
      <c r="AF1651" s="188" t="s">
        <v>347</v>
      </c>
      <c r="AG1651" s="188" t="s">
        <v>347</v>
      </c>
      <c r="AH1651" s="190">
        <v>14819247409505</v>
      </c>
      <c r="AI1651" s="188" t="s">
        <v>12</v>
      </c>
      <c r="AJ1651" s="186">
        <v>56100</v>
      </c>
      <c r="AK1651" s="188" t="s">
        <v>264</v>
      </c>
      <c r="AL1651" s="188" t="s">
        <v>616</v>
      </c>
      <c r="AM1651" s="188" t="s">
        <v>946</v>
      </c>
      <c r="AN1651" s="188" t="s">
        <v>101</v>
      </c>
      <c r="AO1651" s="188" t="s">
        <v>617</v>
      </c>
      <c r="AP1651" s="188" t="s">
        <v>627</v>
      </c>
      <c r="AQ1651" s="188" t="s">
        <v>619</v>
      </c>
      <c r="AR1651" s="191">
        <v>18</v>
      </c>
      <c r="AS1651" s="188" t="s">
        <v>347</v>
      </c>
      <c r="AT1651" s="188" t="s">
        <v>347</v>
      </c>
      <c r="AU1651" s="186">
        <v>0</v>
      </c>
      <c r="AV1651" s="189">
        <v>43405</v>
      </c>
      <c r="AW1651" s="189">
        <v>43465</v>
      </c>
      <c r="AX1651" s="191">
        <v>273.77999999999997</v>
      </c>
      <c r="AY1651" s="186">
        <v>0</v>
      </c>
      <c r="AZ1651" s="186">
        <v>0</v>
      </c>
      <c r="BA1651" s="186">
        <v>0</v>
      </c>
      <c r="BB1651" s="186">
        <v>0</v>
      </c>
      <c r="BC1651" s="191">
        <v>10.45</v>
      </c>
      <c r="BD1651" s="186">
        <v>0</v>
      </c>
      <c r="BE1651" s="186">
        <v>0</v>
      </c>
      <c r="BF1651" s="189">
        <v>43466</v>
      </c>
      <c r="BG1651" s="189">
        <v>43524</v>
      </c>
      <c r="BH1651" s="191">
        <v>26.07</v>
      </c>
      <c r="BI1651" s="191">
        <v>197.61</v>
      </c>
      <c r="BJ1651" s="191">
        <v>497.46</v>
      </c>
      <c r="BK1651" s="191">
        <v>122.49</v>
      </c>
      <c r="BL1651" s="191">
        <v>7.05</v>
      </c>
      <c r="BM1651" s="191">
        <v>34.729999999999997</v>
      </c>
      <c r="BN1651" s="191">
        <v>16.329999999999998</v>
      </c>
      <c r="BO1651" s="191">
        <v>51.06</v>
      </c>
      <c r="BP1651" s="191">
        <v>678.06</v>
      </c>
      <c r="BQ1651" s="191">
        <v>33.119999999999997</v>
      </c>
      <c r="BR1651" s="191">
        <v>1.82</v>
      </c>
      <c r="BS1651" s="191">
        <v>644.94000000000005</v>
      </c>
      <c r="BT1651" s="191">
        <v>128.99</v>
      </c>
      <c r="BU1651" s="191">
        <v>808.87</v>
      </c>
      <c r="BV1651" s="186">
        <v>5444</v>
      </c>
      <c r="BW1651" s="186">
        <v>4536</v>
      </c>
      <c r="BX1651" s="186">
        <v>908</v>
      </c>
      <c r="BY1651" s="189">
        <v>43527</v>
      </c>
      <c r="BZ1651" s="188" t="s">
        <v>624</v>
      </c>
      <c r="CA1651" s="186">
        <v>15021</v>
      </c>
      <c r="CB1651" s="186">
        <v>3562</v>
      </c>
      <c r="CC1651" s="189">
        <v>43558</v>
      </c>
      <c r="CD1651" s="186">
        <v>6460</v>
      </c>
      <c r="CE1651" s="186">
        <v>1245</v>
      </c>
      <c r="CF1651" s="186">
        <v>10996</v>
      </c>
      <c r="CG1651" s="186">
        <v>2153</v>
      </c>
    </row>
    <row r="1652" spans="1:85" hidden="1" x14ac:dyDescent="0.45">
      <c r="A1652" s="98">
        <v>100004095111</v>
      </c>
      <c r="B1652" s="1">
        <v>43538</v>
      </c>
      <c r="C1652" t="s">
        <v>101</v>
      </c>
      <c r="D1652">
        <v>2019</v>
      </c>
      <c r="E1652" s="98">
        <v>14819247409505</v>
      </c>
      <c r="F1652" s="141" t="s">
        <v>664</v>
      </c>
      <c r="G1652" s="141" t="str">
        <f>VLOOKUP(E1652,'Tableau Sites'!$A$7:$C$107,3,FALSE)</f>
        <v>205 RUE DE BELGIQUE</v>
      </c>
      <c r="H1652" s="98">
        <v>56100</v>
      </c>
      <c r="I1652" s="104">
        <v>18</v>
      </c>
      <c r="J1652" s="1">
        <v>43524</v>
      </c>
      <c r="K1652" s="1">
        <v>43524</v>
      </c>
      <c r="L1652" s="104">
        <v>5172</v>
      </c>
      <c r="M1652" s="104">
        <v>5172</v>
      </c>
      <c r="N1652" s="5">
        <v>776.72</v>
      </c>
      <c r="O1652" s="186">
        <v>102976584</v>
      </c>
      <c r="P1652" s="187" t="s">
        <v>611</v>
      </c>
      <c r="Q1652" s="186">
        <v>102977700</v>
      </c>
      <c r="R1652" s="188" t="s">
        <v>130</v>
      </c>
      <c r="S1652" s="186">
        <v>11003620275</v>
      </c>
      <c r="T1652" s="188" t="s">
        <v>910</v>
      </c>
      <c r="U1652" s="186">
        <v>21560121200016</v>
      </c>
      <c r="V1652" s="188" t="s">
        <v>347</v>
      </c>
      <c r="W1652" s="188" t="s">
        <v>917</v>
      </c>
      <c r="X1652" s="186">
        <v>100004095111</v>
      </c>
      <c r="Y1652" s="189">
        <v>43538</v>
      </c>
      <c r="Z1652" s="189">
        <v>43578</v>
      </c>
      <c r="AA1652" s="186">
        <v>90</v>
      </c>
      <c r="AB1652" s="188" t="s">
        <v>613</v>
      </c>
      <c r="AC1652" s="188" t="s">
        <v>347</v>
      </c>
      <c r="AD1652" s="186">
        <v>6005921874</v>
      </c>
      <c r="AE1652" s="188" t="s">
        <v>664</v>
      </c>
      <c r="AF1652" s="188" t="s">
        <v>347</v>
      </c>
      <c r="AG1652" s="188" t="s">
        <v>347</v>
      </c>
      <c r="AH1652" s="190">
        <v>14819247409505</v>
      </c>
      <c r="AI1652" s="188" t="s">
        <v>12</v>
      </c>
      <c r="AJ1652" s="186">
        <v>56100</v>
      </c>
      <c r="AK1652" s="188" t="s">
        <v>264</v>
      </c>
      <c r="AL1652" s="188" t="s">
        <v>616</v>
      </c>
      <c r="AM1652" s="188" t="s">
        <v>946</v>
      </c>
      <c r="AN1652" s="188" t="s">
        <v>101</v>
      </c>
      <c r="AO1652" s="188" t="s">
        <v>617</v>
      </c>
      <c r="AP1652" s="188" t="s">
        <v>627</v>
      </c>
      <c r="AQ1652" s="188" t="s">
        <v>619</v>
      </c>
      <c r="AR1652" s="191">
        <v>18</v>
      </c>
      <c r="AS1652" s="188" t="s">
        <v>347</v>
      </c>
      <c r="AT1652" s="188" t="s">
        <v>347</v>
      </c>
      <c r="AU1652" s="186">
        <v>0</v>
      </c>
      <c r="AV1652" s="189">
        <v>43466</v>
      </c>
      <c r="AW1652" s="189">
        <v>43524</v>
      </c>
      <c r="AX1652" s="191">
        <v>269.72000000000003</v>
      </c>
      <c r="AY1652" s="186">
        <v>0</v>
      </c>
      <c r="AZ1652" s="186">
        <v>0</v>
      </c>
      <c r="BA1652" s="186">
        <v>0</v>
      </c>
      <c r="BB1652" s="186">
        <v>0</v>
      </c>
      <c r="BC1652" s="191">
        <v>19.55</v>
      </c>
      <c r="BD1652" s="186">
        <v>0</v>
      </c>
      <c r="BE1652" s="186">
        <v>0</v>
      </c>
      <c r="BF1652" s="189">
        <v>43525</v>
      </c>
      <c r="BG1652" s="189">
        <v>43585</v>
      </c>
      <c r="BH1652" s="191">
        <v>26.96</v>
      </c>
      <c r="BI1652" s="191">
        <v>182.55</v>
      </c>
      <c r="BJ1652" s="191">
        <v>479.23</v>
      </c>
      <c r="BK1652" s="191">
        <v>116.37</v>
      </c>
      <c r="BL1652" s="191">
        <v>7.29</v>
      </c>
      <c r="BM1652" s="191">
        <v>33</v>
      </c>
      <c r="BN1652" s="191">
        <v>15.52</v>
      </c>
      <c r="BO1652" s="191">
        <v>48.52</v>
      </c>
      <c r="BP1652" s="191">
        <v>651.41</v>
      </c>
      <c r="BQ1652" s="191">
        <v>34.25</v>
      </c>
      <c r="BR1652" s="191">
        <v>1.88</v>
      </c>
      <c r="BS1652" s="191">
        <v>617.16</v>
      </c>
      <c r="BT1652" s="191">
        <v>123.43</v>
      </c>
      <c r="BU1652" s="191">
        <v>776.72</v>
      </c>
      <c r="BV1652" s="186">
        <v>5172</v>
      </c>
      <c r="BW1652" s="186">
        <v>3964</v>
      </c>
      <c r="BX1652" s="186">
        <v>1208</v>
      </c>
      <c r="BY1652" s="189">
        <v>43527</v>
      </c>
      <c r="BZ1652" s="188" t="s">
        <v>624</v>
      </c>
      <c r="CA1652" s="186">
        <v>15021</v>
      </c>
      <c r="CB1652" s="186">
        <v>3562</v>
      </c>
      <c r="CC1652" s="189">
        <v>43558</v>
      </c>
      <c r="CD1652" s="186">
        <v>10996</v>
      </c>
      <c r="CE1652" s="186">
        <v>2153</v>
      </c>
      <c r="CF1652" s="186">
        <v>14960</v>
      </c>
      <c r="CG1652" s="186">
        <v>3361</v>
      </c>
    </row>
    <row r="1653" spans="1:85" hidden="1" x14ac:dyDescent="0.45">
      <c r="A1653" s="98">
        <v>100004095111</v>
      </c>
      <c r="B1653" s="1">
        <v>43538</v>
      </c>
      <c r="C1653" t="s">
        <v>101</v>
      </c>
      <c r="D1653">
        <v>2018</v>
      </c>
      <c r="E1653" s="98">
        <v>14809551292790</v>
      </c>
      <c r="F1653" s="182" t="s">
        <v>666</v>
      </c>
      <c r="G1653" s="141" t="str">
        <f>VLOOKUP(E1653,'Tableau Sites'!$A$7:$C$107,3,FALSE)</f>
        <v>5 PLACE LOUIS BONNEAUD</v>
      </c>
      <c r="H1653" s="98">
        <v>56100</v>
      </c>
      <c r="I1653" s="104">
        <v>24</v>
      </c>
      <c r="J1653" s="1">
        <v>43404</v>
      </c>
      <c r="K1653" s="1">
        <v>43404</v>
      </c>
      <c r="L1653" s="104">
        <v>880</v>
      </c>
      <c r="M1653" s="104">
        <v>880</v>
      </c>
      <c r="N1653" s="5">
        <v>158.33000000000001</v>
      </c>
      <c r="O1653" s="186">
        <v>102976584</v>
      </c>
      <c r="P1653" s="187" t="s">
        <v>611</v>
      </c>
      <c r="Q1653" s="186">
        <v>102977700</v>
      </c>
      <c r="R1653" s="188" t="s">
        <v>130</v>
      </c>
      <c r="S1653" s="186">
        <v>11003620275</v>
      </c>
      <c r="T1653" s="188" t="s">
        <v>910</v>
      </c>
      <c r="U1653" s="186">
        <v>21560121200016</v>
      </c>
      <c r="V1653" s="188" t="s">
        <v>347</v>
      </c>
      <c r="W1653" s="188" t="s">
        <v>917</v>
      </c>
      <c r="X1653" s="186">
        <v>100004095111</v>
      </c>
      <c r="Y1653" s="189">
        <v>43538</v>
      </c>
      <c r="Z1653" s="189">
        <v>43578</v>
      </c>
      <c r="AA1653" s="186">
        <v>91</v>
      </c>
      <c r="AB1653" s="188" t="s">
        <v>613</v>
      </c>
      <c r="AC1653" s="188" t="s">
        <v>347</v>
      </c>
      <c r="AD1653" s="186">
        <v>6005863655</v>
      </c>
      <c r="AE1653" s="188" t="s">
        <v>666</v>
      </c>
      <c r="AF1653" s="188" t="s">
        <v>347</v>
      </c>
      <c r="AG1653" s="188" t="s">
        <v>347</v>
      </c>
      <c r="AH1653" s="190">
        <v>14809551292790</v>
      </c>
      <c r="AI1653" s="188" t="s">
        <v>834</v>
      </c>
      <c r="AJ1653" s="186">
        <v>56100</v>
      </c>
      <c r="AK1653" s="188" t="s">
        <v>264</v>
      </c>
      <c r="AL1653" s="188" t="s">
        <v>616</v>
      </c>
      <c r="AM1653" s="188" t="s">
        <v>947</v>
      </c>
      <c r="AN1653" s="188" t="s">
        <v>101</v>
      </c>
      <c r="AO1653" s="188" t="s">
        <v>617</v>
      </c>
      <c r="AP1653" s="188" t="s">
        <v>618</v>
      </c>
      <c r="AQ1653" s="188" t="s">
        <v>619</v>
      </c>
      <c r="AR1653" s="191">
        <v>24</v>
      </c>
      <c r="AS1653" s="188" t="s">
        <v>347</v>
      </c>
      <c r="AT1653" s="188" t="s">
        <v>347</v>
      </c>
      <c r="AU1653" s="186">
        <v>0</v>
      </c>
      <c r="AV1653" s="189">
        <v>43344</v>
      </c>
      <c r="AW1653" s="189">
        <v>43404</v>
      </c>
      <c r="AX1653" s="191">
        <v>44.25</v>
      </c>
      <c r="AY1653" s="186">
        <v>0</v>
      </c>
      <c r="AZ1653" s="186">
        <v>0</v>
      </c>
      <c r="BA1653" s="186">
        <v>0</v>
      </c>
      <c r="BB1653" s="186">
        <v>0</v>
      </c>
      <c r="BC1653" s="191">
        <v>1.68</v>
      </c>
      <c r="BD1653" s="186">
        <v>0</v>
      </c>
      <c r="BE1653" s="186">
        <v>0</v>
      </c>
      <c r="BF1653" s="189">
        <v>43405</v>
      </c>
      <c r="BG1653" s="189">
        <v>43465</v>
      </c>
      <c r="BH1653" s="191">
        <v>24.55</v>
      </c>
      <c r="BI1653" s="191">
        <v>32.21</v>
      </c>
      <c r="BJ1653" s="191">
        <v>101.01</v>
      </c>
      <c r="BK1653" s="191">
        <v>19.8</v>
      </c>
      <c r="BL1653" s="191">
        <v>6.64</v>
      </c>
      <c r="BM1653" s="191">
        <v>5.62</v>
      </c>
      <c r="BN1653" s="191">
        <v>2.64</v>
      </c>
      <c r="BO1653" s="191">
        <v>8.26</v>
      </c>
      <c r="BP1653" s="191">
        <v>135.71</v>
      </c>
      <c r="BQ1653" s="191">
        <v>31.19</v>
      </c>
      <c r="BR1653" s="191">
        <v>1.72</v>
      </c>
      <c r="BS1653" s="191">
        <v>104.52</v>
      </c>
      <c r="BT1653" s="191">
        <v>20.9</v>
      </c>
      <c r="BU1653" s="191">
        <v>158.33000000000001</v>
      </c>
      <c r="BV1653" s="186">
        <v>880</v>
      </c>
      <c r="BW1653" s="186">
        <v>880</v>
      </c>
      <c r="BX1653" s="186">
        <v>0</v>
      </c>
      <c r="BY1653" s="189">
        <v>43540</v>
      </c>
      <c r="BZ1653" s="188" t="s">
        <v>624</v>
      </c>
      <c r="CA1653" s="186">
        <v>2959</v>
      </c>
      <c r="CB1653" s="186">
        <v>0</v>
      </c>
      <c r="CC1653" s="189">
        <v>43571</v>
      </c>
      <c r="CD1653" s="186">
        <v>73202</v>
      </c>
      <c r="CE1653" s="186">
        <v>0</v>
      </c>
      <c r="CF1653" s="186">
        <v>765</v>
      </c>
      <c r="CG1653" s="186">
        <v>0</v>
      </c>
    </row>
    <row r="1654" spans="1:85" hidden="1" x14ac:dyDescent="0.45">
      <c r="A1654" s="98">
        <v>100004095111</v>
      </c>
      <c r="B1654" s="1">
        <v>43538</v>
      </c>
      <c r="C1654" t="s">
        <v>101</v>
      </c>
      <c r="D1654">
        <v>2019</v>
      </c>
      <c r="E1654" s="98">
        <v>14809551292790</v>
      </c>
      <c r="F1654" s="182" t="s">
        <v>666</v>
      </c>
      <c r="G1654" s="141" t="str">
        <f>VLOOKUP(E1654,'Tableau Sites'!$A$7:$C$107,3,FALSE)</f>
        <v>5 PLACE LOUIS BONNEAUD</v>
      </c>
      <c r="H1654" s="98">
        <v>56100</v>
      </c>
      <c r="I1654" s="104">
        <v>24</v>
      </c>
      <c r="J1654" s="1">
        <v>43465</v>
      </c>
      <c r="K1654" s="1">
        <v>43465</v>
      </c>
      <c r="L1654" s="104">
        <v>983</v>
      </c>
      <c r="M1654" s="104">
        <v>983</v>
      </c>
      <c r="N1654" s="5">
        <v>171.93</v>
      </c>
      <c r="O1654" s="186">
        <v>102976584</v>
      </c>
      <c r="P1654" s="187" t="s">
        <v>611</v>
      </c>
      <c r="Q1654" s="186">
        <v>102977700</v>
      </c>
      <c r="R1654" s="188" t="s">
        <v>130</v>
      </c>
      <c r="S1654" s="186">
        <v>11003620275</v>
      </c>
      <c r="T1654" s="188" t="s">
        <v>910</v>
      </c>
      <c r="U1654" s="186">
        <v>21560121200016</v>
      </c>
      <c r="V1654" s="188" t="s">
        <v>347</v>
      </c>
      <c r="W1654" s="188" t="s">
        <v>917</v>
      </c>
      <c r="X1654" s="186">
        <v>100004095111</v>
      </c>
      <c r="Y1654" s="189">
        <v>43538</v>
      </c>
      <c r="Z1654" s="189">
        <v>43578</v>
      </c>
      <c r="AA1654" s="186">
        <v>92</v>
      </c>
      <c r="AB1654" s="188" t="s">
        <v>613</v>
      </c>
      <c r="AC1654" s="188" t="s">
        <v>347</v>
      </c>
      <c r="AD1654" s="186">
        <v>6005863655</v>
      </c>
      <c r="AE1654" s="188" t="s">
        <v>666</v>
      </c>
      <c r="AF1654" s="188" t="s">
        <v>347</v>
      </c>
      <c r="AG1654" s="188" t="s">
        <v>347</v>
      </c>
      <c r="AH1654" s="190">
        <v>14809551292790</v>
      </c>
      <c r="AI1654" s="188" t="s">
        <v>834</v>
      </c>
      <c r="AJ1654" s="186">
        <v>56100</v>
      </c>
      <c r="AK1654" s="188" t="s">
        <v>264</v>
      </c>
      <c r="AL1654" s="188" t="s">
        <v>616</v>
      </c>
      <c r="AM1654" s="188" t="s">
        <v>948</v>
      </c>
      <c r="AN1654" s="188" t="s">
        <v>101</v>
      </c>
      <c r="AO1654" s="188" t="s">
        <v>617</v>
      </c>
      <c r="AP1654" s="188" t="s">
        <v>618</v>
      </c>
      <c r="AQ1654" s="188" t="s">
        <v>619</v>
      </c>
      <c r="AR1654" s="191">
        <v>24</v>
      </c>
      <c r="AS1654" s="188" t="s">
        <v>347</v>
      </c>
      <c r="AT1654" s="188" t="s">
        <v>347</v>
      </c>
      <c r="AU1654" s="186">
        <v>0</v>
      </c>
      <c r="AV1654" s="189">
        <v>43405</v>
      </c>
      <c r="AW1654" s="189">
        <v>43465</v>
      </c>
      <c r="AX1654" s="191">
        <v>49.44</v>
      </c>
      <c r="AY1654" s="186">
        <v>0</v>
      </c>
      <c r="AZ1654" s="186">
        <v>0</v>
      </c>
      <c r="BA1654" s="186">
        <v>0</v>
      </c>
      <c r="BB1654" s="186">
        <v>0</v>
      </c>
      <c r="BC1654" s="191">
        <v>1.89</v>
      </c>
      <c r="BD1654" s="186">
        <v>0</v>
      </c>
      <c r="BE1654" s="186">
        <v>0</v>
      </c>
      <c r="BF1654" s="189">
        <v>43466</v>
      </c>
      <c r="BG1654" s="189">
        <v>43524</v>
      </c>
      <c r="BH1654" s="191">
        <v>23.74</v>
      </c>
      <c r="BI1654" s="191">
        <v>35.979999999999997</v>
      </c>
      <c r="BJ1654" s="191">
        <v>109.16</v>
      </c>
      <c r="BK1654" s="191">
        <v>22.12</v>
      </c>
      <c r="BL1654" s="191">
        <v>6.42</v>
      </c>
      <c r="BM1654" s="191">
        <v>6.27</v>
      </c>
      <c r="BN1654" s="191">
        <v>2.95</v>
      </c>
      <c r="BO1654" s="191">
        <v>9.2200000000000006</v>
      </c>
      <c r="BP1654" s="191">
        <v>146.91999999999999</v>
      </c>
      <c r="BQ1654" s="191">
        <v>30.16</v>
      </c>
      <c r="BR1654" s="191">
        <v>1.66</v>
      </c>
      <c r="BS1654" s="191">
        <v>116.76</v>
      </c>
      <c r="BT1654" s="191">
        <v>23.35</v>
      </c>
      <c r="BU1654" s="191">
        <v>171.93</v>
      </c>
      <c r="BV1654" s="186">
        <v>983</v>
      </c>
      <c r="BW1654" s="186">
        <v>983</v>
      </c>
      <c r="BX1654" s="186">
        <v>0</v>
      </c>
      <c r="BY1654" s="189">
        <v>43540</v>
      </c>
      <c r="BZ1654" s="188" t="s">
        <v>624</v>
      </c>
      <c r="CA1654" s="186">
        <v>2959</v>
      </c>
      <c r="CB1654" s="186">
        <v>0</v>
      </c>
      <c r="CC1654" s="189">
        <v>43571</v>
      </c>
      <c r="CD1654" s="186">
        <v>765</v>
      </c>
      <c r="CE1654" s="186">
        <v>0</v>
      </c>
      <c r="CF1654" s="186">
        <v>1748</v>
      </c>
      <c r="CG1654" s="186">
        <v>0</v>
      </c>
    </row>
    <row r="1655" spans="1:85" hidden="1" x14ac:dyDescent="0.45">
      <c r="A1655" s="98">
        <v>100004095111</v>
      </c>
      <c r="B1655" s="1">
        <v>43538</v>
      </c>
      <c r="C1655" t="s">
        <v>101</v>
      </c>
      <c r="D1655">
        <v>2019</v>
      </c>
      <c r="E1655" s="98">
        <v>14809551292790</v>
      </c>
      <c r="F1655" s="182" t="s">
        <v>666</v>
      </c>
      <c r="G1655" s="141" t="str">
        <f>VLOOKUP(E1655,'Tableau Sites'!$A$7:$C$107,3,FALSE)</f>
        <v>5 PLACE LOUIS BONNEAUD</v>
      </c>
      <c r="H1655" s="98">
        <v>56100</v>
      </c>
      <c r="I1655" s="104">
        <v>24</v>
      </c>
      <c r="J1655" s="1">
        <v>43524</v>
      </c>
      <c r="K1655" s="1">
        <v>43524</v>
      </c>
      <c r="L1655" s="104">
        <v>960</v>
      </c>
      <c r="M1655" s="104">
        <v>960</v>
      </c>
      <c r="N1655" s="5">
        <v>171.88</v>
      </c>
      <c r="O1655" s="186">
        <v>102976584</v>
      </c>
      <c r="P1655" s="187" t="s">
        <v>611</v>
      </c>
      <c r="Q1655" s="186">
        <v>102977700</v>
      </c>
      <c r="R1655" s="188" t="s">
        <v>130</v>
      </c>
      <c r="S1655" s="186">
        <v>11003620275</v>
      </c>
      <c r="T1655" s="188" t="s">
        <v>910</v>
      </c>
      <c r="U1655" s="186">
        <v>21560121200016</v>
      </c>
      <c r="V1655" s="188" t="s">
        <v>347</v>
      </c>
      <c r="W1655" s="188" t="s">
        <v>917</v>
      </c>
      <c r="X1655" s="186">
        <v>100004095111</v>
      </c>
      <c r="Y1655" s="189">
        <v>43538</v>
      </c>
      <c r="Z1655" s="189">
        <v>43578</v>
      </c>
      <c r="AA1655" s="186">
        <v>93</v>
      </c>
      <c r="AB1655" s="188" t="s">
        <v>613</v>
      </c>
      <c r="AC1655" s="188" t="s">
        <v>347</v>
      </c>
      <c r="AD1655" s="186">
        <v>6005863655</v>
      </c>
      <c r="AE1655" s="188" t="s">
        <v>666</v>
      </c>
      <c r="AF1655" s="188" t="s">
        <v>347</v>
      </c>
      <c r="AG1655" s="188" t="s">
        <v>347</v>
      </c>
      <c r="AH1655" s="190">
        <v>14809551292790</v>
      </c>
      <c r="AI1655" s="188" t="s">
        <v>834</v>
      </c>
      <c r="AJ1655" s="186">
        <v>56100</v>
      </c>
      <c r="AK1655" s="188" t="s">
        <v>264</v>
      </c>
      <c r="AL1655" s="188" t="s">
        <v>616</v>
      </c>
      <c r="AM1655" s="188" t="s">
        <v>948</v>
      </c>
      <c r="AN1655" s="188" t="s">
        <v>101</v>
      </c>
      <c r="AO1655" s="188" t="s">
        <v>617</v>
      </c>
      <c r="AP1655" s="188" t="s">
        <v>618</v>
      </c>
      <c r="AQ1655" s="188" t="s">
        <v>619</v>
      </c>
      <c r="AR1655" s="191">
        <v>24</v>
      </c>
      <c r="AS1655" s="188" t="s">
        <v>347</v>
      </c>
      <c r="AT1655" s="188" t="s">
        <v>347</v>
      </c>
      <c r="AU1655" s="186">
        <v>0</v>
      </c>
      <c r="AV1655" s="189">
        <v>43466</v>
      </c>
      <c r="AW1655" s="189">
        <v>43524</v>
      </c>
      <c r="AX1655" s="191">
        <v>50.07</v>
      </c>
      <c r="AY1655" s="186">
        <v>0</v>
      </c>
      <c r="AZ1655" s="186">
        <v>0</v>
      </c>
      <c r="BA1655" s="186">
        <v>0</v>
      </c>
      <c r="BB1655" s="186">
        <v>0</v>
      </c>
      <c r="BC1655" s="191">
        <v>3.63</v>
      </c>
      <c r="BD1655" s="186">
        <v>0</v>
      </c>
      <c r="BE1655" s="186">
        <v>0</v>
      </c>
      <c r="BF1655" s="189">
        <v>43525</v>
      </c>
      <c r="BG1655" s="189">
        <v>43585</v>
      </c>
      <c r="BH1655" s="191">
        <v>24.55</v>
      </c>
      <c r="BI1655" s="191">
        <v>35.14</v>
      </c>
      <c r="BJ1655" s="191">
        <v>109.76</v>
      </c>
      <c r="BK1655" s="191">
        <v>21.6</v>
      </c>
      <c r="BL1655" s="191">
        <v>6.64</v>
      </c>
      <c r="BM1655" s="191">
        <v>6.12</v>
      </c>
      <c r="BN1655" s="191">
        <v>2.88</v>
      </c>
      <c r="BO1655" s="191">
        <v>9</v>
      </c>
      <c r="BP1655" s="191">
        <v>147</v>
      </c>
      <c r="BQ1655" s="191">
        <v>31.19</v>
      </c>
      <c r="BR1655" s="191">
        <v>1.72</v>
      </c>
      <c r="BS1655" s="191">
        <v>115.81</v>
      </c>
      <c r="BT1655" s="191">
        <v>23.16</v>
      </c>
      <c r="BU1655" s="191">
        <v>171.88</v>
      </c>
      <c r="BV1655" s="186">
        <v>960</v>
      </c>
      <c r="BW1655" s="186">
        <v>960</v>
      </c>
      <c r="BX1655" s="186">
        <v>0</v>
      </c>
      <c r="BY1655" s="189">
        <v>43540</v>
      </c>
      <c r="BZ1655" s="188" t="s">
        <v>624</v>
      </c>
      <c r="CA1655" s="186">
        <v>2959</v>
      </c>
      <c r="CB1655" s="186">
        <v>0</v>
      </c>
      <c r="CC1655" s="189">
        <v>43571</v>
      </c>
      <c r="CD1655" s="186">
        <v>1748</v>
      </c>
      <c r="CE1655" s="186">
        <v>0</v>
      </c>
      <c r="CF1655" s="186">
        <v>2708</v>
      </c>
      <c r="CG1655" s="186">
        <v>0</v>
      </c>
    </row>
    <row r="1656" spans="1:85" hidden="1" x14ac:dyDescent="0.45">
      <c r="A1656" s="98">
        <v>100004095111</v>
      </c>
      <c r="B1656" s="1">
        <v>43538</v>
      </c>
      <c r="C1656" t="s">
        <v>101</v>
      </c>
      <c r="D1656">
        <v>2018</v>
      </c>
      <c r="E1656" s="98">
        <v>14823588943559</v>
      </c>
      <c r="F1656" s="142" t="s">
        <v>95</v>
      </c>
      <c r="G1656" s="141" t="str">
        <f>VLOOKUP(E1656,'Tableau Sites'!$A$7:$C$107,3,FALSE)</f>
        <v>2 RUE MAURICE THOREZ</v>
      </c>
      <c r="H1656" s="98">
        <v>56100</v>
      </c>
      <c r="I1656" s="104">
        <v>30</v>
      </c>
      <c r="J1656" s="1">
        <v>43404</v>
      </c>
      <c r="K1656" s="1">
        <v>43404</v>
      </c>
      <c r="L1656" s="104">
        <v>5525</v>
      </c>
      <c r="M1656" s="104">
        <v>5525</v>
      </c>
      <c r="N1656" s="5">
        <v>834.77</v>
      </c>
      <c r="O1656" s="186">
        <v>102976584</v>
      </c>
      <c r="P1656" s="187" t="s">
        <v>611</v>
      </c>
      <c r="Q1656" s="186">
        <v>102977700</v>
      </c>
      <c r="R1656" s="188" t="s">
        <v>130</v>
      </c>
      <c r="S1656" s="186">
        <v>11003620275</v>
      </c>
      <c r="T1656" s="188" t="s">
        <v>910</v>
      </c>
      <c r="U1656" s="186">
        <v>21560121200016</v>
      </c>
      <c r="V1656" s="188" t="s">
        <v>347</v>
      </c>
      <c r="W1656" s="188" t="s">
        <v>917</v>
      </c>
      <c r="X1656" s="186">
        <v>100004095111</v>
      </c>
      <c r="Y1656" s="189">
        <v>43538</v>
      </c>
      <c r="Z1656" s="189">
        <v>43578</v>
      </c>
      <c r="AA1656" s="186">
        <v>94</v>
      </c>
      <c r="AB1656" s="188" t="s">
        <v>613</v>
      </c>
      <c r="AC1656" s="188" t="s">
        <v>347</v>
      </c>
      <c r="AD1656" s="186">
        <v>6005830332</v>
      </c>
      <c r="AE1656" s="188" t="s">
        <v>95</v>
      </c>
      <c r="AF1656" s="188" t="s">
        <v>347</v>
      </c>
      <c r="AG1656" s="188" t="s">
        <v>347</v>
      </c>
      <c r="AH1656" s="190">
        <v>14823588943559</v>
      </c>
      <c r="AI1656" s="188" t="s">
        <v>835</v>
      </c>
      <c r="AJ1656" s="186">
        <v>56100</v>
      </c>
      <c r="AK1656" s="188" t="s">
        <v>264</v>
      </c>
      <c r="AL1656" s="188" t="s">
        <v>616</v>
      </c>
      <c r="AM1656" s="188" t="s">
        <v>949</v>
      </c>
      <c r="AN1656" s="188" t="s">
        <v>101</v>
      </c>
      <c r="AO1656" s="188" t="s">
        <v>617</v>
      </c>
      <c r="AP1656" s="188" t="s">
        <v>631</v>
      </c>
      <c r="AQ1656" s="188" t="s">
        <v>619</v>
      </c>
      <c r="AR1656" s="191">
        <v>30</v>
      </c>
      <c r="AS1656" s="188" t="s">
        <v>347</v>
      </c>
      <c r="AT1656" s="188" t="s">
        <v>347</v>
      </c>
      <c r="AU1656" s="186">
        <v>0</v>
      </c>
      <c r="AV1656" s="189">
        <v>43344</v>
      </c>
      <c r="AW1656" s="189">
        <v>43404</v>
      </c>
      <c r="AX1656" s="191">
        <v>277.83999999999997</v>
      </c>
      <c r="AY1656" s="186">
        <v>0</v>
      </c>
      <c r="AZ1656" s="186">
        <v>0</v>
      </c>
      <c r="BA1656" s="186">
        <v>0</v>
      </c>
      <c r="BB1656" s="186">
        <v>0</v>
      </c>
      <c r="BC1656" s="191">
        <v>10.6</v>
      </c>
      <c r="BD1656" s="186">
        <v>0</v>
      </c>
      <c r="BE1656" s="186">
        <v>0</v>
      </c>
      <c r="BF1656" s="189">
        <v>43405</v>
      </c>
      <c r="BG1656" s="189">
        <v>43465</v>
      </c>
      <c r="BH1656" s="191">
        <v>41.4</v>
      </c>
      <c r="BI1656" s="191">
        <v>195.43</v>
      </c>
      <c r="BJ1656" s="191">
        <v>514.66999999999996</v>
      </c>
      <c r="BK1656" s="191">
        <v>124.31</v>
      </c>
      <c r="BL1656" s="191">
        <v>11.19</v>
      </c>
      <c r="BM1656" s="191">
        <v>35.25</v>
      </c>
      <c r="BN1656" s="191">
        <v>16.579999999999998</v>
      </c>
      <c r="BO1656" s="191">
        <v>51.83</v>
      </c>
      <c r="BP1656" s="191">
        <v>702</v>
      </c>
      <c r="BQ1656" s="191">
        <v>52.59</v>
      </c>
      <c r="BR1656" s="191">
        <v>2.89</v>
      </c>
      <c r="BS1656" s="191">
        <v>649.41</v>
      </c>
      <c r="BT1656" s="191">
        <v>129.88</v>
      </c>
      <c r="BU1656" s="191">
        <v>834.77</v>
      </c>
      <c r="BV1656" s="186">
        <v>5525</v>
      </c>
      <c r="BW1656" s="186">
        <v>4262</v>
      </c>
      <c r="BX1656" s="186">
        <v>1263</v>
      </c>
      <c r="BY1656" s="189">
        <v>43514</v>
      </c>
      <c r="BZ1656" s="188" t="s">
        <v>624</v>
      </c>
      <c r="CA1656" s="186">
        <v>99388</v>
      </c>
      <c r="CB1656" s="186">
        <v>34599</v>
      </c>
      <c r="CC1656" s="189">
        <v>43542</v>
      </c>
      <c r="CD1656" s="186">
        <v>82632</v>
      </c>
      <c r="CE1656" s="186">
        <v>30917</v>
      </c>
      <c r="CF1656" s="186">
        <v>86894</v>
      </c>
      <c r="CG1656" s="186">
        <v>32180</v>
      </c>
    </row>
    <row r="1657" spans="1:85" hidden="1" x14ac:dyDescent="0.45">
      <c r="A1657" s="98">
        <v>100004095111</v>
      </c>
      <c r="B1657" s="1">
        <v>43538</v>
      </c>
      <c r="C1657" t="s">
        <v>101</v>
      </c>
      <c r="D1657">
        <v>2019</v>
      </c>
      <c r="E1657" s="98">
        <v>14823588943559</v>
      </c>
      <c r="F1657" s="142" t="s">
        <v>95</v>
      </c>
      <c r="G1657" s="141" t="str">
        <f>VLOOKUP(E1657,'Tableau Sites'!$A$7:$C$107,3,FALSE)</f>
        <v>2 RUE MAURICE THOREZ</v>
      </c>
      <c r="H1657" s="98">
        <v>56100</v>
      </c>
      <c r="I1657" s="104">
        <v>30</v>
      </c>
      <c r="J1657" s="1">
        <v>43465</v>
      </c>
      <c r="K1657" s="1">
        <v>43465</v>
      </c>
      <c r="L1657" s="104">
        <v>8538</v>
      </c>
      <c r="M1657" s="104">
        <v>8538</v>
      </c>
      <c r="N1657" s="5">
        <v>1268.5999999999999</v>
      </c>
      <c r="O1657" s="186">
        <v>102976584</v>
      </c>
      <c r="P1657" s="187" t="s">
        <v>611</v>
      </c>
      <c r="Q1657" s="186">
        <v>102977700</v>
      </c>
      <c r="R1657" s="188" t="s">
        <v>130</v>
      </c>
      <c r="S1657" s="186">
        <v>11003620275</v>
      </c>
      <c r="T1657" s="188" t="s">
        <v>910</v>
      </c>
      <c r="U1657" s="186">
        <v>21560121200016</v>
      </c>
      <c r="V1657" s="188" t="s">
        <v>347</v>
      </c>
      <c r="W1657" s="188" t="s">
        <v>917</v>
      </c>
      <c r="X1657" s="186">
        <v>100004095111</v>
      </c>
      <c r="Y1657" s="189">
        <v>43538</v>
      </c>
      <c r="Z1657" s="189">
        <v>43578</v>
      </c>
      <c r="AA1657" s="186">
        <v>95</v>
      </c>
      <c r="AB1657" s="188" t="s">
        <v>613</v>
      </c>
      <c r="AC1657" s="188" t="s">
        <v>347</v>
      </c>
      <c r="AD1657" s="186">
        <v>6005830332</v>
      </c>
      <c r="AE1657" s="188" t="s">
        <v>95</v>
      </c>
      <c r="AF1657" s="188" t="s">
        <v>347</v>
      </c>
      <c r="AG1657" s="188" t="s">
        <v>347</v>
      </c>
      <c r="AH1657" s="190">
        <v>14823588943559</v>
      </c>
      <c r="AI1657" s="188" t="s">
        <v>835</v>
      </c>
      <c r="AJ1657" s="186">
        <v>56100</v>
      </c>
      <c r="AK1657" s="188" t="s">
        <v>264</v>
      </c>
      <c r="AL1657" s="188" t="s">
        <v>616</v>
      </c>
      <c r="AM1657" s="188" t="s">
        <v>949</v>
      </c>
      <c r="AN1657" s="188" t="s">
        <v>101</v>
      </c>
      <c r="AO1657" s="188" t="s">
        <v>617</v>
      </c>
      <c r="AP1657" s="188" t="s">
        <v>631</v>
      </c>
      <c r="AQ1657" s="188" t="s">
        <v>619</v>
      </c>
      <c r="AR1657" s="191">
        <v>30</v>
      </c>
      <c r="AS1657" s="188" t="s">
        <v>347</v>
      </c>
      <c r="AT1657" s="188" t="s">
        <v>347</v>
      </c>
      <c r="AU1657" s="186">
        <v>0</v>
      </c>
      <c r="AV1657" s="189">
        <v>43405</v>
      </c>
      <c r="AW1657" s="189">
        <v>43465</v>
      </c>
      <c r="AX1657" s="191">
        <v>429.37</v>
      </c>
      <c r="AY1657" s="186">
        <v>0</v>
      </c>
      <c r="AZ1657" s="186">
        <v>0</v>
      </c>
      <c r="BA1657" s="186">
        <v>0</v>
      </c>
      <c r="BB1657" s="186">
        <v>0</v>
      </c>
      <c r="BC1657" s="191">
        <v>16.39</v>
      </c>
      <c r="BD1657" s="186">
        <v>0</v>
      </c>
      <c r="BE1657" s="186">
        <v>0</v>
      </c>
      <c r="BF1657" s="189">
        <v>43466</v>
      </c>
      <c r="BG1657" s="189">
        <v>43524</v>
      </c>
      <c r="BH1657" s="191">
        <v>40.04</v>
      </c>
      <c r="BI1657" s="191">
        <v>310.88</v>
      </c>
      <c r="BJ1657" s="191">
        <v>780.29</v>
      </c>
      <c r="BK1657" s="191">
        <v>192.11</v>
      </c>
      <c r="BL1657" s="191">
        <v>10.83</v>
      </c>
      <c r="BM1657" s="191">
        <v>54.47</v>
      </c>
      <c r="BN1657" s="191">
        <v>25.61</v>
      </c>
      <c r="BO1657" s="191">
        <v>80.08</v>
      </c>
      <c r="BP1657" s="191">
        <v>1063.31</v>
      </c>
      <c r="BQ1657" s="191">
        <v>50.87</v>
      </c>
      <c r="BR1657" s="191">
        <v>2.8</v>
      </c>
      <c r="BS1657" s="191">
        <v>1012.44</v>
      </c>
      <c r="BT1657" s="191">
        <v>202.49</v>
      </c>
      <c r="BU1657" s="191">
        <v>1268.5999999999999</v>
      </c>
      <c r="BV1657" s="186">
        <v>8538</v>
      </c>
      <c r="BW1657" s="186">
        <v>7178</v>
      </c>
      <c r="BX1657" s="186">
        <v>1360</v>
      </c>
      <c r="BY1657" s="189">
        <v>43514</v>
      </c>
      <c r="BZ1657" s="188" t="s">
        <v>624</v>
      </c>
      <c r="CA1657" s="186">
        <v>99388</v>
      </c>
      <c r="CB1657" s="186">
        <v>34599</v>
      </c>
      <c r="CC1657" s="189">
        <v>43542</v>
      </c>
      <c r="CD1657" s="186">
        <v>86894</v>
      </c>
      <c r="CE1657" s="186">
        <v>32180</v>
      </c>
      <c r="CF1657" s="186">
        <v>94072</v>
      </c>
      <c r="CG1657" s="186">
        <v>33540</v>
      </c>
    </row>
    <row r="1658" spans="1:85" hidden="1" x14ac:dyDescent="0.45">
      <c r="A1658" s="98">
        <v>100004095111</v>
      </c>
      <c r="B1658" s="1">
        <v>43538</v>
      </c>
      <c r="C1658" t="s">
        <v>101</v>
      </c>
      <c r="D1658">
        <v>2019</v>
      </c>
      <c r="E1658" s="98">
        <v>14823588943559</v>
      </c>
      <c r="F1658" s="142" t="s">
        <v>95</v>
      </c>
      <c r="G1658" s="141" t="str">
        <f>VLOOKUP(E1658,'Tableau Sites'!$A$7:$C$107,3,FALSE)</f>
        <v>2 RUE MAURICE THOREZ</v>
      </c>
      <c r="H1658" s="98">
        <v>56100</v>
      </c>
      <c r="I1658" s="104">
        <v>30</v>
      </c>
      <c r="J1658" s="1">
        <v>43524</v>
      </c>
      <c r="K1658" s="1">
        <v>43524</v>
      </c>
      <c r="L1658" s="104">
        <v>7906</v>
      </c>
      <c r="M1658" s="104">
        <v>7906</v>
      </c>
      <c r="N1658" s="5">
        <v>1196.3900000000001</v>
      </c>
      <c r="O1658" s="186">
        <v>102976584</v>
      </c>
      <c r="P1658" s="187" t="s">
        <v>611</v>
      </c>
      <c r="Q1658" s="186">
        <v>102977700</v>
      </c>
      <c r="R1658" s="188" t="s">
        <v>130</v>
      </c>
      <c r="S1658" s="186">
        <v>11003620275</v>
      </c>
      <c r="T1658" s="188" t="s">
        <v>910</v>
      </c>
      <c r="U1658" s="186">
        <v>21560121200016</v>
      </c>
      <c r="V1658" s="188" t="s">
        <v>347</v>
      </c>
      <c r="W1658" s="188" t="s">
        <v>917</v>
      </c>
      <c r="X1658" s="186">
        <v>100004095111</v>
      </c>
      <c r="Y1658" s="189">
        <v>43538</v>
      </c>
      <c r="Z1658" s="189">
        <v>43578</v>
      </c>
      <c r="AA1658" s="186">
        <v>96</v>
      </c>
      <c r="AB1658" s="188" t="s">
        <v>613</v>
      </c>
      <c r="AC1658" s="188" t="s">
        <v>347</v>
      </c>
      <c r="AD1658" s="186">
        <v>6005830332</v>
      </c>
      <c r="AE1658" s="188" t="s">
        <v>95</v>
      </c>
      <c r="AF1658" s="188" t="s">
        <v>347</v>
      </c>
      <c r="AG1658" s="188" t="s">
        <v>347</v>
      </c>
      <c r="AH1658" s="190">
        <v>14823588943559</v>
      </c>
      <c r="AI1658" s="188" t="s">
        <v>835</v>
      </c>
      <c r="AJ1658" s="186">
        <v>56100</v>
      </c>
      <c r="AK1658" s="188" t="s">
        <v>264</v>
      </c>
      <c r="AL1658" s="188" t="s">
        <v>616</v>
      </c>
      <c r="AM1658" s="188" t="s">
        <v>949</v>
      </c>
      <c r="AN1658" s="188" t="s">
        <v>101</v>
      </c>
      <c r="AO1658" s="188" t="s">
        <v>617</v>
      </c>
      <c r="AP1658" s="188" t="s">
        <v>631</v>
      </c>
      <c r="AQ1658" s="188" t="s">
        <v>619</v>
      </c>
      <c r="AR1658" s="191">
        <v>30</v>
      </c>
      <c r="AS1658" s="188" t="s">
        <v>347</v>
      </c>
      <c r="AT1658" s="188" t="s">
        <v>347</v>
      </c>
      <c r="AU1658" s="186">
        <v>0</v>
      </c>
      <c r="AV1658" s="189">
        <v>43466</v>
      </c>
      <c r="AW1658" s="189">
        <v>43524</v>
      </c>
      <c r="AX1658" s="191">
        <v>412.3</v>
      </c>
      <c r="AY1658" s="186">
        <v>0</v>
      </c>
      <c r="AZ1658" s="186">
        <v>0</v>
      </c>
      <c r="BA1658" s="186">
        <v>0</v>
      </c>
      <c r="BB1658" s="186">
        <v>0</v>
      </c>
      <c r="BC1658" s="191">
        <v>29.89</v>
      </c>
      <c r="BD1658" s="186">
        <v>0</v>
      </c>
      <c r="BE1658" s="186">
        <v>0</v>
      </c>
      <c r="BF1658" s="189">
        <v>43525</v>
      </c>
      <c r="BG1658" s="189">
        <v>43585</v>
      </c>
      <c r="BH1658" s="191">
        <v>41.4</v>
      </c>
      <c r="BI1658" s="191">
        <v>286.41000000000003</v>
      </c>
      <c r="BJ1658" s="191">
        <v>740.11</v>
      </c>
      <c r="BK1658" s="191">
        <v>177.89</v>
      </c>
      <c r="BL1658" s="191">
        <v>11.19</v>
      </c>
      <c r="BM1658" s="191">
        <v>50.44</v>
      </c>
      <c r="BN1658" s="191">
        <v>23.72</v>
      </c>
      <c r="BO1658" s="191">
        <v>74.16</v>
      </c>
      <c r="BP1658" s="191">
        <v>1003.35</v>
      </c>
      <c r="BQ1658" s="191">
        <v>52.59</v>
      </c>
      <c r="BR1658" s="191">
        <v>2.89</v>
      </c>
      <c r="BS1658" s="191">
        <v>950.76</v>
      </c>
      <c r="BT1658" s="191">
        <v>190.15</v>
      </c>
      <c r="BU1658" s="191">
        <v>1196.3900000000001</v>
      </c>
      <c r="BV1658" s="186">
        <v>7906</v>
      </c>
      <c r="BW1658" s="186">
        <v>6550</v>
      </c>
      <c r="BX1658" s="186">
        <v>1356</v>
      </c>
      <c r="BY1658" s="189">
        <v>43514</v>
      </c>
      <c r="BZ1658" s="188" t="s">
        <v>624</v>
      </c>
      <c r="CA1658" s="186">
        <v>99388</v>
      </c>
      <c r="CB1658" s="186">
        <v>34599</v>
      </c>
      <c r="CC1658" s="189">
        <v>43542</v>
      </c>
      <c r="CD1658" s="186">
        <v>94072</v>
      </c>
      <c r="CE1658" s="186">
        <v>33540</v>
      </c>
      <c r="CF1658" s="186">
        <v>100622</v>
      </c>
      <c r="CG1658" s="186">
        <v>34896</v>
      </c>
    </row>
    <row r="1659" spans="1:85" hidden="1" x14ac:dyDescent="0.45">
      <c r="A1659" s="98">
        <v>100004095111</v>
      </c>
      <c r="B1659" s="1">
        <v>43538</v>
      </c>
      <c r="C1659" t="s">
        <v>101</v>
      </c>
      <c r="D1659">
        <v>2018</v>
      </c>
      <c r="E1659" s="98">
        <v>14808393522019</v>
      </c>
      <c r="F1659" s="142" t="s">
        <v>92</v>
      </c>
      <c r="G1659" s="141" t="str">
        <f>VLOOKUP(E1659,'Tableau Sites'!$A$7:$C$107,3,FALSE)</f>
        <v>RUE AUGUSTE RODIN</v>
      </c>
      <c r="H1659" s="98">
        <v>56100</v>
      </c>
      <c r="I1659" s="104">
        <v>3</v>
      </c>
      <c r="J1659" s="1">
        <v>43404</v>
      </c>
      <c r="K1659" s="1">
        <v>43404</v>
      </c>
      <c r="L1659" s="104">
        <v>80</v>
      </c>
      <c r="M1659" s="104">
        <v>80</v>
      </c>
      <c r="N1659" s="5">
        <v>21.73</v>
      </c>
      <c r="O1659" s="186">
        <v>102976584</v>
      </c>
      <c r="P1659" s="187" t="s">
        <v>611</v>
      </c>
      <c r="Q1659" s="186">
        <v>102977700</v>
      </c>
      <c r="R1659" s="188" t="s">
        <v>130</v>
      </c>
      <c r="S1659" s="186">
        <v>11003620275</v>
      </c>
      <c r="T1659" s="188" t="s">
        <v>910</v>
      </c>
      <c r="U1659" s="186">
        <v>21560121200016</v>
      </c>
      <c r="V1659" s="188" t="s">
        <v>347</v>
      </c>
      <c r="W1659" s="188" t="s">
        <v>917</v>
      </c>
      <c r="X1659" s="186">
        <v>100004095111</v>
      </c>
      <c r="Y1659" s="189">
        <v>43538</v>
      </c>
      <c r="Z1659" s="189">
        <v>43578</v>
      </c>
      <c r="AA1659" s="186">
        <v>97</v>
      </c>
      <c r="AB1659" s="188" t="s">
        <v>613</v>
      </c>
      <c r="AC1659" s="188" t="s">
        <v>347</v>
      </c>
      <c r="AD1659" s="186">
        <v>6005877846</v>
      </c>
      <c r="AE1659" s="188" t="s">
        <v>92</v>
      </c>
      <c r="AF1659" s="188" t="s">
        <v>347</v>
      </c>
      <c r="AG1659" s="188" t="s">
        <v>347</v>
      </c>
      <c r="AH1659" s="190">
        <v>14808393522019</v>
      </c>
      <c r="AI1659" s="188" t="s">
        <v>836</v>
      </c>
      <c r="AJ1659" s="186">
        <v>56100</v>
      </c>
      <c r="AK1659" s="188" t="s">
        <v>264</v>
      </c>
      <c r="AL1659" s="188" t="s">
        <v>616</v>
      </c>
      <c r="AM1659" s="188" t="s">
        <v>950</v>
      </c>
      <c r="AN1659" s="188" t="s">
        <v>101</v>
      </c>
      <c r="AO1659" s="188" t="s">
        <v>617</v>
      </c>
      <c r="AP1659" s="188" t="s">
        <v>618</v>
      </c>
      <c r="AQ1659" s="188" t="s">
        <v>619</v>
      </c>
      <c r="AR1659" s="191">
        <v>3</v>
      </c>
      <c r="AS1659" s="188" t="s">
        <v>347</v>
      </c>
      <c r="AT1659" s="188" t="s">
        <v>347</v>
      </c>
      <c r="AU1659" s="186">
        <v>0</v>
      </c>
      <c r="AV1659" s="189">
        <v>43344</v>
      </c>
      <c r="AW1659" s="189">
        <v>43404</v>
      </c>
      <c r="AX1659" s="191">
        <v>4.0199999999999996</v>
      </c>
      <c r="AY1659" s="186">
        <v>0</v>
      </c>
      <c r="AZ1659" s="186">
        <v>0</v>
      </c>
      <c r="BA1659" s="186">
        <v>0</v>
      </c>
      <c r="BB1659" s="186">
        <v>0</v>
      </c>
      <c r="BC1659" s="191">
        <v>0.15</v>
      </c>
      <c r="BD1659" s="186">
        <v>0</v>
      </c>
      <c r="BE1659" s="186">
        <v>0</v>
      </c>
      <c r="BF1659" s="189">
        <v>43405</v>
      </c>
      <c r="BG1659" s="189">
        <v>43465</v>
      </c>
      <c r="BH1659" s="191">
        <v>7.71</v>
      </c>
      <c r="BI1659" s="191">
        <v>2.93</v>
      </c>
      <c r="BJ1659" s="191">
        <v>14.66</v>
      </c>
      <c r="BK1659" s="191">
        <v>1.8</v>
      </c>
      <c r="BL1659" s="191">
        <v>2.08</v>
      </c>
      <c r="BM1659" s="191">
        <v>0.51</v>
      </c>
      <c r="BN1659" s="191">
        <v>0.24</v>
      </c>
      <c r="BO1659" s="191">
        <v>0.75</v>
      </c>
      <c r="BP1659" s="191">
        <v>19.29</v>
      </c>
      <c r="BQ1659" s="191">
        <v>9.7899999999999991</v>
      </c>
      <c r="BR1659" s="191">
        <v>0.54</v>
      </c>
      <c r="BS1659" s="191">
        <v>9.5</v>
      </c>
      <c r="BT1659" s="191">
        <v>1.9</v>
      </c>
      <c r="BU1659" s="191">
        <v>21.73</v>
      </c>
      <c r="BV1659" s="186">
        <v>80</v>
      </c>
      <c r="BW1659" s="186">
        <v>80</v>
      </c>
      <c r="BX1659" s="186">
        <v>0</v>
      </c>
      <c r="BY1659" s="189">
        <v>43516</v>
      </c>
      <c r="BZ1659" s="188" t="s">
        <v>624</v>
      </c>
      <c r="CA1659" s="186">
        <v>1404</v>
      </c>
      <c r="CB1659" s="186">
        <v>0</v>
      </c>
      <c r="CC1659" s="189">
        <v>43544</v>
      </c>
      <c r="CD1659" s="186">
        <v>240</v>
      </c>
      <c r="CE1659" s="186">
        <v>0</v>
      </c>
      <c r="CF1659" s="186">
        <v>320</v>
      </c>
      <c r="CG1659" s="186">
        <v>0</v>
      </c>
    </row>
    <row r="1660" spans="1:85" hidden="1" x14ac:dyDescent="0.45">
      <c r="A1660" s="98">
        <v>100004095111</v>
      </c>
      <c r="B1660" s="1">
        <v>43538</v>
      </c>
      <c r="C1660" t="s">
        <v>101</v>
      </c>
      <c r="D1660">
        <v>2019</v>
      </c>
      <c r="E1660" s="98">
        <v>14808393522019</v>
      </c>
      <c r="F1660" s="142" t="s">
        <v>92</v>
      </c>
      <c r="G1660" s="141" t="str">
        <f>VLOOKUP(E1660,'Tableau Sites'!$A$7:$C$107,3,FALSE)</f>
        <v>RUE AUGUSTE RODIN</v>
      </c>
      <c r="H1660" s="98">
        <v>56100</v>
      </c>
      <c r="I1660" s="104">
        <v>3</v>
      </c>
      <c r="J1660" s="1">
        <v>43465</v>
      </c>
      <c r="K1660" s="1">
        <v>43465</v>
      </c>
      <c r="L1660" s="104">
        <v>327</v>
      </c>
      <c r="M1660" s="104">
        <v>327</v>
      </c>
      <c r="N1660" s="5">
        <v>56.6</v>
      </c>
      <c r="O1660" s="186">
        <v>102976584</v>
      </c>
      <c r="P1660" s="187" t="s">
        <v>611</v>
      </c>
      <c r="Q1660" s="186">
        <v>102977700</v>
      </c>
      <c r="R1660" s="188" t="s">
        <v>130</v>
      </c>
      <c r="S1660" s="186">
        <v>11003620275</v>
      </c>
      <c r="T1660" s="188" t="s">
        <v>910</v>
      </c>
      <c r="U1660" s="186">
        <v>21560121200016</v>
      </c>
      <c r="V1660" s="188" t="s">
        <v>347</v>
      </c>
      <c r="W1660" s="188" t="s">
        <v>917</v>
      </c>
      <c r="X1660" s="186">
        <v>100004095111</v>
      </c>
      <c r="Y1660" s="189">
        <v>43538</v>
      </c>
      <c r="Z1660" s="189">
        <v>43578</v>
      </c>
      <c r="AA1660" s="186">
        <v>98</v>
      </c>
      <c r="AB1660" s="188" t="s">
        <v>613</v>
      </c>
      <c r="AC1660" s="188" t="s">
        <v>347</v>
      </c>
      <c r="AD1660" s="186">
        <v>6005877846</v>
      </c>
      <c r="AE1660" s="188" t="s">
        <v>92</v>
      </c>
      <c r="AF1660" s="188" t="s">
        <v>347</v>
      </c>
      <c r="AG1660" s="188" t="s">
        <v>347</v>
      </c>
      <c r="AH1660" s="190">
        <v>14808393522019</v>
      </c>
      <c r="AI1660" s="188" t="s">
        <v>836</v>
      </c>
      <c r="AJ1660" s="186">
        <v>56100</v>
      </c>
      <c r="AK1660" s="188" t="s">
        <v>264</v>
      </c>
      <c r="AL1660" s="188" t="s">
        <v>616</v>
      </c>
      <c r="AM1660" s="188" t="s">
        <v>950</v>
      </c>
      <c r="AN1660" s="188" t="s">
        <v>101</v>
      </c>
      <c r="AO1660" s="188" t="s">
        <v>617</v>
      </c>
      <c r="AP1660" s="188" t="s">
        <v>618</v>
      </c>
      <c r="AQ1660" s="188" t="s">
        <v>619</v>
      </c>
      <c r="AR1660" s="191">
        <v>3</v>
      </c>
      <c r="AS1660" s="188" t="s">
        <v>347</v>
      </c>
      <c r="AT1660" s="188" t="s">
        <v>347</v>
      </c>
      <c r="AU1660" s="186">
        <v>0</v>
      </c>
      <c r="AV1660" s="189">
        <v>43405</v>
      </c>
      <c r="AW1660" s="189">
        <v>43465</v>
      </c>
      <c r="AX1660" s="191">
        <v>16.45</v>
      </c>
      <c r="AY1660" s="186">
        <v>0</v>
      </c>
      <c r="AZ1660" s="186">
        <v>0</v>
      </c>
      <c r="BA1660" s="186">
        <v>0</v>
      </c>
      <c r="BB1660" s="186">
        <v>0</v>
      </c>
      <c r="BC1660" s="191">
        <v>0.63</v>
      </c>
      <c r="BD1660" s="186">
        <v>0</v>
      </c>
      <c r="BE1660" s="186">
        <v>0</v>
      </c>
      <c r="BF1660" s="189">
        <v>43466</v>
      </c>
      <c r="BG1660" s="189">
        <v>43524</v>
      </c>
      <c r="BH1660" s="191">
        <v>7.45</v>
      </c>
      <c r="BI1660" s="191">
        <v>11.97</v>
      </c>
      <c r="BJ1660" s="191">
        <v>35.869999999999997</v>
      </c>
      <c r="BK1660" s="191">
        <v>7.36</v>
      </c>
      <c r="BL1660" s="191">
        <v>2.0099999999999998</v>
      </c>
      <c r="BM1660" s="191">
        <v>2.09</v>
      </c>
      <c r="BN1660" s="191">
        <v>0.98</v>
      </c>
      <c r="BO1660" s="191">
        <v>3.07</v>
      </c>
      <c r="BP1660" s="191">
        <v>48.31</v>
      </c>
      <c r="BQ1660" s="191">
        <v>9.4600000000000009</v>
      </c>
      <c r="BR1660" s="191">
        <v>0.52</v>
      </c>
      <c r="BS1660" s="191">
        <v>38.85</v>
      </c>
      <c r="BT1660" s="191">
        <v>7.77</v>
      </c>
      <c r="BU1660" s="191">
        <v>56.6</v>
      </c>
      <c r="BV1660" s="186">
        <v>327</v>
      </c>
      <c r="BW1660" s="186">
        <v>327</v>
      </c>
      <c r="BX1660" s="186">
        <v>0</v>
      </c>
      <c r="BY1660" s="189">
        <v>43516</v>
      </c>
      <c r="BZ1660" s="188" t="s">
        <v>624</v>
      </c>
      <c r="CA1660" s="186">
        <v>1404</v>
      </c>
      <c r="CB1660" s="186">
        <v>0</v>
      </c>
      <c r="CC1660" s="189">
        <v>43544</v>
      </c>
      <c r="CD1660" s="186">
        <v>320</v>
      </c>
      <c r="CE1660" s="186">
        <v>0</v>
      </c>
      <c r="CF1660" s="186">
        <v>647</v>
      </c>
      <c r="CG1660" s="186">
        <v>0</v>
      </c>
    </row>
    <row r="1661" spans="1:85" hidden="1" x14ac:dyDescent="0.45">
      <c r="A1661" s="98">
        <v>100004095111</v>
      </c>
      <c r="B1661" s="1">
        <v>43538</v>
      </c>
      <c r="C1661" t="s">
        <v>101</v>
      </c>
      <c r="D1661">
        <v>2019</v>
      </c>
      <c r="E1661" s="98">
        <v>14808393522019</v>
      </c>
      <c r="F1661" s="142" t="s">
        <v>92</v>
      </c>
      <c r="G1661" s="141" t="str">
        <f>VLOOKUP(E1661,'Tableau Sites'!$A$7:$C$107,3,FALSE)</f>
        <v>RUE AUGUSTE RODIN</v>
      </c>
      <c r="H1661" s="98">
        <v>56100</v>
      </c>
      <c r="I1661" s="104">
        <v>3</v>
      </c>
      <c r="J1661" s="1">
        <v>43524</v>
      </c>
      <c r="K1661" s="1">
        <v>43524</v>
      </c>
      <c r="L1661" s="104">
        <v>774</v>
      </c>
      <c r="M1661" s="104">
        <v>774</v>
      </c>
      <c r="N1661" s="5">
        <v>122.39</v>
      </c>
      <c r="O1661" s="186">
        <v>102976584</v>
      </c>
      <c r="P1661" s="187" t="s">
        <v>611</v>
      </c>
      <c r="Q1661" s="186">
        <v>102977700</v>
      </c>
      <c r="R1661" s="188" t="s">
        <v>130</v>
      </c>
      <c r="S1661" s="186">
        <v>11003620275</v>
      </c>
      <c r="T1661" s="188" t="s">
        <v>910</v>
      </c>
      <c r="U1661" s="186">
        <v>21560121200016</v>
      </c>
      <c r="V1661" s="188" t="s">
        <v>347</v>
      </c>
      <c r="W1661" s="188" t="s">
        <v>917</v>
      </c>
      <c r="X1661" s="186">
        <v>100004095111</v>
      </c>
      <c r="Y1661" s="189">
        <v>43538</v>
      </c>
      <c r="Z1661" s="189">
        <v>43578</v>
      </c>
      <c r="AA1661" s="186">
        <v>99</v>
      </c>
      <c r="AB1661" s="188" t="s">
        <v>613</v>
      </c>
      <c r="AC1661" s="188" t="s">
        <v>347</v>
      </c>
      <c r="AD1661" s="186">
        <v>6005877846</v>
      </c>
      <c r="AE1661" s="188" t="s">
        <v>92</v>
      </c>
      <c r="AF1661" s="188" t="s">
        <v>347</v>
      </c>
      <c r="AG1661" s="188" t="s">
        <v>347</v>
      </c>
      <c r="AH1661" s="190">
        <v>14808393522019</v>
      </c>
      <c r="AI1661" s="188" t="s">
        <v>836</v>
      </c>
      <c r="AJ1661" s="186">
        <v>56100</v>
      </c>
      <c r="AK1661" s="188" t="s">
        <v>264</v>
      </c>
      <c r="AL1661" s="188" t="s">
        <v>616</v>
      </c>
      <c r="AM1661" s="188" t="s">
        <v>950</v>
      </c>
      <c r="AN1661" s="188" t="s">
        <v>101</v>
      </c>
      <c r="AO1661" s="188" t="s">
        <v>617</v>
      </c>
      <c r="AP1661" s="188" t="s">
        <v>618</v>
      </c>
      <c r="AQ1661" s="188" t="s">
        <v>619</v>
      </c>
      <c r="AR1661" s="191">
        <v>3</v>
      </c>
      <c r="AS1661" s="188" t="s">
        <v>347</v>
      </c>
      <c r="AT1661" s="188" t="s">
        <v>347</v>
      </c>
      <c r="AU1661" s="186">
        <v>0</v>
      </c>
      <c r="AV1661" s="189">
        <v>43466</v>
      </c>
      <c r="AW1661" s="189">
        <v>43524</v>
      </c>
      <c r="AX1661" s="191">
        <v>40.369999999999997</v>
      </c>
      <c r="AY1661" s="186">
        <v>0</v>
      </c>
      <c r="AZ1661" s="186">
        <v>0</v>
      </c>
      <c r="BA1661" s="186">
        <v>0</v>
      </c>
      <c r="BB1661" s="186">
        <v>0</v>
      </c>
      <c r="BC1661" s="191">
        <v>2.93</v>
      </c>
      <c r="BD1661" s="186">
        <v>0</v>
      </c>
      <c r="BE1661" s="186">
        <v>0</v>
      </c>
      <c r="BF1661" s="189">
        <v>43525</v>
      </c>
      <c r="BG1661" s="189">
        <v>43585</v>
      </c>
      <c r="BH1661" s="191">
        <v>7.71</v>
      </c>
      <c r="BI1661" s="191">
        <v>28.33</v>
      </c>
      <c r="BJ1661" s="191">
        <v>76.41</v>
      </c>
      <c r="BK1661" s="191">
        <v>17.420000000000002</v>
      </c>
      <c r="BL1661" s="191">
        <v>2.08</v>
      </c>
      <c r="BM1661" s="191">
        <v>4.9400000000000004</v>
      </c>
      <c r="BN1661" s="191">
        <v>2.3199999999999998</v>
      </c>
      <c r="BO1661" s="191">
        <v>7.26</v>
      </c>
      <c r="BP1661" s="191">
        <v>103.17</v>
      </c>
      <c r="BQ1661" s="191">
        <v>9.7899999999999991</v>
      </c>
      <c r="BR1661" s="191">
        <v>0.54</v>
      </c>
      <c r="BS1661" s="191">
        <v>93.38</v>
      </c>
      <c r="BT1661" s="191">
        <v>18.68</v>
      </c>
      <c r="BU1661" s="191">
        <v>122.39</v>
      </c>
      <c r="BV1661" s="186">
        <v>774</v>
      </c>
      <c r="BW1661" s="186">
        <v>774</v>
      </c>
      <c r="BX1661" s="186">
        <v>0</v>
      </c>
      <c r="BY1661" s="189">
        <v>43516</v>
      </c>
      <c r="BZ1661" s="188" t="s">
        <v>624</v>
      </c>
      <c r="CA1661" s="186">
        <v>1404</v>
      </c>
      <c r="CB1661" s="186">
        <v>0</v>
      </c>
      <c r="CC1661" s="189">
        <v>43544</v>
      </c>
      <c r="CD1661" s="186">
        <v>647</v>
      </c>
      <c r="CE1661" s="186">
        <v>0</v>
      </c>
      <c r="CF1661" s="186">
        <v>1421</v>
      </c>
      <c r="CG1661" s="186">
        <v>0</v>
      </c>
    </row>
    <row r="1662" spans="1:85" hidden="1" x14ac:dyDescent="0.45">
      <c r="A1662" s="98">
        <v>100004095111</v>
      </c>
      <c r="B1662" s="1">
        <v>43538</v>
      </c>
      <c r="C1662" t="s">
        <v>101</v>
      </c>
      <c r="D1662">
        <v>2018</v>
      </c>
      <c r="E1662" s="98">
        <v>14883936261510</v>
      </c>
      <c r="F1662" s="142" t="s">
        <v>670</v>
      </c>
      <c r="G1662" s="141" t="s">
        <v>1049</v>
      </c>
      <c r="H1662" s="98">
        <v>56100</v>
      </c>
      <c r="I1662" s="104">
        <v>3</v>
      </c>
      <c r="J1662" s="1">
        <v>43404</v>
      </c>
      <c r="K1662" s="1">
        <v>43404</v>
      </c>
      <c r="L1662" s="104">
        <v>147</v>
      </c>
      <c r="M1662" s="104">
        <v>147</v>
      </c>
      <c r="N1662" s="5">
        <v>62.41</v>
      </c>
      <c r="O1662" s="186">
        <v>102976584</v>
      </c>
      <c r="P1662" s="187" t="s">
        <v>611</v>
      </c>
      <c r="Q1662" s="186">
        <v>102977700</v>
      </c>
      <c r="R1662" s="188" t="s">
        <v>130</v>
      </c>
      <c r="S1662" s="186">
        <v>11003620275</v>
      </c>
      <c r="T1662" s="188" t="s">
        <v>910</v>
      </c>
      <c r="U1662" s="186">
        <v>21560121200016</v>
      </c>
      <c r="V1662" s="188" t="s">
        <v>347</v>
      </c>
      <c r="W1662" s="188" t="s">
        <v>917</v>
      </c>
      <c r="X1662" s="186">
        <v>100004095111</v>
      </c>
      <c r="Y1662" s="189">
        <v>43538</v>
      </c>
      <c r="Z1662" s="189">
        <v>43578</v>
      </c>
      <c r="AA1662" s="186">
        <v>100</v>
      </c>
      <c r="AB1662" s="188" t="s">
        <v>613</v>
      </c>
      <c r="AC1662" s="188" t="s">
        <v>347</v>
      </c>
      <c r="AD1662" s="186">
        <v>6005863531</v>
      </c>
      <c r="AE1662" s="188" t="s">
        <v>670</v>
      </c>
      <c r="AF1662" s="188" t="s">
        <v>347</v>
      </c>
      <c r="AG1662" s="188" t="s">
        <v>347</v>
      </c>
      <c r="AH1662" s="190">
        <v>14883936261510</v>
      </c>
      <c r="AI1662" s="188" t="s">
        <v>837</v>
      </c>
      <c r="AJ1662" s="186">
        <v>56100</v>
      </c>
      <c r="AK1662" s="188" t="s">
        <v>264</v>
      </c>
      <c r="AL1662" s="188" t="s">
        <v>616</v>
      </c>
      <c r="AM1662" s="188" t="s">
        <v>951</v>
      </c>
      <c r="AN1662" s="188" t="s">
        <v>101</v>
      </c>
      <c r="AO1662" s="188" t="s">
        <v>617</v>
      </c>
      <c r="AP1662" s="188" t="s">
        <v>618</v>
      </c>
      <c r="AQ1662" s="188" t="s">
        <v>619</v>
      </c>
      <c r="AR1662" s="191">
        <v>3</v>
      </c>
      <c r="AS1662" s="188" t="s">
        <v>347</v>
      </c>
      <c r="AT1662" s="188" t="s">
        <v>347</v>
      </c>
      <c r="AU1662" s="186">
        <v>0</v>
      </c>
      <c r="AV1662" s="189">
        <v>43344</v>
      </c>
      <c r="AW1662" s="189">
        <v>43404</v>
      </c>
      <c r="AX1662" s="191">
        <v>7.39</v>
      </c>
      <c r="AY1662" s="186">
        <v>0</v>
      </c>
      <c r="AZ1662" s="186">
        <v>0</v>
      </c>
      <c r="BA1662" s="186">
        <v>0</v>
      </c>
      <c r="BB1662" s="186">
        <v>0</v>
      </c>
      <c r="BC1662" s="191">
        <v>0.28000000000000003</v>
      </c>
      <c r="BD1662" s="191">
        <v>25.94</v>
      </c>
      <c r="BE1662" s="186">
        <v>0</v>
      </c>
      <c r="BF1662" s="189">
        <v>43405</v>
      </c>
      <c r="BG1662" s="189">
        <v>43465</v>
      </c>
      <c r="BH1662" s="191">
        <v>7.71</v>
      </c>
      <c r="BI1662" s="191">
        <v>5.38</v>
      </c>
      <c r="BJ1662" s="191">
        <v>46.42</v>
      </c>
      <c r="BK1662" s="191">
        <v>3.31</v>
      </c>
      <c r="BL1662" s="191">
        <v>2.08</v>
      </c>
      <c r="BM1662" s="191">
        <v>0.94</v>
      </c>
      <c r="BN1662" s="191">
        <v>0.44</v>
      </c>
      <c r="BO1662" s="191">
        <v>1.38</v>
      </c>
      <c r="BP1662" s="191">
        <v>53.19</v>
      </c>
      <c r="BQ1662" s="191">
        <v>9.7899999999999991</v>
      </c>
      <c r="BR1662" s="191">
        <v>0.54</v>
      </c>
      <c r="BS1662" s="191">
        <v>43.4</v>
      </c>
      <c r="BT1662" s="191">
        <v>8.68</v>
      </c>
      <c r="BU1662" s="191">
        <v>62.41</v>
      </c>
      <c r="BV1662" s="186">
        <v>147</v>
      </c>
      <c r="BW1662" s="186">
        <v>147</v>
      </c>
      <c r="BX1662" s="186">
        <v>0</v>
      </c>
      <c r="BY1662" s="189">
        <v>43527</v>
      </c>
      <c r="BZ1662" s="188" t="s">
        <v>624</v>
      </c>
      <c r="CA1662" s="186">
        <v>1202</v>
      </c>
      <c r="CB1662" s="186">
        <v>0</v>
      </c>
      <c r="CC1662" s="189">
        <v>43558</v>
      </c>
      <c r="CD1662" s="186">
        <v>524</v>
      </c>
      <c r="CE1662" s="186">
        <v>0</v>
      </c>
      <c r="CF1662" s="186">
        <v>671</v>
      </c>
      <c r="CG1662" s="186">
        <v>0</v>
      </c>
    </row>
    <row r="1663" spans="1:85" hidden="1" x14ac:dyDescent="0.45">
      <c r="A1663" s="98">
        <v>100004095111</v>
      </c>
      <c r="B1663" s="1">
        <v>43538</v>
      </c>
      <c r="C1663" t="s">
        <v>101</v>
      </c>
      <c r="D1663">
        <v>2019</v>
      </c>
      <c r="E1663" s="98">
        <v>14883936261510</v>
      </c>
      <c r="F1663" s="142" t="s">
        <v>670</v>
      </c>
      <c r="G1663" s="141" t="s">
        <v>1049</v>
      </c>
      <c r="H1663" s="98">
        <v>56100</v>
      </c>
      <c r="I1663" s="104">
        <v>3</v>
      </c>
      <c r="J1663" s="1">
        <v>43465</v>
      </c>
      <c r="K1663" s="1">
        <v>43465</v>
      </c>
      <c r="L1663" s="104">
        <v>239</v>
      </c>
      <c r="M1663" s="104">
        <v>239</v>
      </c>
      <c r="N1663" s="5">
        <v>44.05</v>
      </c>
      <c r="O1663" s="186">
        <v>102976584</v>
      </c>
      <c r="P1663" s="187" t="s">
        <v>611</v>
      </c>
      <c r="Q1663" s="186">
        <v>102977700</v>
      </c>
      <c r="R1663" s="188" t="s">
        <v>130</v>
      </c>
      <c r="S1663" s="186">
        <v>11003620275</v>
      </c>
      <c r="T1663" s="188" t="s">
        <v>910</v>
      </c>
      <c r="U1663" s="186">
        <v>21560121200016</v>
      </c>
      <c r="V1663" s="188" t="s">
        <v>347</v>
      </c>
      <c r="W1663" s="188" t="s">
        <v>917</v>
      </c>
      <c r="X1663" s="186">
        <v>100004095111</v>
      </c>
      <c r="Y1663" s="189">
        <v>43538</v>
      </c>
      <c r="Z1663" s="189">
        <v>43578</v>
      </c>
      <c r="AA1663" s="186">
        <v>101</v>
      </c>
      <c r="AB1663" s="188" t="s">
        <v>613</v>
      </c>
      <c r="AC1663" s="188" t="s">
        <v>347</v>
      </c>
      <c r="AD1663" s="186">
        <v>6005863531</v>
      </c>
      <c r="AE1663" s="188" t="s">
        <v>670</v>
      </c>
      <c r="AF1663" s="188" t="s">
        <v>347</v>
      </c>
      <c r="AG1663" s="188" t="s">
        <v>347</v>
      </c>
      <c r="AH1663" s="190">
        <v>14883936261510</v>
      </c>
      <c r="AI1663" s="188" t="s">
        <v>837</v>
      </c>
      <c r="AJ1663" s="186">
        <v>56100</v>
      </c>
      <c r="AK1663" s="188" t="s">
        <v>264</v>
      </c>
      <c r="AL1663" s="188" t="s">
        <v>616</v>
      </c>
      <c r="AM1663" s="188" t="s">
        <v>951</v>
      </c>
      <c r="AN1663" s="188" t="s">
        <v>101</v>
      </c>
      <c r="AO1663" s="188" t="s">
        <v>617</v>
      </c>
      <c r="AP1663" s="188" t="s">
        <v>618</v>
      </c>
      <c r="AQ1663" s="188" t="s">
        <v>619</v>
      </c>
      <c r="AR1663" s="191">
        <v>3</v>
      </c>
      <c r="AS1663" s="188" t="s">
        <v>347</v>
      </c>
      <c r="AT1663" s="188" t="s">
        <v>347</v>
      </c>
      <c r="AU1663" s="186">
        <v>0</v>
      </c>
      <c r="AV1663" s="189">
        <v>43405</v>
      </c>
      <c r="AW1663" s="189">
        <v>43465</v>
      </c>
      <c r="AX1663" s="191">
        <v>12.02</v>
      </c>
      <c r="AY1663" s="186">
        <v>0</v>
      </c>
      <c r="AZ1663" s="186">
        <v>0</v>
      </c>
      <c r="BA1663" s="186">
        <v>0</v>
      </c>
      <c r="BB1663" s="186">
        <v>0</v>
      </c>
      <c r="BC1663" s="191">
        <v>0.46</v>
      </c>
      <c r="BD1663" s="186">
        <v>0</v>
      </c>
      <c r="BE1663" s="186">
        <v>0</v>
      </c>
      <c r="BF1663" s="189">
        <v>43466</v>
      </c>
      <c r="BG1663" s="189">
        <v>43524</v>
      </c>
      <c r="BH1663" s="191">
        <v>7.45</v>
      </c>
      <c r="BI1663" s="191">
        <v>8.75</v>
      </c>
      <c r="BJ1663" s="191">
        <v>28.22</v>
      </c>
      <c r="BK1663" s="191">
        <v>5.38</v>
      </c>
      <c r="BL1663" s="191">
        <v>2.0099999999999998</v>
      </c>
      <c r="BM1663" s="191">
        <v>1.52</v>
      </c>
      <c r="BN1663" s="191">
        <v>0.72</v>
      </c>
      <c r="BO1663" s="191">
        <v>2.2400000000000002</v>
      </c>
      <c r="BP1663" s="191">
        <v>37.85</v>
      </c>
      <c r="BQ1663" s="191">
        <v>9.4600000000000009</v>
      </c>
      <c r="BR1663" s="191">
        <v>0.52</v>
      </c>
      <c r="BS1663" s="191">
        <v>28.39</v>
      </c>
      <c r="BT1663" s="191">
        <v>5.68</v>
      </c>
      <c r="BU1663" s="191">
        <v>44.05</v>
      </c>
      <c r="BV1663" s="186">
        <v>239</v>
      </c>
      <c r="BW1663" s="186">
        <v>239</v>
      </c>
      <c r="BX1663" s="186">
        <v>0</v>
      </c>
      <c r="BY1663" s="189">
        <v>43527</v>
      </c>
      <c r="BZ1663" s="188" t="s">
        <v>624</v>
      </c>
      <c r="CA1663" s="186">
        <v>1202</v>
      </c>
      <c r="CB1663" s="186">
        <v>0</v>
      </c>
      <c r="CC1663" s="189">
        <v>43558</v>
      </c>
      <c r="CD1663" s="186">
        <v>671</v>
      </c>
      <c r="CE1663" s="186">
        <v>0</v>
      </c>
      <c r="CF1663" s="186">
        <v>910</v>
      </c>
      <c r="CG1663" s="186">
        <v>0</v>
      </c>
    </row>
    <row r="1664" spans="1:85" hidden="1" x14ac:dyDescent="0.45">
      <c r="A1664" s="98">
        <v>100004095111</v>
      </c>
      <c r="B1664" s="1">
        <v>43538</v>
      </c>
      <c r="C1664" t="s">
        <v>101</v>
      </c>
      <c r="D1664">
        <v>2019</v>
      </c>
      <c r="E1664" s="98">
        <v>14883936261510</v>
      </c>
      <c r="F1664" s="142" t="s">
        <v>670</v>
      </c>
      <c r="G1664" s="141" t="s">
        <v>1049</v>
      </c>
      <c r="H1664" s="98">
        <v>56100</v>
      </c>
      <c r="I1664" s="104">
        <v>3</v>
      </c>
      <c r="J1664" s="1">
        <v>43524</v>
      </c>
      <c r="K1664" s="1">
        <v>43524</v>
      </c>
      <c r="L1664" s="104">
        <v>294</v>
      </c>
      <c r="M1664" s="104">
        <v>294</v>
      </c>
      <c r="N1664" s="5">
        <v>56.53</v>
      </c>
      <c r="O1664" s="186">
        <v>102976584</v>
      </c>
      <c r="P1664" s="187" t="s">
        <v>611</v>
      </c>
      <c r="Q1664" s="186">
        <v>102977700</v>
      </c>
      <c r="R1664" s="188" t="s">
        <v>130</v>
      </c>
      <c r="S1664" s="186">
        <v>11003620275</v>
      </c>
      <c r="T1664" s="188" t="s">
        <v>910</v>
      </c>
      <c r="U1664" s="186">
        <v>21560121200016</v>
      </c>
      <c r="V1664" s="188" t="s">
        <v>347</v>
      </c>
      <c r="W1664" s="188" t="s">
        <v>917</v>
      </c>
      <c r="X1664" s="186">
        <v>100004095111</v>
      </c>
      <c r="Y1664" s="189">
        <v>43538</v>
      </c>
      <c r="Z1664" s="189">
        <v>43578</v>
      </c>
      <c r="AA1664" s="186">
        <v>102</v>
      </c>
      <c r="AB1664" s="188" t="s">
        <v>613</v>
      </c>
      <c r="AC1664" s="188" t="s">
        <v>347</v>
      </c>
      <c r="AD1664" s="186">
        <v>6005863531</v>
      </c>
      <c r="AE1664" s="188" t="s">
        <v>670</v>
      </c>
      <c r="AF1664" s="188" t="s">
        <v>347</v>
      </c>
      <c r="AG1664" s="188" t="s">
        <v>347</v>
      </c>
      <c r="AH1664" s="190">
        <v>14883936261510</v>
      </c>
      <c r="AI1664" s="188" t="s">
        <v>837</v>
      </c>
      <c r="AJ1664" s="186">
        <v>56100</v>
      </c>
      <c r="AK1664" s="188" t="s">
        <v>264</v>
      </c>
      <c r="AL1664" s="188" t="s">
        <v>616</v>
      </c>
      <c r="AM1664" s="188" t="s">
        <v>951</v>
      </c>
      <c r="AN1664" s="188" t="s">
        <v>101</v>
      </c>
      <c r="AO1664" s="188" t="s">
        <v>617</v>
      </c>
      <c r="AP1664" s="188" t="s">
        <v>618</v>
      </c>
      <c r="AQ1664" s="188" t="s">
        <v>619</v>
      </c>
      <c r="AR1664" s="191">
        <v>3</v>
      </c>
      <c r="AS1664" s="188" t="s">
        <v>347</v>
      </c>
      <c r="AT1664" s="188" t="s">
        <v>347</v>
      </c>
      <c r="AU1664" s="186">
        <v>0</v>
      </c>
      <c r="AV1664" s="189">
        <v>43466</v>
      </c>
      <c r="AW1664" s="189">
        <v>43524</v>
      </c>
      <c r="AX1664" s="191">
        <v>15.33</v>
      </c>
      <c r="AY1664" s="186">
        <v>0</v>
      </c>
      <c r="AZ1664" s="186">
        <v>0</v>
      </c>
      <c r="BA1664" s="186">
        <v>0</v>
      </c>
      <c r="BB1664" s="186">
        <v>0</v>
      </c>
      <c r="BC1664" s="191">
        <v>1.1100000000000001</v>
      </c>
      <c r="BD1664" s="186">
        <v>0</v>
      </c>
      <c r="BE1664" s="186">
        <v>0</v>
      </c>
      <c r="BF1664" s="189">
        <v>43525</v>
      </c>
      <c r="BG1664" s="189">
        <v>43585</v>
      </c>
      <c r="BH1664" s="191">
        <v>10.42</v>
      </c>
      <c r="BI1664" s="191">
        <v>10.76</v>
      </c>
      <c r="BJ1664" s="191">
        <v>36.51</v>
      </c>
      <c r="BK1664" s="191">
        <v>6.62</v>
      </c>
      <c r="BL1664" s="191">
        <v>2.82</v>
      </c>
      <c r="BM1664" s="191">
        <v>1.87</v>
      </c>
      <c r="BN1664" s="191">
        <v>0.89</v>
      </c>
      <c r="BO1664" s="191">
        <v>2.76</v>
      </c>
      <c r="BP1664" s="191">
        <v>48.71</v>
      </c>
      <c r="BQ1664" s="191">
        <v>13.24</v>
      </c>
      <c r="BR1664" s="191">
        <v>0.73</v>
      </c>
      <c r="BS1664" s="191">
        <v>35.47</v>
      </c>
      <c r="BT1664" s="191">
        <v>7.09</v>
      </c>
      <c r="BU1664" s="191">
        <v>56.53</v>
      </c>
      <c r="BV1664" s="186">
        <v>294</v>
      </c>
      <c r="BW1664" s="186">
        <v>294</v>
      </c>
      <c r="BX1664" s="186">
        <v>0</v>
      </c>
      <c r="BY1664" s="189">
        <v>43527</v>
      </c>
      <c r="BZ1664" s="188" t="s">
        <v>624</v>
      </c>
      <c r="CA1664" s="186">
        <v>1202</v>
      </c>
      <c r="CB1664" s="186">
        <v>0</v>
      </c>
      <c r="CC1664" s="189">
        <v>43558</v>
      </c>
      <c r="CD1664" s="186">
        <v>910</v>
      </c>
      <c r="CE1664" s="186">
        <v>0</v>
      </c>
      <c r="CF1664" s="186">
        <v>1204</v>
      </c>
      <c r="CG1664" s="186">
        <v>0</v>
      </c>
    </row>
    <row r="1665" spans="1:85" hidden="1" x14ac:dyDescent="0.45">
      <c r="A1665" s="98">
        <v>100004095111</v>
      </c>
      <c r="B1665" s="1">
        <v>43538</v>
      </c>
      <c r="C1665" t="s">
        <v>101</v>
      </c>
      <c r="D1665">
        <v>2018</v>
      </c>
      <c r="E1665" s="98">
        <v>14822286483376</v>
      </c>
      <c r="F1665" s="142" t="s">
        <v>672</v>
      </c>
      <c r="G1665" s="141" t="str">
        <f>VLOOKUP(E1665,'Tableau Sites'!$A$7:$C$107,3,FALSE)</f>
        <v>RUE MAURICE THOREZ</v>
      </c>
      <c r="H1665" s="98">
        <v>56100</v>
      </c>
      <c r="I1665" s="104">
        <v>6</v>
      </c>
      <c r="J1665" s="1">
        <v>43404</v>
      </c>
      <c r="K1665" s="1">
        <v>43404</v>
      </c>
      <c r="L1665" s="104">
        <v>181</v>
      </c>
      <c r="M1665" s="104">
        <v>181</v>
      </c>
      <c r="N1665" s="5">
        <v>39.33</v>
      </c>
      <c r="O1665" s="186">
        <v>102976584</v>
      </c>
      <c r="P1665" s="187" t="s">
        <v>611</v>
      </c>
      <c r="Q1665" s="186">
        <v>102977700</v>
      </c>
      <c r="R1665" s="188" t="s">
        <v>130</v>
      </c>
      <c r="S1665" s="186">
        <v>11003620275</v>
      </c>
      <c r="T1665" s="188" t="s">
        <v>910</v>
      </c>
      <c r="U1665" s="186">
        <v>21560121200016</v>
      </c>
      <c r="V1665" s="188" t="s">
        <v>347</v>
      </c>
      <c r="W1665" s="188" t="s">
        <v>917</v>
      </c>
      <c r="X1665" s="186">
        <v>100004095111</v>
      </c>
      <c r="Y1665" s="189">
        <v>43538</v>
      </c>
      <c r="Z1665" s="189">
        <v>43578</v>
      </c>
      <c r="AA1665" s="186">
        <v>103</v>
      </c>
      <c r="AB1665" s="188" t="s">
        <v>613</v>
      </c>
      <c r="AC1665" s="188" t="s">
        <v>347</v>
      </c>
      <c r="AD1665" s="186">
        <v>6005830331</v>
      </c>
      <c r="AE1665" s="188" t="s">
        <v>672</v>
      </c>
      <c r="AF1665" s="188" t="s">
        <v>347</v>
      </c>
      <c r="AG1665" s="188" t="s">
        <v>347</v>
      </c>
      <c r="AH1665" s="190">
        <v>14822286483376</v>
      </c>
      <c r="AI1665" s="188" t="s">
        <v>838</v>
      </c>
      <c r="AJ1665" s="186">
        <v>56100</v>
      </c>
      <c r="AK1665" s="188" t="s">
        <v>264</v>
      </c>
      <c r="AL1665" s="188" t="s">
        <v>616</v>
      </c>
      <c r="AM1665" s="188" t="s">
        <v>952</v>
      </c>
      <c r="AN1665" s="188" t="s">
        <v>101</v>
      </c>
      <c r="AO1665" s="188" t="s">
        <v>617</v>
      </c>
      <c r="AP1665" s="188" t="s">
        <v>618</v>
      </c>
      <c r="AQ1665" s="188" t="s">
        <v>619</v>
      </c>
      <c r="AR1665" s="191">
        <v>6</v>
      </c>
      <c r="AS1665" s="188" t="s">
        <v>347</v>
      </c>
      <c r="AT1665" s="188" t="s">
        <v>347</v>
      </c>
      <c r="AU1665" s="186">
        <v>0</v>
      </c>
      <c r="AV1665" s="189">
        <v>43344</v>
      </c>
      <c r="AW1665" s="189">
        <v>43404</v>
      </c>
      <c r="AX1665" s="191">
        <v>9.1</v>
      </c>
      <c r="AY1665" s="186">
        <v>0</v>
      </c>
      <c r="AZ1665" s="186">
        <v>0</v>
      </c>
      <c r="BA1665" s="186">
        <v>0</v>
      </c>
      <c r="BB1665" s="186">
        <v>0</v>
      </c>
      <c r="BC1665" s="191">
        <v>0.35</v>
      </c>
      <c r="BD1665" s="186">
        <v>0</v>
      </c>
      <c r="BE1665" s="186">
        <v>0</v>
      </c>
      <c r="BF1665" s="189">
        <v>43405</v>
      </c>
      <c r="BG1665" s="189">
        <v>43465</v>
      </c>
      <c r="BH1665" s="191">
        <v>10.11</v>
      </c>
      <c r="BI1665" s="191">
        <v>6.62</v>
      </c>
      <c r="BJ1665" s="191">
        <v>25.83</v>
      </c>
      <c r="BK1665" s="191">
        <v>4.07</v>
      </c>
      <c r="BL1665" s="191">
        <v>2.73</v>
      </c>
      <c r="BM1665" s="191">
        <v>1.1499999999999999</v>
      </c>
      <c r="BN1665" s="191">
        <v>0.54</v>
      </c>
      <c r="BO1665" s="191">
        <v>1.69</v>
      </c>
      <c r="BP1665" s="191">
        <v>34.32</v>
      </c>
      <c r="BQ1665" s="191">
        <v>12.84</v>
      </c>
      <c r="BR1665" s="191">
        <v>0.71</v>
      </c>
      <c r="BS1665" s="191">
        <v>21.48</v>
      </c>
      <c r="BT1665" s="191">
        <v>4.3</v>
      </c>
      <c r="BU1665" s="191">
        <v>39.33</v>
      </c>
      <c r="BV1665" s="186">
        <v>181</v>
      </c>
      <c r="BW1665" s="186">
        <v>181</v>
      </c>
      <c r="BX1665" s="186">
        <v>0</v>
      </c>
      <c r="BY1665" s="189">
        <v>43540</v>
      </c>
      <c r="BZ1665" s="188" t="s">
        <v>624</v>
      </c>
      <c r="CA1665" s="186">
        <v>13892</v>
      </c>
      <c r="CB1665" s="186">
        <v>0</v>
      </c>
      <c r="CC1665" s="189">
        <v>43571</v>
      </c>
      <c r="CD1665" s="186">
        <v>11655</v>
      </c>
      <c r="CE1665" s="186">
        <v>0</v>
      </c>
      <c r="CF1665" s="186">
        <v>11836</v>
      </c>
      <c r="CG1665" s="186">
        <v>0</v>
      </c>
    </row>
    <row r="1666" spans="1:85" hidden="1" x14ac:dyDescent="0.45">
      <c r="A1666" s="98">
        <v>100004095111</v>
      </c>
      <c r="B1666" s="1">
        <v>43538</v>
      </c>
      <c r="C1666" t="s">
        <v>101</v>
      </c>
      <c r="D1666">
        <v>2019</v>
      </c>
      <c r="E1666" s="98">
        <v>14822286483376</v>
      </c>
      <c r="F1666" s="142" t="s">
        <v>672</v>
      </c>
      <c r="G1666" s="141" t="str">
        <f>VLOOKUP(E1666,'Tableau Sites'!$A$7:$C$107,3,FALSE)</f>
        <v>RUE MAURICE THOREZ</v>
      </c>
      <c r="H1666" s="98">
        <v>56100</v>
      </c>
      <c r="I1666" s="104">
        <v>6</v>
      </c>
      <c r="J1666" s="1">
        <v>43465</v>
      </c>
      <c r="K1666" s="1">
        <v>43465</v>
      </c>
      <c r="L1666" s="104">
        <v>1714</v>
      </c>
      <c r="M1666" s="104">
        <v>1714</v>
      </c>
      <c r="N1666" s="5">
        <v>257.39999999999998</v>
      </c>
      <c r="O1666" s="186">
        <v>102976584</v>
      </c>
      <c r="P1666" s="187" t="s">
        <v>611</v>
      </c>
      <c r="Q1666" s="186">
        <v>102977700</v>
      </c>
      <c r="R1666" s="188" t="s">
        <v>130</v>
      </c>
      <c r="S1666" s="186">
        <v>11003620275</v>
      </c>
      <c r="T1666" s="188" t="s">
        <v>910</v>
      </c>
      <c r="U1666" s="186">
        <v>21560121200016</v>
      </c>
      <c r="V1666" s="188" t="s">
        <v>347</v>
      </c>
      <c r="W1666" s="188" t="s">
        <v>917</v>
      </c>
      <c r="X1666" s="186">
        <v>100004095111</v>
      </c>
      <c r="Y1666" s="189">
        <v>43538</v>
      </c>
      <c r="Z1666" s="189">
        <v>43578</v>
      </c>
      <c r="AA1666" s="186">
        <v>104</v>
      </c>
      <c r="AB1666" s="188" t="s">
        <v>613</v>
      </c>
      <c r="AC1666" s="188" t="s">
        <v>347</v>
      </c>
      <c r="AD1666" s="186">
        <v>6005830331</v>
      </c>
      <c r="AE1666" s="188" t="s">
        <v>672</v>
      </c>
      <c r="AF1666" s="188" t="s">
        <v>347</v>
      </c>
      <c r="AG1666" s="188" t="s">
        <v>347</v>
      </c>
      <c r="AH1666" s="190">
        <v>14822286483376</v>
      </c>
      <c r="AI1666" s="188" t="s">
        <v>838</v>
      </c>
      <c r="AJ1666" s="186">
        <v>56100</v>
      </c>
      <c r="AK1666" s="188" t="s">
        <v>264</v>
      </c>
      <c r="AL1666" s="188" t="s">
        <v>616</v>
      </c>
      <c r="AM1666" s="188" t="s">
        <v>952</v>
      </c>
      <c r="AN1666" s="188" t="s">
        <v>101</v>
      </c>
      <c r="AO1666" s="188" t="s">
        <v>617</v>
      </c>
      <c r="AP1666" s="188" t="s">
        <v>618</v>
      </c>
      <c r="AQ1666" s="188" t="s">
        <v>619</v>
      </c>
      <c r="AR1666" s="191">
        <v>6</v>
      </c>
      <c r="AS1666" s="188" t="s">
        <v>347</v>
      </c>
      <c r="AT1666" s="188" t="s">
        <v>347</v>
      </c>
      <c r="AU1666" s="186">
        <v>0</v>
      </c>
      <c r="AV1666" s="189">
        <v>43405</v>
      </c>
      <c r="AW1666" s="189">
        <v>43465</v>
      </c>
      <c r="AX1666" s="191">
        <v>86.2</v>
      </c>
      <c r="AY1666" s="186">
        <v>0</v>
      </c>
      <c r="AZ1666" s="186">
        <v>0</v>
      </c>
      <c r="BA1666" s="186">
        <v>0</v>
      </c>
      <c r="BB1666" s="186">
        <v>0</v>
      </c>
      <c r="BC1666" s="191">
        <v>3.29</v>
      </c>
      <c r="BD1666" s="186">
        <v>0</v>
      </c>
      <c r="BE1666" s="186">
        <v>0</v>
      </c>
      <c r="BF1666" s="189">
        <v>43466</v>
      </c>
      <c r="BG1666" s="189">
        <v>43524</v>
      </c>
      <c r="BH1666" s="191">
        <v>9.7799999999999994</v>
      </c>
      <c r="BI1666" s="191">
        <v>62.73</v>
      </c>
      <c r="BJ1666" s="191">
        <v>158.71</v>
      </c>
      <c r="BK1666" s="191">
        <v>38.57</v>
      </c>
      <c r="BL1666" s="191">
        <v>2.64</v>
      </c>
      <c r="BM1666" s="191">
        <v>10.94</v>
      </c>
      <c r="BN1666" s="191">
        <v>5.14</v>
      </c>
      <c r="BO1666" s="191">
        <v>16.079999999999998</v>
      </c>
      <c r="BP1666" s="191">
        <v>216</v>
      </c>
      <c r="BQ1666" s="191">
        <v>12.42</v>
      </c>
      <c r="BR1666" s="191">
        <v>0.68</v>
      </c>
      <c r="BS1666" s="191">
        <v>203.58</v>
      </c>
      <c r="BT1666" s="191">
        <v>40.72</v>
      </c>
      <c r="BU1666" s="191">
        <v>257.39999999999998</v>
      </c>
      <c r="BV1666" s="186">
        <v>1714</v>
      </c>
      <c r="BW1666" s="186">
        <v>1714</v>
      </c>
      <c r="BX1666" s="186">
        <v>0</v>
      </c>
      <c r="BY1666" s="189">
        <v>43540</v>
      </c>
      <c r="BZ1666" s="188" t="s">
        <v>624</v>
      </c>
      <c r="CA1666" s="186">
        <v>13892</v>
      </c>
      <c r="CB1666" s="186">
        <v>0</v>
      </c>
      <c r="CC1666" s="189">
        <v>43571</v>
      </c>
      <c r="CD1666" s="186">
        <v>11836</v>
      </c>
      <c r="CE1666" s="186">
        <v>0</v>
      </c>
      <c r="CF1666" s="186">
        <v>13550</v>
      </c>
      <c r="CG1666" s="186">
        <v>0</v>
      </c>
    </row>
    <row r="1667" spans="1:85" hidden="1" x14ac:dyDescent="0.45">
      <c r="A1667" s="98">
        <v>100004095111</v>
      </c>
      <c r="B1667" s="1">
        <v>43538</v>
      </c>
      <c r="C1667" t="s">
        <v>101</v>
      </c>
      <c r="D1667">
        <v>2019</v>
      </c>
      <c r="E1667" s="98">
        <v>14822286483376</v>
      </c>
      <c r="F1667" s="142" t="s">
        <v>672</v>
      </c>
      <c r="G1667" s="141" t="str">
        <f>VLOOKUP(E1667,'Tableau Sites'!$A$7:$C$107,3,FALSE)</f>
        <v>RUE MAURICE THOREZ</v>
      </c>
      <c r="H1667" s="98">
        <v>56100</v>
      </c>
      <c r="I1667" s="104">
        <v>6</v>
      </c>
      <c r="J1667" s="1">
        <v>43524</v>
      </c>
      <c r="K1667" s="1">
        <v>43524</v>
      </c>
      <c r="L1667" s="104">
        <v>600</v>
      </c>
      <c r="M1667" s="104">
        <v>600</v>
      </c>
      <c r="N1667" s="5">
        <v>100.41</v>
      </c>
      <c r="O1667" s="186">
        <v>102976584</v>
      </c>
      <c r="P1667" s="187" t="s">
        <v>611</v>
      </c>
      <c r="Q1667" s="186">
        <v>102977700</v>
      </c>
      <c r="R1667" s="188" t="s">
        <v>130</v>
      </c>
      <c r="S1667" s="186">
        <v>11003620275</v>
      </c>
      <c r="T1667" s="188" t="s">
        <v>910</v>
      </c>
      <c r="U1667" s="186">
        <v>21560121200016</v>
      </c>
      <c r="V1667" s="188" t="s">
        <v>347</v>
      </c>
      <c r="W1667" s="188" t="s">
        <v>917</v>
      </c>
      <c r="X1667" s="186">
        <v>100004095111</v>
      </c>
      <c r="Y1667" s="189">
        <v>43538</v>
      </c>
      <c r="Z1667" s="189">
        <v>43578</v>
      </c>
      <c r="AA1667" s="186">
        <v>105</v>
      </c>
      <c r="AB1667" s="188" t="s">
        <v>613</v>
      </c>
      <c r="AC1667" s="188" t="s">
        <v>347</v>
      </c>
      <c r="AD1667" s="186">
        <v>6005830331</v>
      </c>
      <c r="AE1667" s="188" t="s">
        <v>672</v>
      </c>
      <c r="AF1667" s="188" t="s">
        <v>347</v>
      </c>
      <c r="AG1667" s="188" t="s">
        <v>347</v>
      </c>
      <c r="AH1667" s="190">
        <v>14822286483376</v>
      </c>
      <c r="AI1667" s="188" t="s">
        <v>838</v>
      </c>
      <c r="AJ1667" s="186">
        <v>56100</v>
      </c>
      <c r="AK1667" s="188" t="s">
        <v>264</v>
      </c>
      <c r="AL1667" s="188" t="s">
        <v>616</v>
      </c>
      <c r="AM1667" s="188" t="s">
        <v>952</v>
      </c>
      <c r="AN1667" s="188" t="s">
        <v>101</v>
      </c>
      <c r="AO1667" s="188" t="s">
        <v>617</v>
      </c>
      <c r="AP1667" s="188" t="s">
        <v>618</v>
      </c>
      <c r="AQ1667" s="188" t="s">
        <v>619</v>
      </c>
      <c r="AR1667" s="191">
        <v>6</v>
      </c>
      <c r="AS1667" s="188" t="s">
        <v>347</v>
      </c>
      <c r="AT1667" s="188" t="s">
        <v>347</v>
      </c>
      <c r="AU1667" s="186">
        <v>0</v>
      </c>
      <c r="AV1667" s="189">
        <v>43466</v>
      </c>
      <c r="AW1667" s="189">
        <v>43524</v>
      </c>
      <c r="AX1667" s="191">
        <v>31.29</v>
      </c>
      <c r="AY1667" s="186">
        <v>0</v>
      </c>
      <c r="AZ1667" s="186">
        <v>0</v>
      </c>
      <c r="BA1667" s="186">
        <v>0</v>
      </c>
      <c r="BB1667" s="186">
        <v>0</v>
      </c>
      <c r="BC1667" s="191">
        <v>2.27</v>
      </c>
      <c r="BD1667" s="186">
        <v>0</v>
      </c>
      <c r="BE1667" s="186">
        <v>0</v>
      </c>
      <c r="BF1667" s="189">
        <v>43525</v>
      </c>
      <c r="BG1667" s="189">
        <v>43585</v>
      </c>
      <c r="BH1667" s="191">
        <v>10.11</v>
      </c>
      <c r="BI1667" s="191">
        <v>21.96</v>
      </c>
      <c r="BJ1667" s="191">
        <v>63.36</v>
      </c>
      <c r="BK1667" s="191">
        <v>13.5</v>
      </c>
      <c r="BL1667" s="191">
        <v>2.73</v>
      </c>
      <c r="BM1667" s="191">
        <v>3.83</v>
      </c>
      <c r="BN1667" s="191">
        <v>1.8</v>
      </c>
      <c r="BO1667" s="191">
        <v>5.63</v>
      </c>
      <c r="BP1667" s="191">
        <v>85.22</v>
      </c>
      <c r="BQ1667" s="191">
        <v>12.84</v>
      </c>
      <c r="BR1667" s="191">
        <v>0.71</v>
      </c>
      <c r="BS1667" s="191">
        <v>72.38</v>
      </c>
      <c r="BT1667" s="191">
        <v>14.48</v>
      </c>
      <c r="BU1667" s="191">
        <v>100.41</v>
      </c>
      <c r="BV1667" s="186">
        <v>600</v>
      </c>
      <c r="BW1667" s="186">
        <v>600</v>
      </c>
      <c r="BX1667" s="186">
        <v>0</v>
      </c>
      <c r="BY1667" s="189">
        <v>43540</v>
      </c>
      <c r="BZ1667" s="188" t="s">
        <v>624</v>
      </c>
      <c r="CA1667" s="186">
        <v>13892</v>
      </c>
      <c r="CB1667" s="186">
        <v>0</v>
      </c>
      <c r="CC1667" s="189">
        <v>43571</v>
      </c>
      <c r="CD1667" s="186">
        <v>13550</v>
      </c>
      <c r="CE1667" s="186">
        <v>0</v>
      </c>
      <c r="CF1667" s="186">
        <v>14150</v>
      </c>
      <c r="CG1667" s="186">
        <v>0</v>
      </c>
    </row>
    <row r="1668" spans="1:85" hidden="1" x14ac:dyDescent="0.45">
      <c r="A1668" s="98">
        <v>100004095111</v>
      </c>
      <c r="B1668" s="1">
        <v>43538</v>
      </c>
      <c r="C1668" t="s">
        <v>101</v>
      </c>
      <c r="D1668">
        <v>2018</v>
      </c>
      <c r="E1668" s="98">
        <v>14874240113686</v>
      </c>
      <c r="F1668" s="142" t="s">
        <v>674</v>
      </c>
      <c r="G1668" s="141" t="s">
        <v>1050</v>
      </c>
      <c r="H1668" s="98">
        <v>56100</v>
      </c>
      <c r="I1668" s="104">
        <v>9</v>
      </c>
      <c r="J1668" s="1">
        <v>43404</v>
      </c>
      <c r="K1668" s="1">
        <v>43404</v>
      </c>
      <c r="L1668" s="104">
        <v>1805</v>
      </c>
      <c r="M1668" s="104">
        <v>1805</v>
      </c>
      <c r="N1668" s="5">
        <v>274.06</v>
      </c>
      <c r="O1668" s="186">
        <v>102976584</v>
      </c>
      <c r="P1668" s="187" t="s">
        <v>611</v>
      </c>
      <c r="Q1668" s="186">
        <v>102977700</v>
      </c>
      <c r="R1668" s="188" t="s">
        <v>130</v>
      </c>
      <c r="S1668" s="186">
        <v>11003620275</v>
      </c>
      <c r="T1668" s="188" t="s">
        <v>910</v>
      </c>
      <c r="U1668" s="186">
        <v>21560121200016</v>
      </c>
      <c r="V1668" s="188" t="s">
        <v>347</v>
      </c>
      <c r="W1668" s="188" t="s">
        <v>917</v>
      </c>
      <c r="X1668" s="186">
        <v>100004095111</v>
      </c>
      <c r="Y1668" s="189">
        <v>43538</v>
      </c>
      <c r="Z1668" s="189">
        <v>43578</v>
      </c>
      <c r="AA1668" s="186">
        <v>106</v>
      </c>
      <c r="AB1668" s="188" t="s">
        <v>613</v>
      </c>
      <c r="AC1668" s="188" t="s">
        <v>347</v>
      </c>
      <c r="AD1668" s="186">
        <v>6005863556</v>
      </c>
      <c r="AE1668" s="188" t="s">
        <v>674</v>
      </c>
      <c r="AF1668" s="188" t="s">
        <v>347</v>
      </c>
      <c r="AG1668" s="188" t="s">
        <v>347</v>
      </c>
      <c r="AH1668" s="190">
        <v>14874240113686</v>
      </c>
      <c r="AI1668" s="188" t="s">
        <v>839</v>
      </c>
      <c r="AJ1668" s="186">
        <v>56100</v>
      </c>
      <c r="AK1668" s="188" t="s">
        <v>264</v>
      </c>
      <c r="AL1668" s="188" t="s">
        <v>616</v>
      </c>
      <c r="AM1668" s="188" t="s">
        <v>953</v>
      </c>
      <c r="AN1668" s="188" t="s">
        <v>101</v>
      </c>
      <c r="AO1668" s="188" t="s">
        <v>617</v>
      </c>
      <c r="AP1668" s="188" t="s">
        <v>618</v>
      </c>
      <c r="AQ1668" s="188" t="s">
        <v>619</v>
      </c>
      <c r="AR1668" s="191">
        <v>9</v>
      </c>
      <c r="AS1668" s="188" t="s">
        <v>347</v>
      </c>
      <c r="AT1668" s="188" t="s">
        <v>347</v>
      </c>
      <c r="AU1668" s="186">
        <v>0</v>
      </c>
      <c r="AV1668" s="189">
        <v>43344</v>
      </c>
      <c r="AW1668" s="189">
        <v>43404</v>
      </c>
      <c r="AX1668" s="191">
        <v>90.78</v>
      </c>
      <c r="AY1668" s="186">
        <v>0</v>
      </c>
      <c r="AZ1668" s="186">
        <v>0</v>
      </c>
      <c r="BA1668" s="186">
        <v>0</v>
      </c>
      <c r="BB1668" s="186">
        <v>0</v>
      </c>
      <c r="BC1668" s="191">
        <v>3.47</v>
      </c>
      <c r="BD1668" s="186">
        <v>0</v>
      </c>
      <c r="BE1668" s="186">
        <v>0</v>
      </c>
      <c r="BF1668" s="189">
        <v>43405</v>
      </c>
      <c r="BG1668" s="189">
        <v>43465</v>
      </c>
      <c r="BH1668" s="191">
        <v>12.52</v>
      </c>
      <c r="BI1668" s="191">
        <v>66.06</v>
      </c>
      <c r="BJ1668" s="191">
        <v>169.36</v>
      </c>
      <c r="BK1668" s="191">
        <v>40.61</v>
      </c>
      <c r="BL1668" s="191">
        <v>3.39</v>
      </c>
      <c r="BM1668" s="191">
        <v>11.52</v>
      </c>
      <c r="BN1668" s="191">
        <v>5.42</v>
      </c>
      <c r="BO1668" s="191">
        <v>16.940000000000001</v>
      </c>
      <c r="BP1668" s="191">
        <v>230.3</v>
      </c>
      <c r="BQ1668" s="191">
        <v>15.91</v>
      </c>
      <c r="BR1668" s="191">
        <v>0.88</v>
      </c>
      <c r="BS1668" s="191">
        <v>214.39</v>
      </c>
      <c r="BT1668" s="191">
        <v>42.88</v>
      </c>
      <c r="BU1668" s="191">
        <v>274.06</v>
      </c>
      <c r="BV1668" s="186">
        <v>1805</v>
      </c>
      <c r="BW1668" s="186">
        <v>1805</v>
      </c>
      <c r="BX1668" s="186">
        <v>0</v>
      </c>
      <c r="BY1668" s="189">
        <v>43518</v>
      </c>
      <c r="BZ1668" s="188" t="s">
        <v>624</v>
      </c>
      <c r="CA1668" s="186">
        <v>13441</v>
      </c>
      <c r="CB1668" s="186">
        <v>0</v>
      </c>
      <c r="CC1668" s="189">
        <v>43546</v>
      </c>
      <c r="CD1668" s="186">
        <v>8235</v>
      </c>
      <c r="CE1668" s="186">
        <v>0</v>
      </c>
      <c r="CF1668" s="186">
        <v>10040</v>
      </c>
      <c r="CG1668" s="186">
        <v>0</v>
      </c>
    </row>
    <row r="1669" spans="1:85" hidden="1" x14ac:dyDescent="0.45">
      <c r="A1669" s="98">
        <v>100004095111</v>
      </c>
      <c r="B1669" s="1">
        <v>43538</v>
      </c>
      <c r="C1669" t="s">
        <v>101</v>
      </c>
      <c r="D1669">
        <v>2019</v>
      </c>
      <c r="E1669" s="98">
        <v>14874240113686</v>
      </c>
      <c r="F1669" s="142" t="s">
        <v>674</v>
      </c>
      <c r="G1669" s="141" t="s">
        <v>1050</v>
      </c>
      <c r="H1669" s="98">
        <v>56100</v>
      </c>
      <c r="I1669" s="104">
        <v>9</v>
      </c>
      <c r="J1669" s="1">
        <v>43465</v>
      </c>
      <c r="K1669" s="1">
        <v>43465</v>
      </c>
      <c r="L1669" s="104">
        <v>1920</v>
      </c>
      <c r="M1669" s="104">
        <v>1920</v>
      </c>
      <c r="N1669" s="5">
        <v>289.87</v>
      </c>
      <c r="O1669" s="186">
        <v>102976584</v>
      </c>
      <c r="P1669" s="187" t="s">
        <v>611</v>
      </c>
      <c r="Q1669" s="186">
        <v>102977700</v>
      </c>
      <c r="R1669" s="188" t="s">
        <v>130</v>
      </c>
      <c r="S1669" s="186">
        <v>11003620275</v>
      </c>
      <c r="T1669" s="188" t="s">
        <v>910</v>
      </c>
      <c r="U1669" s="186">
        <v>21560121200016</v>
      </c>
      <c r="V1669" s="188" t="s">
        <v>347</v>
      </c>
      <c r="W1669" s="188" t="s">
        <v>917</v>
      </c>
      <c r="X1669" s="186">
        <v>100004095111</v>
      </c>
      <c r="Y1669" s="189">
        <v>43538</v>
      </c>
      <c r="Z1669" s="189">
        <v>43578</v>
      </c>
      <c r="AA1669" s="186">
        <v>107</v>
      </c>
      <c r="AB1669" s="188" t="s">
        <v>613</v>
      </c>
      <c r="AC1669" s="188" t="s">
        <v>347</v>
      </c>
      <c r="AD1669" s="186">
        <v>6005863556</v>
      </c>
      <c r="AE1669" s="188" t="s">
        <v>674</v>
      </c>
      <c r="AF1669" s="188" t="s">
        <v>347</v>
      </c>
      <c r="AG1669" s="188" t="s">
        <v>347</v>
      </c>
      <c r="AH1669" s="190">
        <v>14874240113686</v>
      </c>
      <c r="AI1669" s="188" t="s">
        <v>839</v>
      </c>
      <c r="AJ1669" s="186">
        <v>56100</v>
      </c>
      <c r="AK1669" s="188" t="s">
        <v>264</v>
      </c>
      <c r="AL1669" s="188" t="s">
        <v>616</v>
      </c>
      <c r="AM1669" s="188" t="s">
        <v>953</v>
      </c>
      <c r="AN1669" s="188" t="s">
        <v>101</v>
      </c>
      <c r="AO1669" s="188" t="s">
        <v>617</v>
      </c>
      <c r="AP1669" s="188" t="s">
        <v>618</v>
      </c>
      <c r="AQ1669" s="188" t="s">
        <v>619</v>
      </c>
      <c r="AR1669" s="191">
        <v>9</v>
      </c>
      <c r="AS1669" s="188" t="s">
        <v>347</v>
      </c>
      <c r="AT1669" s="188" t="s">
        <v>347</v>
      </c>
      <c r="AU1669" s="186">
        <v>0</v>
      </c>
      <c r="AV1669" s="189">
        <v>43405</v>
      </c>
      <c r="AW1669" s="189">
        <v>43465</v>
      </c>
      <c r="AX1669" s="191">
        <v>96.56</v>
      </c>
      <c r="AY1669" s="186">
        <v>0</v>
      </c>
      <c r="AZ1669" s="186">
        <v>0</v>
      </c>
      <c r="BA1669" s="186">
        <v>0</v>
      </c>
      <c r="BB1669" s="186">
        <v>0</v>
      </c>
      <c r="BC1669" s="191">
        <v>3.69</v>
      </c>
      <c r="BD1669" s="186">
        <v>0</v>
      </c>
      <c r="BE1669" s="186">
        <v>0</v>
      </c>
      <c r="BF1669" s="189">
        <v>43466</v>
      </c>
      <c r="BG1669" s="189">
        <v>43524</v>
      </c>
      <c r="BH1669" s="191">
        <v>12.1</v>
      </c>
      <c r="BI1669" s="191">
        <v>70.27</v>
      </c>
      <c r="BJ1669" s="191">
        <v>178.93</v>
      </c>
      <c r="BK1669" s="191">
        <v>43.2</v>
      </c>
      <c r="BL1669" s="191">
        <v>3.27</v>
      </c>
      <c r="BM1669" s="191">
        <v>12.25</v>
      </c>
      <c r="BN1669" s="191">
        <v>5.76</v>
      </c>
      <c r="BO1669" s="191">
        <v>18.010000000000002</v>
      </c>
      <c r="BP1669" s="191">
        <v>243.41</v>
      </c>
      <c r="BQ1669" s="191">
        <v>15.37</v>
      </c>
      <c r="BR1669" s="191">
        <v>0.85</v>
      </c>
      <c r="BS1669" s="191">
        <v>228.04</v>
      </c>
      <c r="BT1669" s="191">
        <v>45.61</v>
      </c>
      <c r="BU1669" s="191">
        <v>289.87</v>
      </c>
      <c r="BV1669" s="186">
        <v>1920</v>
      </c>
      <c r="BW1669" s="186">
        <v>1920</v>
      </c>
      <c r="BX1669" s="186">
        <v>0</v>
      </c>
      <c r="BY1669" s="189">
        <v>43518</v>
      </c>
      <c r="BZ1669" s="188" t="s">
        <v>624</v>
      </c>
      <c r="CA1669" s="186">
        <v>13441</v>
      </c>
      <c r="CB1669" s="186">
        <v>0</v>
      </c>
      <c r="CC1669" s="189">
        <v>43546</v>
      </c>
      <c r="CD1669" s="186">
        <v>10040</v>
      </c>
      <c r="CE1669" s="186">
        <v>0</v>
      </c>
      <c r="CF1669" s="186">
        <v>11960</v>
      </c>
      <c r="CG1669" s="186">
        <v>0</v>
      </c>
    </row>
    <row r="1670" spans="1:85" hidden="1" x14ac:dyDescent="0.45">
      <c r="A1670" s="98">
        <v>100004095111</v>
      </c>
      <c r="B1670" s="1">
        <v>43538</v>
      </c>
      <c r="C1670" t="s">
        <v>101</v>
      </c>
      <c r="D1670">
        <v>2019</v>
      </c>
      <c r="E1670" s="98">
        <v>14874240113686</v>
      </c>
      <c r="F1670" s="142" t="s">
        <v>674</v>
      </c>
      <c r="G1670" s="141" t="s">
        <v>1050</v>
      </c>
      <c r="H1670" s="98">
        <v>56100</v>
      </c>
      <c r="I1670" s="104">
        <v>9</v>
      </c>
      <c r="J1670" s="1">
        <v>43524</v>
      </c>
      <c r="K1670" s="1">
        <v>43524</v>
      </c>
      <c r="L1670" s="104">
        <v>1680</v>
      </c>
      <c r="M1670" s="104">
        <v>1680</v>
      </c>
      <c r="N1670" s="5">
        <v>259.98</v>
      </c>
      <c r="O1670" s="186">
        <v>102976584</v>
      </c>
      <c r="P1670" s="187" t="s">
        <v>611</v>
      </c>
      <c r="Q1670" s="186">
        <v>102977700</v>
      </c>
      <c r="R1670" s="188" t="s">
        <v>130</v>
      </c>
      <c r="S1670" s="186">
        <v>11003620275</v>
      </c>
      <c r="T1670" s="188" t="s">
        <v>910</v>
      </c>
      <c r="U1670" s="186">
        <v>21560121200016</v>
      </c>
      <c r="V1670" s="188" t="s">
        <v>347</v>
      </c>
      <c r="W1670" s="188" t="s">
        <v>917</v>
      </c>
      <c r="X1670" s="186">
        <v>100004095111</v>
      </c>
      <c r="Y1670" s="189">
        <v>43538</v>
      </c>
      <c r="Z1670" s="189">
        <v>43578</v>
      </c>
      <c r="AA1670" s="186">
        <v>108</v>
      </c>
      <c r="AB1670" s="188" t="s">
        <v>613</v>
      </c>
      <c r="AC1670" s="188" t="s">
        <v>347</v>
      </c>
      <c r="AD1670" s="186">
        <v>6005863556</v>
      </c>
      <c r="AE1670" s="188" t="s">
        <v>674</v>
      </c>
      <c r="AF1670" s="188" t="s">
        <v>347</v>
      </c>
      <c r="AG1670" s="188" t="s">
        <v>347</v>
      </c>
      <c r="AH1670" s="190">
        <v>14874240113686</v>
      </c>
      <c r="AI1670" s="188" t="s">
        <v>839</v>
      </c>
      <c r="AJ1670" s="186">
        <v>56100</v>
      </c>
      <c r="AK1670" s="188" t="s">
        <v>264</v>
      </c>
      <c r="AL1670" s="188" t="s">
        <v>616</v>
      </c>
      <c r="AM1670" s="188" t="s">
        <v>953</v>
      </c>
      <c r="AN1670" s="188" t="s">
        <v>101</v>
      </c>
      <c r="AO1670" s="188" t="s">
        <v>617</v>
      </c>
      <c r="AP1670" s="188" t="s">
        <v>618</v>
      </c>
      <c r="AQ1670" s="188" t="s">
        <v>619</v>
      </c>
      <c r="AR1670" s="191">
        <v>9</v>
      </c>
      <c r="AS1670" s="188" t="s">
        <v>347</v>
      </c>
      <c r="AT1670" s="188" t="s">
        <v>347</v>
      </c>
      <c r="AU1670" s="186">
        <v>0</v>
      </c>
      <c r="AV1670" s="189">
        <v>43466</v>
      </c>
      <c r="AW1670" s="189">
        <v>43524</v>
      </c>
      <c r="AX1670" s="191">
        <v>87.61</v>
      </c>
      <c r="AY1670" s="186">
        <v>0</v>
      </c>
      <c r="AZ1670" s="186">
        <v>0</v>
      </c>
      <c r="BA1670" s="186">
        <v>0</v>
      </c>
      <c r="BB1670" s="186">
        <v>0</v>
      </c>
      <c r="BC1670" s="191">
        <v>6.35</v>
      </c>
      <c r="BD1670" s="186">
        <v>0</v>
      </c>
      <c r="BE1670" s="186">
        <v>0</v>
      </c>
      <c r="BF1670" s="189">
        <v>43525</v>
      </c>
      <c r="BG1670" s="189">
        <v>43585</v>
      </c>
      <c r="BH1670" s="191">
        <v>12.52</v>
      </c>
      <c r="BI1670" s="191">
        <v>61.49</v>
      </c>
      <c r="BJ1670" s="191">
        <v>161.62</v>
      </c>
      <c r="BK1670" s="191">
        <v>37.799999999999997</v>
      </c>
      <c r="BL1670" s="191">
        <v>3.39</v>
      </c>
      <c r="BM1670" s="191">
        <v>10.72</v>
      </c>
      <c r="BN1670" s="191">
        <v>5.04</v>
      </c>
      <c r="BO1670" s="191">
        <v>15.76</v>
      </c>
      <c r="BP1670" s="191">
        <v>218.57</v>
      </c>
      <c r="BQ1670" s="191">
        <v>15.91</v>
      </c>
      <c r="BR1670" s="191">
        <v>0.88</v>
      </c>
      <c r="BS1670" s="191">
        <v>202.66</v>
      </c>
      <c r="BT1670" s="191">
        <v>40.53</v>
      </c>
      <c r="BU1670" s="191">
        <v>259.98</v>
      </c>
      <c r="BV1670" s="186">
        <v>1680</v>
      </c>
      <c r="BW1670" s="186">
        <v>1680</v>
      </c>
      <c r="BX1670" s="186">
        <v>0</v>
      </c>
      <c r="BY1670" s="189">
        <v>43518</v>
      </c>
      <c r="BZ1670" s="188" t="s">
        <v>624</v>
      </c>
      <c r="CA1670" s="186">
        <v>13441</v>
      </c>
      <c r="CB1670" s="186">
        <v>0</v>
      </c>
      <c r="CC1670" s="189">
        <v>43546</v>
      </c>
      <c r="CD1670" s="186">
        <v>11960</v>
      </c>
      <c r="CE1670" s="186">
        <v>0</v>
      </c>
      <c r="CF1670" s="186">
        <v>13640</v>
      </c>
      <c r="CG1670" s="186">
        <v>0</v>
      </c>
    </row>
    <row r="1671" spans="1:85" hidden="1" x14ac:dyDescent="0.45">
      <c r="A1671" s="98">
        <v>100004095111</v>
      </c>
      <c r="B1671" s="1">
        <v>43538</v>
      </c>
      <c r="C1671" t="s">
        <v>101</v>
      </c>
      <c r="D1671">
        <v>2018</v>
      </c>
      <c r="E1671" s="98">
        <v>14812735108510</v>
      </c>
      <c r="F1671" s="141" t="s">
        <v>676</v>
      </c>
      <c r="G1671" s="141" t="str">
        <f>VLOOKUP(E1671,'Tableau Sites'!$A$7:$C$107,3,FALSE)</f>
        <v>RUE FERDINAND BUISSON</v>
      </c>
      <c r="H1671" s="98">
        <v>56100</v>
      </c>
      <c r="I1671" s="104">
        <v>30</v>
      </c>
      <c r="J1671" s="1">
        <v>43404</v>
      </c>
      <c r="K1671" s="1">
        <v>43404</v>
      </c>
      <c r="L1671" s="104">
        <v>2954</v>
      </c>
      <c r="M1671" s="104">
        <v>2954</v>
      </c>
      <c r="N1671" s="5">
        <v>460.35</v>
      </c>
      <c r="O1671" s="186">
        <v>102976584</v>
      </c>
      <c r="P1671" s="187" t="s">
        <v>611</v>
      </c>
      <c r="Q1671" s="186">
        <v>102977700</v>
      </c>
      <c r="R1671" s="188" t="s">
        <v>130</v>
      </c>
      <c r="S1671" s="186">
        <v>11003620275</v>
      </c>
      <c r="T1671" s="188" t="s">
        <v>910</v>
      </c>
      <c r="U1671" s="186">
        <v>21560121200016</v>
      </c>
      <c r="V1671" s="188" t="s">
        <v>347</v>
      </c>
      <c r="W1671" s="188" t="s">
        <v>917</v>
      </c>
      <c r="X1671" s="186">
        <v>100004095111</v>
      </c>
      <c r="Y1671" s="189">
        <v>43538</v>
      </c>
      <c r="Z1671" s="189">
        <v>43578</v>
      </c>
      <c r="AA1671" s="186">
        <v>109</v>
      </c>
      <c r="AB1671" s="188" t="s">
        <v>613</v>
      </c>
      <c r="AC1671" s="188" t="s">
        <v>347</v>
      </c>
      <c r="AD1671" s="186">
        <v>6005863726</v>
      </c>
      <c r="AE1671" s="188" t="s">
        <v>676</v>
      </c>
      <c r="AF1671" s="188" t="s">
        <v>347</v>
      </c>
      <c r="AG1671" s="188" t="s">
        <v>347</v>
      </c>
      <c r="AH1671" s="190">
        <v>14812735108510</v>
      </c>
      <c r="AI1671" s="188" t="s">
        <v>840</v>
      </c>
      <c r="AJ1671" s="186">
        <v>56100</v>
      </c>
      <c r="AK1671" s="188" t="s">
        <v>264</v>
      </c>
      <c r="AL1671" s="188" t="s">
        <v>616</v>
      </c>
      <c r="AM1671" s="188" t="s">
        <v>954</v>
      </c>
      <c r="AN1671" s="188" t="s">
        <v>101</v>
      </c>
      <c r="AO1671" s="188" t="s">
        <v>617</v>
      </c>
      <c r="AP1671" s="188" t="s">
        <v>618</v>
      </c>
      <c r="AQ1671" s="188" t="s">
        <v>619</v>
      </c>
      <c r="AR1671" s="191">
        <v>30</v>
      </c>
      <c r="AS1671" s="188" t="s">
        <v>347</v>
      </c>
      <c r="AT1671" s="188" t="s">
        <v>347</v>
      </c>
      <c r="AU1671" s="186">
        <v>0</v>
      </c>
      <c r="AV1671" s="189">
        <v>43344</v>
      </c>
      <c r="AW1671" s="189">
        <v>43404</v>
      </c>
      <c r="AX1671" s="191">
        <v>148.55000000000001</v>
      </c>
      <c r="AY1671" s="186">
        <v>0</v>
      </c>
      <c r="AZ1671" s="186">
        <v>0</v>
      </c>
      <c r="BA1671" s="186">
        <v>0</v>
      </c>
      <c r="BB1671" s="186">
        <v>0</v>
      </c>
      <c r="BC1671" s="191">
        <v>5.67</v>
      </c>
      <c r="BD1671" s="186">
        <v>0</v>
      </c>
      <c r="BE1671" s="186">
        <v>0</v>
      </c>
      <c r="BF1671" s="189">
        <v>43405</v>
      </c>
      <c r="BG1671" s="189">
        <v>43465</v>
      </c>
      <c r="BH1671" s="191">
        <v>29.36</v>
      </c>
      <c r="BI1671" s="191">
        <v>108.11</v>
      </c>
      <c r="BJ1671" s="191">
        <v>286.02</v>
      </c>
      <c r="BK1671" s="191">
        <v>66.459999999999994</v>
      </c>
      <c r="BL1671" s="191">
        <v>7.94</v>
      </c>
      <c r="BM1671" s="191">
        <v>18.84</v>
      </c>
      <c r="BN1671" s="191">
        <v>8.8699999999999992</v>
      </c>
      <c r="BO1671" s="191">
        <v>27.71</v>
      </c>
      <c r="BP1671" s="191">
        <v>388.13</v>
      </c>
      <c r="BQ1671" s="191">
        <v>37.299999999999997</v>
      </c>
      <c r="BR1671" s="191">
        <v>2.0499999999999998</v>
      </c>
      <c r="BS1671" s="191">
        <v>350.83</v>
      </c>
      <c r="BT1671" s="191">
        <v>70.17</v>
      </c>
      <c r="BU1671" s="191">
        <v>460.35</v>
      </c>
      <c r="BV1671" s="186">
        <v>2954</v>
      </c>
      <c r="BW1671" s="186">
        <v>2954</v>
      </c>
      <c r="BX1671" s="186">
        <v>0</v>
      </c>
      <c r="BY1671" s="189">
        <v>43513</v>
      </c>
      <c r="BZ1671" s="188" t="s">
        <v>624</v>
      </c>
      <c r="CA1671" s="186">
        <v>13103</v>
      </c>
      <c r="CB1671" s="186">
        <v>0</v>
      </c>
      <c r="CC1671" s="188"/>
      <c r="CD1671" s="186">
        <v>16327</v>
      </c>
      <c r="CE1671" s="186">
        <v>0</v>
      </c>
      <c r="CF1671" s="186">
        <v>2005</v>
      </c>
      <c r="CG1671" s="186">
        <v>0</v>
      </c>
    </row>
    <row r="1672" spans="1:85" hidden="1" x14ac:dyDescent="0.45">
      <c r="A1672" s="98">
        <v>100004095111</v>
      </c>
      <c r="B1672" s="1">
        <v>43538</v>
      </c>
      <c r="C1672" t="s">
        <v>101</v>
      </c>
      <c r="D1672">
        <v>2019</v>
      </c>
      <c r="E1672" s="98">
        <v>14812735108510</v>
      </c>
      <c r="F1672" s="141" t="s">
        <v>676</v>
      </c>
      <c r="G1672" s="141" t="str">
        <f>VLOOKUP(E1672,'Tableau Sites'!$A$7:$C$107,3,FALSE)</f>
        <v>RUE FERDINAND BUISSON</v>
      </c>
      <c r="H1672" s="98">
        <v>56100</v>
      </c>
      <c r="I1672" s="104">
        <v>30</v>
      </c>
      <c r="J1672" s="1">
        <v>43465</v>
      </c>
      <c r="K1672" s="1">
        <v>43465</v>
      </c>
      <c r="L1672" s="104">
        <v>5657</v>
      </c>
      <c r="M1672" s="104">
        <v>5657</v>
      </c>
      <c r="N1672" s="5">
        <v>844.32</v>
      </c>
      <c r="O1672" s="186">
        <v>102976584</v>
      </c>
      <c r="P1672" s="187" t="s">
        <v>611</v>
      </c>
      <c r="Q1672" s="186">
        <v>102977700</v>
      </c>
      <c r="R1672" s="188" t="s">
        <v>130</v>
      </c>
      <c r="S1672" s="186">
        <v>11003620275</v>
      </c>
      <c r="T1672" s="188" t="s">
        <v>910</v>
      </c>
      <c r="U1672" s="186">
        <v>21560121200016</v>
      </c>
      <c r="V1672" s="188" t="s">
        <v>347</v>
      </c>
      <c r="W1672" s="188" t="s">
        <v>917</v>
      </c>
      <c r="X1672" s="186">
        <v>100004095111</v>
      </c>
      <c r="Y1672" s="189">
        <v>43538</v>
      </c>
      <c r="Z1672" s="189">
        <v>43578</v>
      </c>
      <c r="AA1672" s="186">
        <v>110</v>
      </c>
      <c r="AB1672" s="188" t="s">
        <v>613</v>
      </c>
      <c r="AC1672" s="188" t="s">
        <v>347</v>
      </c>
      <c r="AD1672" s="186">
        <v>6005863726</v>
      </c>
      <c r="AE1672" s="188" t="s">
        <v>676</v>
      </c>
      <c r="AF1672" s="188" t="s">
        <v>347</v>
      </c>
      <c r="AG1672" s="188" t="s">
        <v>347</v>
      </c>
      <c r="AH1672" s="190">
        <v>14812735108510</v>
      </c>
      <c r="AI1672" s="188" t="s">
        <v>840</v>
      </c>
      <c r="AJ1672" s="186">
        <v>56100</v>
      </c>
      <c r="AK1672" s="188" t="s">
        <v>264</v>
      </c>
      <c r="AL1672" s="188" t="s">
        <v>616</v>
      </c>
      <c r="AM1672" s="188" t="s">
        <v>955</v>
      </c>
      <c r="AN1672" s="188" t="s">
        <v>101</v>
      </c>
      <c r="AO1672" s="188" t="s">
        <v>617</v>
      </c>
      <c r="AP1672" s="188" t="s">
        <v>618</v>
      </c>
      <c r="AQ1672" s="188" t="s">
        <v>619</v>
      </c>
      <c r="AR1672" s="191">
        <v>30</v>
      </c>
      <c r="AS1672" s="188" t="s">
        <v>347</v>
      </c>
      <c r="AT1672" s="188" t="s">
        <v>347</v>
      </c>
      <c r="AU1672" s="186">
        <v>0</v>
      </c>
      <c r="AV1672" s="189">
        <v>43405</v>
      </c>
      <c r="AW1672" s="189">
        <v>43465</v>
      </c>
      <c r="AX1672" s="191">
        <v>284.49</v>
      </c>
      <c r="AY1672" s="186">
        <v>0</v>
      </c>
      <c r="AZ1672" s="186">
        <v>0</v>
      </c>
      <c r="BA1672" s="186">
        <v>0</v>
      </c>
      <c r="BB1672" s="186">
        <v>0</v>
      </c>
      <c r="BC1672" s="191">
        <v>10.86</v>
      </c>
      <c r="BD1672" s="186">
        <v>0</v>
      </c>
      <c r="BE1672" s="186">
        <v>0</v>
      </c>
      <c r="BF1672" s="189">
        <v>43466</v>
      </c>
      <c r="BG1672" s="189">
        <v>43524</v>
      </c>
      <c r="BH1672" s="191">
        <v>28.4</v>
      </c>
      <c r="BI1672" s="191">
        <v>207.05</v>
      </c>
      <c r="BJ1672" s="191">
        <v>519.94000000000005</v>
      </c>
      <c r="BK1672" s="191">
        <v>127.28</v>
      </c>
      <c r="BL1672" s="191">
        <v>7.68</v>
      </c>
      <c r="BM1672" s="191">
        <v>36.090000000000003</v>
      </c>
      <c r="BN1672" s="191">
        <v>16.97</v>
      </c>
      <c r="BO1672" s="191">
        <v>53.06</v>
      </c>
      <c r="BP1672" s="191">
        <v>707.96</v>
      </c>
      <c r="BQ1672" s="191">
        <v>36.08</v>
      </c>
      <c r="BR1672" s="191">
        <v>1.98</v>
      </c>
      <c r="BS1672" s="191">
        <v>671.88</v>
      </c>
      <c r="BT1672" s="191">
        <v>134.38</v>
      </c>
      <c r="BU1672" s="191">
        <v>844.32</v>
      </c>
      <c r="BV1672" s="186">
        <v>5657</v>
      </c>
      <c r="BW1672" s="186">
        <v>5657</v>
      </c>
      <c r="BX1672" s="186">
        <v>0</v>
      </c>
      <c r="BY1672" s="189">
        <v>43513</v>
      </c>
      <c r="BZ1672" s="188" t="s">
        <v>624</v>
      </c>
      <c r="CA1672" s="186">
        <v>13103</v>
      </c>
      <c r="CB1672" s="186">
        <v>0</v>
      </c>
      <c r="CC1672" s="188"/>
      <c r="CD1672" s="186">
        <v>2005</v>
      </c>
      <c r="CE1672" s="186">
        <v>0</v>
      </c>
      <c r="CF1672" s="186">
        <v>7662</v>
      </c>
      <c r="CG1672" s="186">
        <v>0</v>
      </c>
    </row>
    <row r="1673" spans="1:85" hidden="1" x14ac:dyDescent="0.45">
      <c r="A1673" s="98">
        <v>100004095111</v>
      </c>
      <c r="B1673" s="1">
        <v>43538</v>
      </c>
      <c r="C1673" t="s">
        <v>101</v>
      </c>
      <c r="D1673">
        <v>2019</v>
      </c>
      <c r="E1673" s="98">
        <v>14812735108510</v>
      </c>
      <c r="F1673" s="141" t="s">
        <v>676</v>
      </c>
      <c r="G1673" s="141" t="str">
        <f>VLOOKUP(E1673,'Tableau Sites'!$A$7:$C$107,3,FALSE)</f>
        <v>RUE FERDINAND BUISSON</v>
      </c>
      <c r="H1673" s="98">
        <v>56100</v>
      </c>
      <c r="I1673" s="104">
        <v>30</v>
      </c>
      <c r="J1673" s="1">
        <v>43524</v>
      </c>
      <c r="K1673" s="1">
        <v>43524</v>
      </c>
      <c r="L1673" s="104">
        <v>6280</v>
      </c>
      <c r="M1673" s="104">
        <v>6280</v>
      </c>
      <c r="N1673" s="5">
        <v>948.43</v>
      </c>
      <c r="O1673" s="186">
        <v>102976584</v>
      </c>
      <c r="P1673" s="187" t="s">
        <v>611</v>
      </c>
      <c r="Q1673" s="186">
        <v>102977700</v>
      </c>
      <c r="R1673" s="188" t="s">
        <v>130</v>
      </c>
      <c r="S1673" s="186">
        <v>11003620275</v>
      </c>
      <c r="T1673" s="188" t="s">
        <v>910</v>
      </c>
      <c r="U1673" s="186">
        <v>21560121200016</v>
      </c>
      <c r="V1673" s="188" t="s">
        <v>347</v>
      </c>
      <c r="W1673" s="188" t="s">
        <v>917</v>
      </c>
      <c r="X1673" s="186">
        <v>100004095111</v>
      </c>
      <c r="Y1673" s="189">
        <v>43538</v>
      </c>
      <c r="Z1673" s="189">
        <v>43578</v>
      </c>
      <c r="AA1673" s="186">
        <v>111</v>
      </c>
      <c r="AB1673" s="188" t="s">
        <v>613</v>
      </c>
      <c r="AC1673" s="188" t="s">
        <v>347</v>
      </c>
      <c r="AD1673" s="186">
        <v>6005863726</v>
      </c>
      <c r="AE1673" s="188" t="s">
        <v>676</v>
      </c>
      <c r="AF1673" s="188" t="s">
        <v>347</v>
      </c>
      <c r="AG1673" s="188" t="s">
        <v>347</v>
      </c>
      <c r="AH1673" s="190">
        <v>14812735108510</v>
      </c>
      <c r="AI1673" s="188" t="s">
        <v>840</v>
      </c>
      <c r="AJ1673" s="186">
        <v>56100</v>
      </c>
      <c r="AK1673" s="188" t="s">
        <v>264</v>
      </c>
      <c r="AL1673" s="188" t="s">
        <v>616</v>
      </c>
      <c r="AM1673" s="188" t="s">
        <v>955</v>
      </c>
      <c r="AN1673" s="188" t="s">
        <v>101</v>
      </c>
      <c r="AO1673" s="188" t="s">
        <v>617</v>
      </c>
      <c r="AP1673" s="188" t="s">
        <v>618</v>
      </c>
      <c r="AQ1673" s="188" t="s">
        <v>619</v>
      </c>
      <c r="AR1673" s="191">
        <v>30</v>
      </c>
      <c r="AS1673" s="188" t="s">
        <v>347</v>
      </c>
      <c r="AT1673" s="188" t="s">
        <v>347</v>
      </c>
      <c r="AU1673" s="186">
        <v>0</v>
      </c>
      <c r="AV1673" s="189">
        <v>43466</v>
      </c>
      <c r="AW1673" s="189">
        <v>43524</v>
      </c>
      <c r="AX1673" s="191">
        <v>327.5</v>
      </c>
      <c r="AY1673" s="186">
        <v>0</v>
      </c>
      <c r="AZ1673" s="186">
        <v>0</v>
      </c>
      <c r="BA1673" s="186">
        <v>0</v>
      </c>
      <c r="BB1673" s="186">
        <v>0</v>
      </c>
      <c r="BC1673" s="191">
        <v>23.74</v>
      </c>
      <c r="BD1673" s="186">
        <v>0</v>
      </c>
      <c r="BE1673" s="186">
        <v>0</v>
      </c>
      <c r="BF1673" s="189">
        <v>43525</v>
      </c>
      <c r="BG1673" s="189">
        <v>43585</v>
      </c>
      <c r="BH1673" s="191">
        <v>29.37</v>
      </c>
      <c r="BI1673" s="191">
        <v>229.85</v>
      </c>
      <c r="BJ1673" s="191">
        <v>586.72</v>
      </c>
      <c r="BK1673" s="191">
        <v>141.30000000000001</v>
      </c>
      <c r="BL1673" s="191">
        <v>7.94</v>
      </c>
      <c r="BM1673" s="191">
        <v>40.07</v>
      </c>
      <c r="BN1673" s="191">
        <v>18.84</v>
      </c>
      <c r="BO1673" s="191">
        <v>58.91</v>
      </c>
      <c r="BP1673" s="191">
        <v>794.87</v>
      </c>
      <c r="BQ1673" s="191">
        <v>37.31</v>
      </c>
      <c r="BR1673" s="191">
        <v>2.0499999999999998</v>
      </c>
      <c r="BS1673" s="191">
        <v>757.56</v>
      </c>
      <c r="BT1673" s="191">
        <v>151.51</v>
      </c>
      <c r="BU1673" s="191">
        <v>948.43</v>
      </c>
      <c r="BV1673" s="186">
        <v>6280</v>
      </c>
      <c r="BW1673" s="186">
        <v>6280</v>
      </c>
      <c r="BX1673" s="186">
        <v>0</v>
      </c>
      <c r="BY1673" s="189">
        <v>43513</v>
      </c>
      <c r="BZ1673" s="188" t="s">
        <v>624</v>
      </c>
      <c r="CA1673" s="186">
        <v>13103</v>
      </c>
      <c r="CB1673" s="186">
        <v>0</v>
      </c>
      <c r="CC1673" s="188"/>
      <c r="CD1673" s="186">
        <v>7662</v>
      </c>
      <c r="CE1673" s="186">
        <v>0</v>
      </c>
      <c r="CF1673" s="186">
        <v>13942</v>
      </c>
      <c r="CG1673" s="186">
        <v>0</v>
      </c>
    </row>
    <row r="1674" spans="1:85" hidden="1" x14ac:dyDescent="0.45">
      <c r="A1674" s="98">
        <v>100004095111</v>
      </c>
      <c r="B1674" s="1">
        <v>43538</v>
      </c>
      <c r="C1674" t="s">
        <v>101</v>
      </c>
      <c r="D1674">
        <v>2018</v>
      </c>
      <c r="E1674" s="98">
        <v>14895513628967</v>
      </c>
      <c r="F1674" s="142" t="s">
        <v>678</v>
      </c>
      <c r="G1674" s="141" t="s">
        <v>841</v>
      </c>
      <c r="H1674" s="98">
        <v>56100</v>
      </c>
      <c r="I1674" s="104">
        <v>36</v>
      </c>
      <c r="J1674" s="1">
        <v>43404</v>
      </c>
      <c r="K1674" s="1">
        <v>43404</v>
      </c>
      <c r="L1674" s="104">
        <v>1770</v>
      </c>
      <c r="M1674" s="104">
        <v>1770</v>
      </c>
      <c r="N1674" s="5">
        <v>313.75</v>
      </c>
      <c r="O1674" s="186">
        <v>102976584</v>
      </c>
      <c r="P1674" s="187" t="s">
        <v>611</v>
      </c>
      <c r="Q1674" s="186">
        <v>102977700</v>
      </c>
      <c r="R1674" s="188" t="s">
        <v>130</v>
      </c>
      <c r="S1674" s="186">
        <v>11003620275</v>
      </c>
      <c r="T1674" s="188" t="s">
        <v>910</v>
      </c>
      <c r="U1674" s="186">
        <v>21560121200016</v>
      </c>
      <c r="V1674" s="188" t="s">
        <v>347</v>
      </c>
      <c r="W1674" s="188" t="s">
        <v>917</v>
      </c>
      <c r="X1674" s="186">
        <v>100004095111</v>
      </c>
      <c r="Y1674" s="189">
        <v>43538</v>
      </c>
      <c r="Z1674" s="189">
        <v>43578</v>
      </c>
      <c r="AA1674" s="186">
        <v>112</v>
      </c>
      <c r="AB1674" s="188" t="s">
        <v>613</v>
      </c>
      <c r="AC1674" s="188" t="s">
        <v>347</v>
      </c>
      <c r="AD1674" s="186">
        <v>6005863488</v>
      </c>
      <c r="AE1674" s="188" t="s">
        <v>678</v>
      </c>
      <c r="AF1674" s="188" t="s">
        <v>347</v>
      </c>
      <c r="AG1674" s="188" t="s">
        <v>347</v>
      </c>
      <c r="AH1674" s="190">
        <v>14895513628967</v>
      </c>
      <c r="AI1674" s="188" t="s">
        <v>841</v>
      </c>
      <c r="AJ1674" s="186">
        <v>56100</v>
      </c>
      <c r="AK1674" s="188" t="s">
        <v>264</v>
      </c>
      <c r="AL1674" s="188" t="s">
        <v>616</v>
      </c>
      <c r="AM1674" s="188" t="s">
        <v>956</v>
      </c>
      <c r="AN1674" s="188" t="s">
        <v>101</v>
      </c>
      <c r="AO1674" s="188" t="s">
        <v>617</v>
      </c>
      <c r="AP1674" s="188" t="s">
        <v>627</v>
      </c>
      <c r="AQ1674" s="188" t="s">
        <v>619</v>
      </c>
      <c r="AR1674" s="191">
        <v>36</v>
      </c>
      <c r="AS1674" s="188" t="s">
        <v>347</v>
      </c>
      <c r="AT1674" s="188" t="s">
        <v>347</v>
      </c>
      <c r="AU1674" s="186">
        <v>0</v>
      </c>
      <c r="AV1674" s="189">
        <v>43344</v>
      </c>
      <c r="AW1674" s="189">
        <v>43404</v>
      </c>
      <c r="AX1674" s="191">
        <v>89.01</v>
      </c>
      <c r="AY1674" s="186">
        <v>0</v>
      </c>
      <c r="AZ1674" s="186">
        <v>0</v>
      </c>
      <c r="BA1674" s="186">
        <v>0</v>
      </c>
      <c r="BB1674" s="186">
        <v>0</v>
      </c>
      <c r="BC1674" s="191">
        <v>3.4</v>
      </c>
      <c r="BD1674" s="186">
        <v>0</v>
      </c>
      <c r="BE1674" s="186">
        <v>0</v>
      </c>
      <c r="BF1674" s="189">
        <v>43405</v>
      </c>
      <c r="BG1674" s="189">
        <v>43465</v>
      </c>
      <c r="BH1674" s="191">
        <v>48.62</v>
      </c>
      <c r="BI1674" s="191">
        <v>61.71</v>
      </c>
      <c r="BJ1674" s="191">
        <v>199.34</v>
      </c>
      <c r="BK1674" s="191">
        <v>39.83</v>
      </c>
      <c r="BL1674" s="191">
        <v>13.15</v>
      </c>
      <c r="BM1674" s="191">
        <v>11.29</v>
      </c>
      <c r="BN1674" s="191">
        <v>5.31</v>
      </c>
      <c r="BO1674" s="191">
        <v>16.600000000000001</v>
      </c>
      <c r="BP1674" s="191">
        <v>268.92</v>
      </c>
      <c r="BQ1674" s="191">
        <v>61.77</v>
      </c>
      <c r="BR1674" s="191">
        <v>3.4</v>
      </c>
      <c r="BS1674" s="191">
        <v>207.15</v>
      </c>
      <c r="BT1674" s="191">
        <v>41.43</v>
      </c>
      <c r="BU1674" s="191">
        <v>313.75</v>
      </c>
      <c r="BV1674" s="186">
        <v>1770</v>
      </c>
      <c r="BW1674" s="186">
        <v>1306</v>
      </c>
      <c r="BX1674" s="186">
        <v>464</v>
      </c>
      <c r="BY1674" s="189">
        <v>43532</v>
      </c>
      <c r="BZ1674" s="188" t="s">
        <v>624</v>
      </c>
      <c r="CA1674" s="186">
        <v>16936</v>
      </c>
      <c r="CB1674" s="186">
        <v>4883</v>
      </c>
      <c r="CC1674" s="189">
        <v>43563</v>
      </c>
      <c r="CD1674" s="186">
        <v>9845</v>
      </c>
      <c r="CE1674" s="186">
        <v>2612</v>
      </c>
      <c r="CF1674" s="186">
        <v>11151</v>
      </c>
      <c r="CG1674" s="186">
        <v>3076</v>
      </c>
    </row>
    <row r="1675" spans="1:85" hidden="1" x14ac:dyDescent="0.45">
      <c r="A1675" s="98">
        <v>100004095111</v>
      </c>
      <c r="B1675" s="1">
        <v>43538</v>
      </c>
      <c r="C1675" t="s">
        <v>101</v>
      </c>
      <c r="D1675">
        <v>2019</v>
      </c>
      <c r="E1675" s="98">
        <v>14895513628967</v>
      </c>
      <c r="F1675" s="142" t="s">
        <v>678</v>
      </c>
      <c r="G1675" s="141" t="s">
        <v>841</v>
      </c>
      <c r="H1675" s="98">
        <v>56100</v>
      </c>
      <c r="I1675" s="104">
        <v>36</v>
      </c>
      <c r="J1675" s="1">
        <v>43465</v>
      </c>
      <c r="K1675" s="1">
        <v>43465</v>
      </c>
      <c r="L1675" s="104">
        <v>3371</v>
      </c>
      <c r="M1675" s="104">
        <v>3371</v>
      </c>
      <c r="N1675" s="5">
        <v>538.09</v>
      </c>
      <c r="O1675" s="186">
        <v>102976584</v>
      </c>
      <c r="P1675" s="187" t="s">
        <v>611</v>
      </c>
      <c r="Q1675" s="186">
        <v>102977700</v>
      </c>
      <c r="R1675" s="188" t="s">
        <v>130</v>
      </c>
      <c r="S1675" s="186">
        <v>11003620275</v>
      </c>
      <c r="T1675" s="188" t="s">
        <v>910</v>
      </c>
      <c r="U1675" s="186">
        <v>21560121200016</v>
      </c>
      <c r="V1675" s="188" t="s">
        <v>347</v>
      </c>
      <c r="W1675" s="188" t="s">
        <v>917</v>
      </c>
      <c r="X1675" s="186">
        <v>100004095111</v>
      </c>
      <c r="Y1675" s="189">
        <v>43538</v>
      </c>
      <c r="Z1675" s="189">
        <v>43578</v>
      </c>
      <c r="AA1675" s="186">
        <v>113</v>
      </c>
      <c r="AB1675" s="188" t="s">
        <v>613</v>
      </c>
      <c r="AC1675" s="188" t="s">
        <v>347</v>
      </c>
      <c r="AD1675" s="186">
        <v>6005863488</v>
      </c>
      <c r="AE1675" s="188" t="s">
        <v>678</v>
      </c>
      <c r="AF1675" s="188" t="s">
        <v>347</v>
      </c>
      <c r="AG1675" s="188" t="s">
        <v>347</v>
      </c>
      <c r="AH1675" s="190">
        <v>14895513628967</v>
      </c>
      <c r="AI1675" s="188" t="s">
        <v>841</v>
      </c>
      <c r="AJ1675" s="186">
        <v>56100</v>
      </c>
      <c r="AK1675" s="188" t="s">
        <v>264</v>
      </c>
      <c r="AL1675" s="188" t="s">
        <v>616</v>
      </c>
      <c r="AM1675" s="188" t="s">
        <v>956</v>
      </c>
      <c r="AN1675" s="188" t="s">
        <v>101</v>
      </c>
      <c r="AO1675" s="188" t="s">
        <v>617</v>
      </c>
      <c r="AP1675" s="188" t="s">
        <v>627</v>
      </c>
      <c r="AQ1675" s="188" t="s">
        <v>619</v>
      </c>
      <c r="AR1675" s="191">
        <v>36</v>
      </c>
      <c r="AS1675" s="188" t="s">
        <v>347</v>
      </c>
      <c r="AT1675" s="188" t="s">
        <v>347</v>
      </c>
      <c r="AU1675" s="186">
        <v>0</v>
      </c>
      <c r="AV1675" s="189">
        <v>43405</v>
      </c>
      <c r="AW1675" s="189">
        <v>43465</v>
      </c>
      <c r="AX1675" s="191">
        <v>169.53</v>
      </c>
      <c r="AY1675" s="186">
        <v>0</v>
      </c>
      <c r="AZ1675" s="186">
        <v>0</v>
      </c>
      <c r="BA1675" s="186">
        <v>0</v>
      </c>
      <c r="BB1675" s="186">
        <v>0</v>
      </c>
      <c r="BC1675" s="191">
        <v>6.47</v>
      </c>
      <c r="BD1675" s="186">
        <v>0</v>
      </c>
      <c r="BE1675" s="186">
        <v>0</v>
      </c>
      <c r="BF1675" s="189">
        <v>43466</v>
      </c>
      <c r="BG1675" s="189">
        <v>43524</v>
      </c>
      <c r="BH1675" s="191">
        <v>47.02</v>
      </c>
      <c r="BI1675" s="191">
        <v>118.89</v>
      </c>
      <c r="BJ1675" s="191">
        <v>335.44</v>
      </c>
      <c r="BK1675" s="191">
        <v>75.849999999999994</v>
      </c>
      <c r="BL1675" s="191">
        <v>12.71</v>
      </c>
      <c r="BM1675" s="191">
        <v>21.51</v>
      </c>
      <c r="BN1675" s="191">
        <v>10.11</v>
      </c>
      <c r="BO1675" s="191">
        <v>31.62</v>
      </c>
      <c r="BP1675" s="191">
        <v>455.62</v>
      </c>
      <c r="BQ1675" s="191">
        <v>59.73</v>
      </c>
      <c r="BR1675" s="191">
        <v>3.29</v>
      </c>
      <c r="BS1675" s="191">
        <v>395.89</v>
      </c>
      <c r="BT1675" s="191">
        <v>79.180000000000007</v>
      </c>
      <c r="BU1675" s="191">
        <v>538.09</v>
      </c>
      <c r="BV1675" s="186">
        <v>3371</v>
      </c>
      <c r="BW1675" s="186">
        <v>2577</v>
      </c>
      <c r="BX1675" s="186">
        <v>794</v>
      </c>
      <c r="BY1675" s="189">
        <v>43532</v>
      </c>
      <c r="BZ1675" s="188" t="s">
        <v>624</v>
      </c>
      <c r="CA1675" s="186">
        <v>16936</v>
      </c>
      <c r="CB1675" s="186">
        <v>4883</v>
      </c>
      <c r="CC1675" s="189">
        <v>43563</v>
      </c>
      <c r="CD1675" s="186">
        <v>11151</v>
      </c>
      <c r="CE1675" s="186">
        <v>3076</v>
      </c>
      <c r="CF1675" s="186">
        <v>13728</v>
      </c>
      <c r="CG1675" s="186">
        <v>3870</v>
      </c>
    </row>
    <row r="1676" spans="1:85" hidden="1" x14ac:dyDescent="0.45">
      <c r="A1676" s="98">
        <v>100004095111</v>
      </c>
      <c r="B1676" s="1">
        <v>43538</v>
      </c>
      <c r="C1676" t="s">
        <v>101</v>
      </c>
      <c r="D1676">
        <v>2019</v>
      </c>
      <c r="E1676" s="98">
        <v>14895513628967</v>
      </c>
      <c r="F1676" s="142" t="s">
        <v>678</v>
      </c>
      <c r="G1676" s="141" t="s">
        <v>841</v>
      </c>
      <c r="H1676" s="98">
        <v>56100</v>
      </c>
      <c r="I1676" s="104">
        <v>36</v>
      </c>
      <c r="J1676" s="1">
        <v>43524</v>
      </c>
      <c r="K1676" s="1">
        <v>43524</v>
      </c>
      <c r="L1676" s="104">
        <v>3514</v>
      </c>
      <c r="M1676" s="104">
        <v>3514</v>
      </c>
      <c r="N1676" s="5">
        <v>567.79999999999995</v>
      </c>
      <c r="O1676" s="186">
        <v>102976584</v>
      </c>
      <c r="P1676" s="187" t="s">
        <v>611</v>
      </c>
      <c r="Q1676" s="186">
        <v>102977700</v>
      </c>
      <c r="R1676" s="188" t="s">
        <v>130</v>
      </c>
      <c r="S1676" s="186">
        <v>11003620275</v>
      </c>
      <c r="T1676" s="188" t="s">
        <v>910</v>
      </c>
      <c r="U1676" s="186">
        <v>21560121200016</v>
      </c>
      <c r="V1676" s="188" t="s">
        <v>347</v>
      </c>
      <c r="W1676" s="188" t="s">
        <v>917</v>
      </c>
      <c r="X1676" s="186">
        <v>100004095111</v>
      </c>
      <c r="Y1676" s="189">
        <v>43538</v>
      </c>
      <c r="Z1676" s="189">
        <v>43578</v>
      </c>
      <c r="AA1676" s="186">
        <v>114</v>
      </c>
      <c r="AB1676" s="188" t="s">
        <v>613</v>
      </c>
      <c r="AC1676" s="188" t="s">
        <v>347</v>
      </c>
      <c r="AD1676" s="186">
        <v>6005863488</v>
      </c>
      <c r="AE1676" s="188" t="s">
        <v>678</v>
      </c>
      <c r="AF1676" s="188" t="s">
        <v>347</v>
      </c>
      <c r="AG1676" s="188" t="s">
        <v>347</v>
      </c>
      <c r="AH1676" s="190">
        <v>14895513628967</v>
      </c>
      <c r="AI1676" s="188" t="s">
        <v>841</v>
      </c>
      <c r="AJ1676" s="186">
        <v>56100</v>
      </c>
      <c r="AK1676" s="188" t="s">
        <v>264</v>
      </c>
      <c r="AL1676" s="188" t="s">
        <v>616</v>
      </c>
      <c r="AM1676" s="188" t="s">
        <v>956</v>
      </c>
      <c r="AN1676" s="188" t="s">
        <v>101</v>
      </c>
      <c r="AO1676" s="188" t="s">
        <v>617</v>
      </c>
      <c r="AP1676" s="188" t="s">
        <v>627</v>
      </c>
      <c r="AQ1676" s="188" t="s">
        <v>619</v>
      </c>
      <c r="AR1676" s="191">
        <v>36</v>
      </c>
      <c r="AS1676" s="188" t="s">
        <v>347</v>
      </c>
      <c r="AT1676" s="188" t="s">
        <v>347</v>
      </c>
      <c r="AU1676" s="186">
        <v>0</v>
      </c>
      <c r="AV1676" s="189">
        <v>43466</v>
      </c>
      <c r="AW1676" s="189">
        <v>43524</v>
      </c>
      <c r="AX1676" s="191">
        <v>183.26</v>
      </c>
      <c r="AY1676" s="186">
        <v>0</v>
      </c>
      <c r="AZ1676" s="186">
        <v>0</v>
      </c>
      <c r="BA1676" s="186">
        <v>0</v>
      </c>
      <c r="BB1676" s="186">
        <v>0</v>
      </c>
      <c r="BC1676" s="191">
        <v>13.29</v>
      </c>
      <c r="BD1676" s="186">
        <v>0</v>
      </c>
      <c r="BE1676" s="186">
        <v>0</v>
      </c>
      <c r="BF1676" s="189">
        <v>43525</v>
      </c>
      <c r="BG1676" s="189">
        <v>43585</v>
      </c>
      <c r="BH1676" s="191">
        <v>48.62</v>
      </c>
      <c r="BI1676" s="191">
        <v>123.57</v>
      </c>
      <c r="BJ1676" s="191">
        <v>355.45</v>
      </c>
      <c r="BK1676" s="191">
        <v>79.069999999999993</v>
      </c>
      <c r="BL1676" s="191">
        <v>13.15</v>
      </c>
      <c r="BM1676" s="191">
        <v>22.42</v>
      </c>
      <c r="BN1676" s="191">
        <v>10.54</v>
      </c>
      <c r="BO1676" s="191">
        <v>32.96</v>
      </c>
      <c r="BP1676" s="191">
        <v>480.63</v>
      </c>
      <c r="BQ1676" s="191">
        <v>61.77</v>
      </c>
      <c r="BR1676" s="191">
        <v>3.4</v>
      </c>
      <c r="BS1676" s="191">
        <v>418.86</v>
      </c>
      <c r="BT1676" s="191">
        <v>83.77</v>
      </c>
      <c r="BU1676" s="191">
        <v>567.79999999999995</v>
      </c>
      <c r="BV1676" s="186">
        <v>3514</v>
      </c>
      <c r="BW1676" s="186">
        <v>2663</v>
      </c>
      <c r="BX1676" s="186">
        <v>851</v>
      </c>
      <c r="BY1676" s="189">
        <v>43532</v>
      </c>
      <c r="BZ1676" s="188" t="s">
        <v>624</v>
      </c>
      <c r="CA1676" s="186">
        <v>16936</v>
      </c>
      <c r="CB1676" s="186">
        <v>4883</v>
      </c>
      <c r="CC1676" s="189">
        <v>43563</v>
      </c>
      <c r="CD1676" s="186">
        <v>13728</v>
      </c>
      <c r="CE1676" s="186">
        <v>3870</v>
      </c>
      <c r="CF1676" s="186">
        <v>16391</v>
      </c>
      <c r="CG1676" s="186">
        <v>4721</v>
      </c>
    </row>
    <row r="1677" spans="1:85" hidden="1" x14ac:dyDescent="0.45">
      <c r="A1677" s="98">
        <v>100004095111</v>
      </c>
      <c r="B1677" s="1">
        <v>43538</v>
      </c>
      <c r="C1677" t="s">
        <v>101</v>
      </c>
      <c r="D1677">
        <v>2018</v>
      </c>
      <c r="E1677" s="98">
        <v>14845296633070</v>
      </c>
      <c r="F1677" s="141" t="s">
        <v>680</v>
      </c>
      <c r="G1677" s="141" t="str">
        <f>VLOOKUP(E1677,'Tableau Sites'!$A$7:$C$107,3,FALSE)</f>
        <v>6 RUE DE L ECOLE</v>
      </c>
      <c r="H1677" s="98">
        <v>56100</v>
      </c>
      <c r="I1677" s="104">
        <v>3</v>
      </c>
      <c r="J1677" s="1">
        <v>43404</v>
      </c>
      <c r="K1677" s="1">
        <v>43404</v>
      </c>
      <c r="L1677" s="104">
        <v>130</v>
      </c>
      <c r="M1677" s="104">
        <v>130</v>
      </c>
      <c r="N1677" s="5">
        <v>28.87</v>
      </c>
      <c r="O1677" s="186">
        <v>102976584</v>
      </c>
      <c r="P1677" s="187" t="s">
        <v>611</v>
      </c>
      <c r="Q1677" s="186">
        <v>102977700</v>
      </c>
      <c r="R1677" s="188" t="s">
        <v>130</v>
      </c>
      <c r="S1677" s="186">
        <v>11003620275</v>
      </c>
      <c r="T1677" s="188" t="s">
        <v>910</v>
      </c>
      <c r="U1677" s="186">
        <v>21560121200016</v>
      </c>
      <c r="V1677" s="188" t="s">
        <v>347</v>
      </c>
      <c r="W1677" s="188" t="s">
        <v>917</v>
      </c>
      <c r="X1677" s="186">
        <v>100004095111</v>
      </c>
      <c r="Y1677" s="189">
        <v>43538</v>
      </c>
      <c r="Z1677" s="189">
        <v>43578</v>
      </c>
      <c r="AA1677" s="186">
        <v>115</v>
      </c>
      <c r="AB1677" s="188" t="s">
        <v>613</v>
      </c>
      <c r="AC1677" s="188" t="s">
        <v>347</v>
      </c>
      <c r="AD1677" s="186">
        <v>6005877386</v>
      </c>
      <c r="AE1677" s="188" t="s">
        <v>680</v>
      </c>
      <c r="AF1677" s="188" t="s">
        <v>347</v>
      </c>
      <c r="AG1677" s="188" t="s">
        <v>347</v>
      </c>
      <c r="AH1677" s="190">
        <v>14845296633070</v>
      </c>
      <c r="AI1677" s="188" t="s">
        <v>842</v>
      </c>
      <c r="AJ1677" s="186">
        <v>56100</v>
      </c>
      <c r="AK1677" s="188" t="s">
        <v>264</v>
      </c>
      <c r="AL1677" s="188" t="s">
        <v>634</v>
      </c>
      <c r="AM1677" s="188" t="s">
        <v>957</v>
      </c>
      <c r="AN1677" s="188" t="s">
        <v>101</v>
      </c>
      <c r="AO1677" s="188" t="s">
        <v>617</v>
      </c>
      <c r="AP1677" s="188" t="s">
        <v>618</v>
      </c>
      <c r="AQ1677" s="188" t="s">
        <v>619</v>
      </c>
      <c r="AR1677" s="191">
        <v>3</v>
      </c>
      <c r="AS1677" s="188" t="s">
        <v>347</v>
      </c>
      <c r="AT1677" s="188" t="s">
        <v>347</v>
      </c>
      <c r="AU1677" s="186">
        <v>0</v>
      </c>
      <c r="AV1677" s="189">
        <v>43344</v>
      </c>
      <c r="AW1677" s="189">
        <v>43404</v>
      </c>
      <c r="AX1677" s="191">
        <v>6.54</v>
      </c>
      <c r="AY1677" s="186">
        <v>0</v>
      </c>
      <c r="AZ1677" s="186">
        <v>0</v>
      </c>
      <c r="BA1677" s="186">
        <v>0</v>
      </c>
      <c r="BB1677" s="186">
        <v>0</v>
      </c>
      <c r="BC1677" s="191">
        <v>0.25</v>
      </c>
      <c r="BD1677" s="186">
        <v>0</v>
      </c>
      <c r="BE1677" s="186">
        <v>0</v>
      </c>
      <c r="BF1677" s="189">
        <v>43405</v>
      </c>
      <c r="BG1677" s="189">
        <v>43465</v>
      </c>
      <c r="BH1677" s="191">
        <v>7.71</v>
      </c>
      <c r="BI1677" s="191">
        <v>4.76</v>
      </c>
      <c r="BJ1677" s="191">
        <v>19.010000000000002</v>
      </c>
      <c r="BK1677" s="191">
        <v>2.93</v>
      </c>
      <c r="BL1677" s="191">
        <v>2.08</v>
      </c>
      <c r="BM1677" s="191">
        <v>0.83</v>
      </c>
      <c r="BN1677" s="191">
        <v>0.39</v>
      </c>
      <c r="BO1677" s="191">
        <v>1.22</v>
      </c>
      <c r="BP1677" s="191">
        <v>25.24</v>
      </c>
      <c r="BQ1677" s="191">
        <v>9.7899999999999991</v>
      </c>
      <c r="BR1677" s="191">
        <v>0.54</v>
      </c>
      <c r="BS1677" s="191">
        <v>15.45</v>
      </c>
      <c r="BT1677" s="191">
        <v>3.09</v>
      </c>
      <c r="BU1677" s="191">
        <v>28.87</v>
      </c>
      <c r="BV1677" s="186">
        <v>130</v>
      </c>
      <c r="BW1677" s="186">
        <v>130</v>
      </c>
      <c r="BX1677" s="186">
        <v>0</v>
      </c>
      <c r="BY1677" s="189">
        <v>43460</v>
      </c>
      <c r="BZ1677" s="188" t="s">
        <v>624</v>
      </c>
      <c r="CA1677" s="186">
        <v>25119</v>
      </c>
      <c r="CB1677" s="186">
        <v>0</v>
      </c>
      <c r="CC1677" s="189">
        <v>43634</v>
      </c>
      <c r="CD1677" s="186">
        <v>25009</v>
      </c>
      <c r="CE1677" s="186">
        <v>0</v>
      </c>
      <c r="CF1677" s="186">
        <v>25139</v>
      </c>
      <c r="CG1677" s="186">
        <v>0</v>
      </c>
    </row>
    <row r="1678" spans="1:85" hidden="1" x14ac:dyDescent="0.45">
      <c r="A1678" s="98">
        <v>100004095111</v>
      </c>
      <c r="B1678" s="1">
        <v>43538</v>
      </c>
      <c r="C1678" t="s">
        <v>101</v>
      </c>
      <c r="D1678">
        <v>2019</v>
      </c>
      <c r="E1678" s="98">
        <v>14845296633070</v>
      </c>
      <c r="F1678" s="141" t="s">
        <v>680</v>
      </c>
      <c r="G1678" s="141" t="str">
        <f>VLOOKUP(E1678,'Tableau Sites'!$A$7:$C$107,3,FALSE)</f>
        <v>6 RUE DE L ECOLE</v>
      </c>
      <c r="H1678" s="98">
        <v>56100</v>
      </c>
      <c r="I1678" s="104">
        <v>3</v>
      </c>
      <c r="J1678" s="1">
        <v>43465</v>
      </c>
      <c r="K1678" s="1">
        <v>43465</v>
      </c>
      <c r="L1678" s="104">
        <v>-9</v>
      </c>
      <c r="M1678" s="104">
        <v>-9</v>
      </c>
      <c r="N1678" s="5">
        <v>8.68</v>
      </c>
      <c r="O1678" s="186">
        <v>102976584</v>
      </c>
      <c r="P1678" s="187" t="s">
        <v>611</v>
      </c>
      <c r="Q1678" s="186">
        <v>102977700</v>
      </c>
      <c r="R1678" s="188" t="s">
        <v>130</v>
      </c>
      <c r="S1678" s="186">
        <v>11003620275</v>
      </c>
      <c r="T1678" s="188" t="s">
        <v>910</v>
      </c>
      <c r="U1678" s="186">
        <v>21560121200016</v>
      </c>
      <c r="V1678" s="188" t="s">
        <v>347</v>
      </c>
      <c r="W1678" s="188" t="s">
        <v>917</v>
      </c>
      <c r="X1678" s="186">
        <v>100004095111</v>
      </c>
      <c r="Y1678" s="189">
        <v>43538</v>
      </c>
      <c r="Z1678" s="189">
        <v>43578</v>
      </c>
      <c r="AA1678" s="186">
        <v>116</v>
      </c>
      <c r="AB1678" s="188" t="s">
        <v>613</v>
      </c>
      <c r="AC1678" s="188" t="s">
        <v>347</v>
      </c>
      <c r="AD1678" s="186">
        <v>6005877386</v>
      </c>
      <c r="AE1678" s="188" t="s">
        <v>680</v>
      </c>
      <c r="AF1678" s="188" t="s">
        <v>347</v>
      </c>
      <c r="AG1678" s="188" t="s">
        <v>347</v>
      </c>
      <c r="AH1678" s="190">
        <v>14845296633070</v>
      </c>
      <c r="AI1678" s="188" t="s">
        <v>842</v>
      </c>
      <c r="AJ1678" s="186">
        <v>56100</v>
      </c>
      <c r="AK1678" s="188" t="s">
        <v>264</v>
      </c>
      <c r="AL1678" s="188" t="s">
        <v>634</v>
      </c>
      <c r="AM1678" s="188" t="s">
        <v>957</v>
      </c>
      <c r="AN1678" s="188" t="s">
        <v>101</v>
      </c>
      <c r="AO1678" s="188" t="s">
        <v>617</v>
      </c>
      <c r="AP1678" s="188" t="s">
        <v>618</v>
      </c>
      <c r="AQ1678" s="188" t="s">
        <v>619</v>
      </c>
      <c r="AR1678" s="191">
        <v>3</v>
      </c>
      <c r="AS1678" s="188" t="s">
        <v>347</v>
      </c>
      <c r="AT1678" s="188" t="s">
        <v>347</v>
      </c>
      <c r="AU1678" s="186">
        <v>0</v>
      </c>
      <c r="AV1678" s="189">
        <v>43405</v>
      </c>
      <c r="AW1678" s="189">
        <v>43465</v>
      </c>
      <c r="AX1678" s="191">
        <v>-0.46</v>
      </c>
      <c r="AY1678" s="186">
        <v>0</v>
      </c>
      <c r="AZ1678" s="186">
        <v>0</v>
      </c>
      <c r="BA1678" s="186">
        <v>0</v>
      </c>
      <c r="BB1678" s="186">
        <v>0</v>
      </c>
      <c r="BC1678" s="191">
        <v>-0.02</v>
      </c>
      <c r="BD1678" s="186">
        <v>0</v>
      </c>
      <c r="BE1678" s="186">
        <v>0</v>
      </c>
      <c r="BF1678" s="189">
        <v>43466</v>
      </c>
      <c r="BG1678" s="189">
        <v>43524</v>
      </c>
      <c r="BH1678" s="191">
        <v>7.45</v>
      </c>
      <c r="BI1678" s="191">
        <v>-0.33</v>
      </c>
      <c r="BJ1678" s="191">
        <v>6.66</v>
      </c>
      <c r="BK1678" s="191">
        <v>-0.2</v>
      </c>
      <c r="BL1678" s="191">
        <v>2.0099999999999998</v>
      </c>
      <c r="BM1678" s="191">
        <v>-0.06</v>
      </c>
      <c r="BN1678" s="191">
        <v>-0.03</v>
      </c>
      <c r="BO1678" s="191">
        <v>-0.09</v>
      </c>
      <c r="BP1678" s="191">
        <v>8.3800000000000008</v>
      </c>
      <c r="BQ1678" s="191">
        <v>9.4600000000000009</v>
      </c>
      <c r="BR1678" s="191">
        <v>0.52</v>
      </c>
      <c r="BS1678" s="191">
        <v>-1.08</v>
      </c>
      <c r="BT1678" s="191">
        <v>-0.22</v>
      </c>
      <c r="BU1678" s="191">
        <v>8.68</v>
      </c>
      <c r="BV1678" s="186">
        <v>-9</v>
      </c>
      <c r="BW1678" s="186">
        <v>-9</v>
      </c>
      <c r="BX1678" s="186">
        <v>0</v>
      </c>
      <c r="BY1678" s="189">
        <v>43460</v>
      </c>
      <c r="BZ1678" s="188" t="s">
        <v>624</v>
      </c>
      <c r="CA1678" s="186">
        <v>25119</v>
      </c>
      <c r="CB1678" s="186">
        <v>0</v>
      </c>
      <c r="CC1678" s="189">
        <v>43634</v>
      </c>
      <c r="CD1678" s="186">
        <v>25139</v>
      </c>
      <c r="CE1678" s="186">
        <v>0</v>
      </c>
      <c r="CF1678" s="186">
        <v>25130</v>
      </c>
      <c r="CG1678" s="186">
        <v>0</v>
      </c>
    </row>
    <row r="1679" spans="1:85" hidden="1" x14ac:dyDescent="0.45">
      <c r="A1679" s="98">
        <v>100004095111</v>
      </c>
      <c r="B1679" s="1">
        <v>43538</v>
      </c>
      <c r="C1679" t="s">
        <v>101</v>
      </c>
      <c r="D1679">
        <v>2019</v>
      </c>
      <c r="E1679" s="98">
        <v>14845296633070</v>
      </c>
      <c r="F1679" s="141" t="s">
        <v>680</v>
      </c>
      <c r="G1679" s="141" t="str">
        <f>VLOOKUP(E1679,'Tableau Sites'!$A$7:$C$107,3,FALSE)</f>
        <v>6 RUE DE L ECOLE</v>
      </c>
      <c r="H1679" s="98">
        <v>56100</v>
      </c>
      <c r="I1679" s="104">
        <v>3</v>
      </c>
      <c r="J1679" s="1">
        <v>43524</v>
      </c>
      <c r="K1679" s="1">
        <v>43524</v>
      </c>
      <c r="L1679" s="104">
        <v>128</v>
      </c>
      <c r="M1679" s="104">
        <v>128</v>
      </c>
      <c r="N1679" s="5">
        <v>28.85</v>
      </c>
      <c r="O1679" s="186">
        <v>102976584</v>
      </c>
      <c r="P1679" s="187" t="s">
        <v>611</v>
      </c>
      <c r="Q1679" s="186">
        <v>102977700</v>
      </c>
      <c r="R1679" s="188" t="s">
        <v>130</v>
      </c>
      <c r="S1679" s="186">
        <v>11003620275</v>
      </c>
      <c r="T1679" s="188" t="s">
        <v>910</v>
      </c>
      <c r="U1679" s="186">
        <v>21560121200016</v>
      </c>
      <c r="V1679" s="188" t="s">
        <v>347</v>
      </c>
      <c r="W1679" s="188" t="s">
        <v>917</v>
      </c>
      <c r="X1679" s="186">
        <v>100004095111</v>
      </c>
      <c r="Y1679" s="189">
        <v>43538</v>
      </c>
      <c r="Z1679" s="189">
        <v>43578</v>
      </c>
      <c r="AA1679" s="186">
        <v>117</v>
      </c>
      <c r="AB1679" s="188" t="s">
        <v>613</v>
      </c>
      <c r="AC1679" s="188" t="s">
        <v>347</v>
      </c>
      <c r="AD1679" s="186">
        <v>6005877386</v>
      </c>
      <c r="AE1679" s="188" t="s">
        <v>680</v>
      </c>
      <c r="AF1679" s="188" t="s">
        <v>347</v>
      </c>
      <c r="AG1679" s="188" t="s">
        <v>347</v>
      </c>
      <c r="AH1679" s="190">
        <v>14845296633070</v>
      </c>
      <c r="AI1679" s="188" t="s">
        <v>842</v>
      </c>
      <c r="AJ1679" s="186">
        <v>56100</v>
      </c>
      <c r="AK1679" s="188" t="s">
        <v>264</v>
      </c>
      <c r="AL1679" s="188" t="s">
        <v>634</v>
      </c>
      <c r="AM1679" s="188" t="s">
        <v>957</v>
      </c>
      <c r="AN1679" s="188" t="s">
        <v>101</v>
      </c>
      <c r="AO1679" s="188" t="s">
        <v>617</v>
      </c>
      <c r="AP1679" s="188" t="s">
        <v>618</v>
      </c>
      <c r="AQ1679" s="188" t="s">
        <v>619</v>
      </c>
      <c r="AR1679" s="191">
        <v>3</v>
      </c>
      <c r="AS1679" s="188" t="s">
        <v>347</v>
      </c>
      <c r="AT1679" s="188" t="s">
        <v>347</v>
      </c>
      <c r="AU1679" s="186">
        <v>0</v>
      </c>
      <c r="AV1679" s="189">
        <v>43466</v>
      </c>
      <c r="AW1679" s="189">
        <v>43524</v>
      </c>
      <c r="AX1679" s="191">
        <v>6.67</v>
      </c>
      <c r="AY1679" s="186">
        <v>0</v>
      </c>
      <c r="AZ1679" s="186">
        <v>0</v>
      </c>
      <c r="BA1679" s="186">
        <v>0</v>
      </c>
      <c r="BB1679" s="186">
        <v>0</v>
      </c>
      <c r="BC1679" s="191">
        <v>0.48</v>
      </c>
      <c r="BD1679" s="186">
        <v>0</v>
      </c>
      <c r="BE1679" s="186">
        <v>0</v>
      </c>
      <c r="BF1679" s="189">
        <v>43525</v>
      </c>
      <c r="BG1679" s="189">
        <v>43585</v>
      </c>
      <c r="BH1679" s="191">
        <v>7.71</v>
      </c>
      <c r="BI1679" s="191">
        <v>4.68</v>
      </c>
      <c r="BJ1679" s="191">
        <v>19.059999999999999</v>
      </c>
      <c r="BK1679" s="191">
        <v>2.88</v>
      </c>
      <c r="BL1679" s="191">
        <v>2.08</v>
      </c>
      <c r="BM1679" s="191">
        <v>0.82</v>
      </c>
      <c r="BN1679" s="191">
        <v>0.38</v>
      </c>
      <c r="BO1679" s="191">
        <v>1.2</v>
      </c>
      <c r="BP1679" s="191">
        <v>25.22</v>
      </c>
      <c r="BQ1679" s="191">
        <v>9.7899999999999991</v>
      </c>
      <c r="BR1679" s="191">
        <v>0.54</v>
      </c>
      <c r="BS1679" s="191">
        <v>15.43</v>
      </c>
      <c r="BT1679" s="191">
        <v>3.09</v>
      </c>
      <c r="BU1679" s="191">
        <v>28.85</v>
      </c>
      <c r="BV1679" s="186">
        <v>128</v>
      </c>
      <c r="BW1679" s="186">
        <v>128</v>
      </c>
      <c r="BX1679" s="186">
        <v>0</v>
      </c>
      <c r="BY1679" s="189">
        <v>43460</v>
      </c>
      <c r="BZ1679" s="188" t="s">
        <v>624</v>
      </c>
      <c r="CA1679" s="186">
        <v>25119</v>
      </c>
      <c r="CB1679" s="186">
        <v>0</v>
      </c>
      <c r="CC1679" s="189">
        <v>43634</v>
      </c>
      <c r="CD1679" s="186">
        <v>25130</v>
      </c>
      <c r="CE1679" s="186">
        <v>0</v>
      </c>
      <c r="CF1679" s="186">
        <v>25258</v>
      </c>
      <c r="CG1679" s="186">
        <v>0</v>
      </c>
    </row>
    <row r="1680" spans="1:85" hidden="1" x14ac:dyDescent="0.45">
      <c r="A1680" s="98">
        <v>100004095111</v>
      </c>
      <c r="B1680" s="1">
        <v>43538</v>
      </c>
      <c r="C1680" t="s">
        <v>101</v>
      </c>
      <c r="D1680">
        <v>2018</v>
      </c>
      <c r="E1680" s="98">
        <v>14808104138930</v>
      </c>
      <c r="F1680" s="142" t="s">
        <v>9</v>
      </c>
      <c r="G1680" s="141" t="str">
        <f>VLOOKUP(E1680,'Tableau Sites'!$A$7:$C$107,3,FALSE)</f>
        <v>33 RUE DU BOIS DU CHATEAU</v>
      </c>
      <c r="H1680" s="98">
        <v>56100</v>
      </c>
      <c r="I1680" s="104">
        <v>15</v>
      </c>
      <c r="J1680" s="1">
        <v>43404</v>
      </c>
      <c r="K1680" s="1">
        <v>43404</v>
      </c>
      <c r="L1680" s="104">
        <v>1871</v>
      </c>
      <c r="M1680" s="104">
        <v>1871</v>
      </c>
      <c r="N1680" s="5">
        <v>292.33999999999997</v>
      </c>
      <c r="O1680" s="186">
        <v>102976584</v>
      </c>
      <c r="P1680" s="187" t="s">
        <v>611</v>
      </c>
      <c r="Q1680" s="186">
        <v>102977700</v>
      </c>
      <c r="R1680" s="188" t="s">
        <v>130</v>
      </c>
      <c r="S1680" s="186">
        <v>11003620275</v>
      </c>
      <c r="T1680" s="188" t="s">
        <v>910</v>
      </c>
      <c r="U1680" s="186">
        <v>21560121200016</v>
      </c>
      <c r="V1680" s="188" t="s">
        <v>347</v>
      </c>
      <c r="W1680" s="188" t="s">
        <v>917</v>
      </c>
      <c r="X1680" s="186">
        <v>100004095111</v>
      </c>
      <c r="Y1680" s="189">
        <v>43538</v>
      </c>
      <c r="Z1680" s="189">
        <v>43578</v>
      </c>
      <c r="AA1680" s="186">
        <v>118</v>
      </c>
      <c r="AB1680" s="188" t="s">
        <v>613</v>
      </c>
      <c r="AC1680" s="188" t="s">
        <v>347</v>
      </c>
      <c r="AD1680" s="186">
        <v>6005836658</v>
      </c>
      <c r="AE1680" s="188" t="s">
        <v>9</v>
      </c>
      <c r="AF1680" s="188" t="s">
        <v>347</v>
      </c>
      <c r="AG1680" s="188" t="s">
        <v>347</v>
      </c>
      <c r="AH1680" s="190">
        <v>14808104138930</v>
      </c>
      <c r="AI1680" s="188" t="s">
        <v>843</v>
      </c>
      <c r="AJ1680" s="186">
        <v>56100</v>
      </c>
      <c r="AK1680" s="188" t="s">
        <v>264</v>
      </c>
      <c r="AL1680" s="188" t="s">
        <v>616</v>
      </c>
      <c r="AM1680" s="188" t="s">
        <v>958</v>
      </c>
      <c r="AN1680" s="188" t="s">
        <v>101</v>
      </c>
      <c r="AO1680" s="188" t="s">
        <v>617</v>
      </c>
      <c r="AP1680" s="188" t="s">
        <v>627</v>
      </c>
      <c r="AQ1680" s="188" t="s">
        <v>619</v>
      </c>
      <c r="AR1680" s="191">
        <v>15</v>
      </c>
      <c r="AS1680" s="188" t="s">
        <v>347</v>
      </c>
      <c r="AT1680" s="188" t="s">
        <v>347</v>
      </c>
      <c r="AU1680" s="186">
        <v>0</v>
      </c>
      <c r="AV1680" s="189">
        <v>43344</v>
      </c>
      <c r="AW1680" s="189">
        <v>43404</v>
      </c>
      <c r="AX1680" s="191">
        <v>94.08</v>
      </c>
      <c r="AY1680" s="186">
        <v>0</v>
      </c>
      <c r="AZ1680" s="186">
        <v>0</v>
      </c>
      <c r="BA1680" s="186">
        <v>0</v>
      </c>
      <c r="BB1680" s="186">
        <v>0</v>
      </c>
      <c r="BC1680" s="191">
        <v>3.58</v>
      </c>
      <c r="BD1680" s="186">
        <v>0</v>
      </c>
      <c r="BE1680" s="186">
        <v>0</v>
      </c>
      <c r="BF1680" s="189">
        <v>43405</v>
      </c>
      <c r="BG1680" s="189">
        <v>43465</v>
      </c>
      <c r="BH1680" s="191">
        <v>23.35</v>
      </c>
      <c r="BI1680" s="191">
        <v>63.81</v>
      </c>
      <c r="BJ1680" s="191">
        <v>181.24</v>
      </c>
      <c r="BK1680" s="191">
        <v>42.1</v>
      </c>
      <c r="BL1680" s="191">
        <v>6.31</v>
      </c>
      <c r="BM1680" s="191">
        <v>11.94</v>
      </c>
      <c r="BN1680" s="191">
        <v>5.61</v>
      </c>
      <c r="BO1680" s="191">
        <v>17.55</v>
      </c>
      <c r="BP1680" s="191">
        <v>247.2</v>
      </c>
      <c r="BQ1680" s="191">
        <v>29.66</v>
      </c>
      <c r="BR1680" s="191">
        <v>1.63</v>
      </c>
      <c r="BS1680" s="191">
        <v>217.54</v>
      </c>
      <c r="BT1680" s="191">
        <v>43.51</v>
      </c>
      <c r="BU1680" s="191">
        <v>292.33999999999997</v>
      </c>
      <c r="BV1680" s="186">
        <v>1871</v>
      </c>
      <c r="BW1680" s="186">
        <v>1285</v>
      </c>
      <c r="BX1680" s="186">
        <v>586</v>
      </c>
      <c r="BY1680" s="189">
        <v>43540</v>
      </c>
      <c r="BZ1680" s="188" t="s">
        <v>624</v>
      </c>
      <c r="CA1680" s="186">
        <v>4200</v>
      </c>
      <c r="CB1680" s="186">
        <v>1438</v>
      </c>
      <c r="CC1680" s="189">
        <v>43571</v>
      </c>
      <c r="CD1680" s="186">
        <v>21223</v>
      </c>
      <c r="CE1680" s="186">
        <v>609</v>
      </c>
      <c r="CF1680" s="186">
        <v>190</v>
      </c>
      <c r="CG1680" s="186">
        <v>75</v>
      </c>
    </row>
    <row r="1681" spans="1:85" hidden="1" x14ac:dyDescent="0.45">
      <c r="A1681" s="98">
        <v>100004095111</v>
      </c>
      <c r="B1681" s="1">
        <v>43538</v>
      </c>
      <c r="C1681" t="s">
        <v>101</v>
      </c>
      <c r="D1681">
        <v>2019</v>
      </c>
      <c r="E1681" s="98">
        <v>14808104138930</v>
      </c>
      <c r="F1681" s="142" t="s">
        <v>9</v>
      </c>
      <c r="G1681" s="141" t="str">
        <f>VLOOKUP(E1681,'Tableau Sites'!$A$7:$C$107,3,FALSE)</f>
        <v>33 RUE DU BOIS DU CHATEAU</v>
      </c>
      <c r="H1681" s="98">
        <v>56100</v>
      </c>
      <c r="I1681" s="104">
        <v>15</v>
      </c>
      <c r="J1681" s="1">
        <v>43465</v>
      </c>
      <c r="K1681" s="1">
        <v>43465</v>
      </c>
      <c r="L1681" s="104">
        <v>2280</v>
      </c>
      <c r="M1681" s="104">
        <v>2280</v>
      </c>
      <c r="N1681" s="5">
        <v>350.79</v>
      </c>
      <c r="O1681" s="186">
        <v>102976584</v>
      </c>
      <c r="P1681" s="187" t="s">
        <v>611</v>
      </c>
      <c r="Q1681" s="186">
        <v>102977700</v>
      </c>
      <c r="R1681" s="188" t="s">
        <v>130</v>
      </c>
      <c r="S1681" s="186">
        <v>11003620275</v>
      </c>
      <c r="T1681" s="188" t="s">
        <v>910</v>
      </c>
      <c r="U1681" s="186">
        <v>21560121200016</v>
      </c>
      <c r="V1681" s="188" t="s">
        <v>347</v>
      </c>
      <c r="W1681" s="188" t="s">
        <v>917</v>
      </c>
      <c r="X1681" s="186">
        <v>100004095111</v>
      </c>
      <c r="Y1681" s="189">
        <v>43538</v>
      </c>
      <c r="Z1681" s="189">
        <v>43578</v>
      </c>
      <c r="AA1681" s="186">
        <v>119</v>
      </c>
      <c r="AB1681" s="188" t="s">
        <v>613</v>
      </c>
      <c r="AC1681" s="188" t="s">
        <v>347</v>
      </c>
      <c r="AD1681" s="186">
        <v>6005836658</v>
      </c>
      <c r="AE1681" s="188" t="s">
        <v>9</v>
      </c>
      <c r="AF1681" s="188" t="s">
        <v>347</v>
      </c>
      <c r="AG1681" s="188" t="s">
        <v>347</v>
      </c>
      <c r="AH1681" s="190">
        <v>14808104138930</v>
      </c>
      <c r="AI1681" s="188" t="s">
        <v>843</v>
      </c>
      <c r="AJ1681" s="186">
        <v>56100</v>
      </c>
      <c r="AK1681" s="188" t="s">
        <v>264</v>
      </c>
      <c r="AL1681" s="188" t="s">
        <v>616</v>
      </c>
      <c r="AM1681" s="188" t="s">
        <v>959</v>
      </c>
      <c r="AN1681" s="188" t="s">
        <v>101</v>
      </c>
      <c r="AO1681" s="188" t="s">
        <v>617</v>
      </c>
      <c r="AP1681" s="188" t="s">
        <v>627</v>
      </c>
      <c r="AQ1681" s="188" t="s">
        <v>619</v>
      </c>
      <c r="AR1681" s="191">
        <v>15</v>
      </c>
      <c r="AS1681" s="188" t="s">
        <v>347</v>
      </c>
      <c r="AT1681" s="188" t="s">
        <v>347</v>
      </c>
      <c r="AU1681" s="186">
        <v>0</v>
      </c>
      <c r="AV1681" s="189">
        <v>43405</v>
      </c>
      <c r="AW1681" s="189">
        <v>43465</v>
      </c>
      <c r="AX1681" s="191">
        <v>114.65</v>
      </c>
      <c r="AY1681" s="186">
        <v>0</v>
      </c>
      <c r="AZ1681" s="186">
        <v>0</v>
      </c>
      <c r="BA1681" s="186">
        <v>0</v>
      </c>
      <c r="BB1681" s="186">
        <v>0</v>
      </c>
      <c r="BC1681" s="191">
        <v>4.37</v>
      </c>
      <c r="BD1681" s="186">
        <v>0</v>
      </c>
      <c r="BE1681" s="186">
        <v>0</v>
      </c>
      <c r="BF1681" s="189">
        <v>43466</v>
      </c>
      <c r="BG1681" s="189">
        <v>43524</v>
      </c>
      <c r="BH1681" s="191">
        <v>22.58</v>
      </c>
      <c r="BI1681" s="191">
        <v>79.760000000000005</v>
      </c>
      <c r="BJ1681" s="191">
        <v>216.99</v>
      </c>
      <c r="BK1681" s="191">
        <v>51.3</v>
      </c>
      <c r="BL1681" s="191">
        <v>6.11</v>
      </c>
      <c r="BM1681" s="191">
        <v>14.55</v>
      </c>
      <c r="BN1681" s="191">
        <v>6.84</v>
      </c>
      <c r="BO1681" s="191">
        <v>21.39</v>
      </c>
      <c r="BP1681" s="191">
        <v>295.79000000000002</v>
      </c>
      <c r="BQ1681" s="191">
        <v>28.69</v>
      </c>
      <c r="BR1681" s="191">
        <v>1.58</v>
      </c>
      <c r="BS1681" s="191">
        <v>267.10000000000002</v>
      </c>
      <c r="BT1681" s="191">
        <v>53.42</v>
      </c>
      <c r="BU1681" s="191">
        <v>350.79</v>
      </c>
      <c r="BV1681" s="186">
        <v>2280</v>
      </c>
      <c r="BW1681" s="186">
        <v>1700</v>
      </c>
      <c r="BX1681" s="186">
        <v>580</v>
      </c>
      <c r="BY1681" s="189">
        <v>43540</v>
      </c>
      <c r="BZ1681" s="188" t="s">
        <v>624</v>
      </c>
      <c r="CA1681" s="186">
        <v>4200</v>
      </c>
      <c r="CB1681" s="186">
        <v>1438</v>
      </c>
      <c r="CC1681" s="189">
        <v>43571</v>
      </c>
      <c r="CD1681" s="186">
        <v>190</v>
      </c>
      <c r="CE1681" s="186">
        <v>75</v>
      </c>
      <c r="CF1681" s="186">
        <v>1890</v>
      </c>
      <c r="CG1681" s="186">
        <v>655</v>
      </c>
    </row>
    <row r="1682" spans="1:85" hidden="1" x14ac:dyDescent="0.45">
      <c r="A1682" s="98">
        <v>100004095111</v>
      </c>
      <c r="B1682" s="1">
        <v>43538</v>
      </c>
      <c r="C1682" t="s">
        <v>101</v>
      </c>
      <c r="D1682">
        <v>2019</v>
      </c>
      <c r="E1682" s="98">
        <v>14808104138930</v>
      </c>
      <c r="F1682" s="142" t="s">
        <v>9</v>
      </c>
      <c r="G1682" s="141" t="str">
        <f>VLOOKUP(E1682,'Tableau Sites'!$A$7:$C$107,3,FALSE)</f>
        <v>33 RUE DU BOIS DU CHATEAU</v>
      </c>
      <c r="H1682" s="98">
        <v>56100</v>
      </c>
      <c r="I1682" s="104">
        <v>15</v>
      </c>
      <c r="J1682" s="1">
        <v>43524</v>
      </c>
      <c r="K1682" s="1">
        <v>43524</v>
      </c>
      <c r="L1682" s="104">
        <v>2507</v>
      </c>
      <c r="M1682" s="104">
        <v>2507</v>
      </c>
      <c r="N1682" s="5">
        <v>389.25</v>
      </c>
      <c r="O1682" s="186">
        <v>102976584</v>
      </c>
      <c r="P1682" s="187" t="s">
        <v>611</v>
      </c>
      <c r="Q1682" s="186">
        <v>102977700</v>
      </c>
      <c r="R1682" s="188" t="s">
        <v>130</v>
      </c>
      <c r="S1682" s="186">
        <v>11003620275</v>
      </c>
      <c r="T1682" s="188" t="s">
        <v>910</v>
      </c>
      <c r="U1682" s="186">
        <v>21560121200016</v>
      </c>
      <c r="V1682" s="188" t="s">
        <v>347</v>
      </c>
      <c r="W1682" s="188" t="s">
        <v>917</v>
      </c>
      <c r="X1682" s="186">
        <v>100004095111</v>
      </c>
      <c r="Y1682" s="189">
        <v>43538</v>
      </c>
      <c r="Z1682" s="189">
        <v>43578</v>
      </c>
      <c r="AA1682" s="186">
        <v>120</v>
      </c>
      <c r="AB1682" s="188" t="s">
        <v>613</v>
      </c>
      <c r="AC1682" s="188" t="s">
        <v>347</v>
      </c>
      <c r="AD1682" s="186">
        <v>6005836658</v>
      </c>
      <c r="AE1682" s="188" t="s">
        <v>9</v>
      </c>
      <c r="AF1682" s="188" t="s">
        <v>347</v>
      </c>
      <c r="AG1682" s="188" t="s">
        <v>347</v>
      </c>
      <c r="AH1682" s="190">
        <v>14808104138930</v>
      </c>
      <c r="AI1682" s="188" t="s">
        <v>843</v>
      </c>
      <c r="AJ1682" s="186">
        <v>56100</v>
      </c>
      <c r="AK1682" s="188" t="s">
        <v>264</v>
      </c>
      <c r="AL1682" s="188" t="s">
        <v>616</v>
      </c>
      <c r="AM1682" s="188" t="s">
        <v>959</v>
      </c>
      <c r="AN1682" s="188" t="s">
        <v>101</v>
      </c>
      <c r="AO1682" s="188" t="s">
        <v>617</v>
      </c>
      <c r="AP1682" s="188" t="s">
        <v>627</v>
      </c>
      <c r="AQ1682" s="188" t="s">
        <v>619</v>
      </c>
      <c r="AR1682" s="191">
        <v>15</v>
      </c>
      <c r="AS1682" s="188" t="s">
        <v>347</v>
      </c>
      <c r="AT1682" s="188" t="s">
        <v>347</v>
      </c>
      <c r="AU1682" s="186">
        <v>0</v>
      </c>
      <c r="AV1682" s="189">
        <v>43466</v>
      </c>
      <c r="AW1682" s="189">
        <v>43524</v>
      </c>
      <c r="AX1682" s="191">
        <v>130.74</v>
      </c>
      <c r="AY1682" s="186">
        <v>0</v>
      </c>
      <c r="AZ1682" s="186">
        <v>0</v>
      </c>
      <c r="BA1682" s="186">
        <v>0</v>
      </c>
      <c r="BB1682" s="186">
        <v>0</v>
      </c>
      <c r="BC1682" s="191">
        <v>9.48</v>
      </c>
      <c r="BD1682" s="186">
        <v>0</v>
      </c>
      <c r="BE1682" s="186">
        <v>0</v>
      </c>
      <c r="BF1682" s="189">
        <v>43525</v>
      </c>
      <c r="BG1682" s="189">
        <v>43585</v>
      </c>
      <c r="BH1682" s="191">
        <v>23.35</v>
      </c>
      <c r="BI1682" s="191">
        <v>87.64</v>
      </c>
      <c r="BJ1682" s="191">
        <v>241.73</v>
      </c>
      <c r="BK1682" s="191">
        <v>56.41</v>
      </c>
      <c r="BL1682" s="191">
        <v>6.31</v>
      </c>
      <c r="BM1682" s="191">
        <v>15.99</v>
      </c>
      <c r="BN1682" s="191">
        <v>7.52</v>
      </c>
      <c r="BO1682" s="191">
        <v>23.51</v>
      </c>
      <c r="BP1682" s="191">
        <v>327.96</v>
      </c>
      <c r="BQ1682" s="191">
        <v>29.66</v>
      </c>
      <c r="BR1682" s="191">
        <v>1.63</v>
      </c>
      <c r="BS1682" s="191">
        <v>298.3</v>
      </c>
      <c r="BT1682" s="191">
        <v>59.66</v>
      </c>
      <c r="BU1682" s="191">
        <v>389.25</v>
      </c>
      <c r="BV1682" s="186">
        <v>2507</v>
      </c>
      <c r="BW1682" s="186">
        <v>1865</v>
      </c>
      <c r="BX1682" s="186">
        <v>642</v>
      </c>
      <c r="BY1682" s="189">
        <v>43540</v>
      </c>
      <c r="BZ1682" s="188" t="s">
        <v>624</v>
      </c>
      <c r="CA1682" s="186">
        <v>4200</v>
      </c>
      <c r="CB1682" s="186">
        <v>1438</v>
      </c>
      <c r="CC1682" s="189">
        <v>43571</v>
      </c>
      <c r="CD1682" s="186">
        <v>1890</v>
      </c>
      <c r="CE1682" s="186">
        <v>655</v>
      </c>
      <c r="CF1682" s="186">
        <v>3755</v>
      </c>
      <c r="CG1682" s="186">
        <v>1297</v>
      </c>
    </row>
    <row r="1683" spans="1:85" hidden="1" x14ac:dyDescent="0.45">
      <c r="A1683" s="98">
        <v>100004095111</v>
      </c>
      <c r="B1683" s="1">
        <v>43538</v>
      </c>
      <c r="C1683" t="s">
        <v>101</v>
      </c>
      <c r="D1683">
        <v>2018</v>
      </c>
      <c r="E1683" s="98">
        <v>14822286428032</v>
      </c>
      <c r="F1683" s="142" t="s">
        <v>683</v>
      </c>
      <c r="G1683" s="1" t="str">
        <f t="shared" ref="G1683:G1685" si="2">AI1683</f>
        <v>RUE SARAH BERNHARDT STADE YVES ALLAINMAT</v>
      </c>
      <c r="H1683" s="98">
        <v>56100</v>
      </c>
      <c r="I1683" s="104">
        <v>18</v>
      </c>
      <c r="J1683" s="1">
        <v>43404</v>
      </c>
      <c r="K1683" s="1">
        <v>43404</v>
      </c>
      <c r="L1683" s="104">
        <v>1935</v>
      </c>
      <c r="M1683" s="104">
        <v>1935</v>
      </c>
      <c r="N1683" s="5">
        <v>302.27</v>
      </c>
      <c r="O1683" s="186">
        <v>102976584</v>
      </c>
      <c r="P1683" s="187" t="s">
        <v>611</v>
      </c>
      <c r="Q1683" s="186">
        <v>102977700</v>
      </c>
      <c r="R1683" s="188" t="s">
        <v>130</v>
      </c>
      <c r="S1683" s="186">
        <v>11003620275</v>
      </c>
      <c r="T1683" s="188" t="s">
        <v>910</v>
      </c>
      <c r="U1683" s="186">
        <v>21560121200016</v>
      </c>
      <c r="V1683" s="188" t="s">
        <v>347</v>
      </c>
      <c r="W1683" s="188" t="s">
        <v>917</v>
      </c>
      <c r="X1683" s="186">
        <v>100004095111</v>
      </c>
      <c r="Y1683" s="189">
        <v>43538</v>
      </c>
      <c r="Z1683" s="189">
        <v>43578</v>
      </c>
      <c r="AA1683" s="186">
        <v>121</v>
      </c>
      <c r="AB1683" s="188" t="s">
        <v>613</v>
      </c>
      <c r="AC1683" s="188" t="s">
        <v>347</v>
      </c>
      <c r="AD1683" s="186">
        <v>6005836720</v>
      </c>
      <c r="AE1683" s="188" t="s">
        <v>683</v>
      </c>
      <c r="AF1683" s="188" t="s">
        <v>347</v>
      </c>
      <c r="AG1683" s="188" t="s">
        <v>347</v>
      </c>
      <c r="AH1683" s="190">
        <v>14822286428032</v>
      </c>
      <c r="AI1683" s="188" t="s">
        <v>844</v>
      </c>
      <c r="AJ1683" s="186">
        <v>56100</v>
      </c>
      <c r="AK1683" s="188" t="s">
        <v>264</v>
      </c>
      <c r="AL1683" s="188" t="s">
        <v>616</v>
      </c>
      <c r="AM1683" s="188" t="s">
        <v>960</v>
      </c>
      <c r="AN1683" s="188" t="s">
        <v>101</v>
      </c>
      <c r="AO1683" s="188" t="s">
        <v>617</v>
      </c>
      <c r="AP1683" s="188" t="s">
        <v>618</v>
      </c>
      <c r="AQ1683" s="188" t="s">
        <v>619</v>
      </c>
      <c r="AR1683" s="191">
        <v>18</v>
      </c>
      <c r="AS1683" s="188" t="s">
        <v>347</v>
      </c>
      <c r="AT1683" s="188" t="s">
        <v>347</v>
      </c>
      <c r="AU1683" s="186">
        <v>0</v>
      </c>
      <c r="AV1683" s="189">
        <v>43344</v>
      </c>
      <c r="AW1683" s="189">
        <v>43404</v>
      </c>
      <c r="AX1683" s="191">
        <v>97.32</v>
      </c>
      <c r="AY1683" s="186">
        <v>0</v>
      </c>
      <c r="AZ1683" s="186">
        <v>0</v>
      </c>
      <c r="BA1683" s="186">
        <v>0</v>
      </c>
      <c r="BB1683" s="186">
        <v>0</v>
      </c>
      <c r="BC1683" s="191">
        <v>3.72</v>
      </c>
      <c r="BD1683" s="186">
        <v>0</v>
      </c>
      <c r="BE1683" s="186">
        <v>0</v>
      </c>
      <c r="BF1683" s="189">
        <v>43405</v>
      </c>
      <c r="BG1683" s="189">
        <v>43465</v>
      </c>
      <c r="BH1683" s="191">
        <v>19.739999999999998</v>
      </c>
      <c r="BI1683" s="191">
        <v>70.819999999999993</v>
      </c>
      <c r="BJ1683" s="191">
        <v>187.88</v>
      </c>
      <c r="BK1683" s="191">
        <v>43.54</v>
      </c>
      <c r="BL1683" s="191">
        <v>5.34</v>
      </c>
      <c r="BM1683" s="191">
        <v>12.35</v>
      </c>
      <c r="BN1683" s="191">
        <v>5.81</v>
      </c>
      <c r="BO1683" s="191">
        <v>18.16</v>
      </c>
      <c r="BP1683" s="191">
        <v>254.92</v>
      </c>
      <c r="BQ1683" s="191">
        <v>25.08</v>
      </c>
      <c r="BR1683" s="191">
        <v>1.38</v>
      </c>
      <c r="BS1683" s="191">
        <v>229.84</v>
      </c>
      <c r="BT1683" s="191">
        <v>45.97</v>
      </c>
      <c r="BU1683" s="191">
        <v>302.27</v>
      </c>
      <c r="BV1683" s="186">
        <v>1935</v>
      </c>
      <c r="BW1683" s="186">
        <v>1935</v>
      </c>
      <c r="BX1683" s="186">
        <v>0</v>
      </c>
      <c r="BY1683" s="189">
        <v>43522</v>
      </c>
      <c r="BZ1683" s="188" t="s">
        <v>624</v>
      </c>
      <c r="CA1683" s="186">
        <v>13248</v>
      </c>
      <c r="CB1683" s="186">
        <v>0</v>
      </c>
      <c r="CC1683" s="189">
        <v>43550</v>
      </c>
      <c r="CD1683" s="186">
        <v>6739</v>
      </c>
      <c r="CE1683" s="186">
        <v>0</v>
      </c>
      <c r="CF1683" s="186">
        <v>8674</v>
      </c>
      <c r="CG1683" s="186">
        <v>0</v>
      </c>
    </row>
    <row r="1684" spans="1:85" hidden="1" x14ac:dyDescent="0.45">
      <c r="A1684" s="98">
        <v>100004095111</v>
      </c>
      <c r="B1684" s="1">
        <v>43538</v>
      </c>
      <c r="C1684" t="s">
        <v>101</v>
      </c>
      <c r="D1684">
        <v>2019</v>
      </c>
      <c r="E1684" s="98">
        <v>14822286428032</v>
      </c>
      <c r="F1684" s="142" t="s">
        <v>683</v>
      </c>
      <c r="G1684" s="1" t="str">
        <f t="shared" si="2"/>
        <v>RUE SARAH BERNHARDT STADE YVES ALLAINMAT</v>
      </c>
      <c r="H1684" s="98">
        <v>56100</v>
      </c>
      <c r="I1684" s="104">
        <v>18</v>
      </c>
      <c r="J1684" s="1">
        <v>43465</v>
      </c>
      <c r="K1684" s="1">
        <v>43465</v>
      </c>
      <c r="L1684" s="104">
        <v>2483</v>
      </c>
      <c r="M1684" s="104">
        <v>2483</v>
      </c>
      <c r="N1684" s="5">
        <v>379.47</v>
      </c>
      <c r="O1684" s="186">
        <v>102976584</v>
      </c>
      <c r="P1684" s="187" t="s">
        <v>611</v>
      </c>
      <c r="Q1684" s="186">
        <v>102977700</v>
      </c>
      <c r="R1684" s="188" t="s">
        <v>130</v>
      </c>
      <c r="S1684" s="186">
        <v>11003620275</v>
      </c>
      <c r="T1684" s="188" t="s">
        <v>910</v>
      </c>
      <c r="U1684" s="186">
        <v>21560121200016</v>
      </c>
      <c r="V1684" s="188" t="s">
        <v>347</v>
      </c>
      <c r="W1684" s="188" t="s">
        <v>917</v>
      </c>
      <c r="X1684" s="186">
        <v>100004095111</v>
      </c>
      <c r="Y1684" s="189">
        <v>43538</v>
      </c>
      <c r="Z1684" s="189">
        <v>43578</v>
      </c>
      <c r="AA1684" s="186">
        <v>122</v>
      </c>
      <c r="AB1684" s="188" t="s">
        <v>613</v>
      </c>
      <c r="AC1684" s="188" t="s">
        <v>347</v>
      </c>
      <c r="AD1684" s="186">
        <v>6005836720</v>
      </c>
      <c r="AE1684" s="188" t="s">
        <v>683</v>
      </c>
      <c r="AF1684" s="188" t="s">
        <v>347</v>
      </c>
      <c r="AG1684" s="188" t="s">
        <v>347</v>
      </c>
      <c r="AH1684" s="190">
        <v>14822286428032</v>
      </c>
      <c r="AI1684" s="188" t="s">
        <v>844</v>
      </c>
      <c r="AJ1684" s="186">
        <v>56100</v>
      </c>
      <c r="AK1684" s="188" t="s">
        <v>264</v>
      </c>
      <c r="AL1684" s="188" t="s">
        <v>616</v>
      </c>
      <c r="AM1684" s="188" t="s">
        <v>960</v>
      </c>
      <c r="AN1684" s="188" t="s">
        <v>101</v>
      </c>
      <c r="AO1684" s="188" t="s">
        <v>617</v>
      </c>
      <c r="AP1684" s="188" t="s">
        <v>618</v>
      </c>
      <c r="AQ1684" s="188" t="s">
        <v>619</v>
      </c>
      <c r="AR1684" s="191">
        <v>18</v>
      </c>
      <c r="AS1684" s="188" t="s">
        <v>347</v>
      </c>
      <c r="AT1684" s="188" t="s">
        <v>347</v>
      </c>
      <c r="AU1684" s="186">
        <v>0</v>
      </c>
      <c r="AV1684" s="189">
        <v>43405</v>
      </c>
      <c r="AW1684" s="189">
        <v>43465</v>
      </c>
      <c r="AX1684" s="191">
        <v>124.87</v>
      </c>
      <c r="AY1684" s="186">
        <v>0</v>
      </c>
      <c r="AZ1684" s="186">
        <v>0</v>
      </c>
      <c r="BA1684" s="186">
        <v>0</v>
      </c>
      <c r="BB1684" s="186">
        <v>0</v>
      </c>
      <c r="BC1684" s="191">
        <v>4.7699999999999996</v>
      </c>
      <c r="BD1684" s="186">
        <v>0</v>
      </c>
      <c r="BE1684" s="186">
        <v>0</v>
      </c>
      <c r="BF1684" s="189">
        <v>43466</v>
      </c>
      <c r="BG1684" s="189">
        <v>43524</v>
      </c>
      <c r="BH1684" s="191">
        <v>19.09</v>
      </c>
      <c r="BI1684" s="191">
        <v>90.88</v>
      </c>
      <c r="BJ1684" s="191">
        <v>234.84</v>
      </c>
      <c r="BK1684" s="191">
        <v>55.87</v>
      </c>
      <c r="BL1684" s="191">
        <v>5.16</v>
      </c>
      <c r="BM1684" s="191">
        <v>15.84</v>
      </c>
      <c r="BN1684" s="191">
        <v>7.45</v>
      </c>
      <c r="BO1684" s="191">
        <v>23.29</v>
      </c>
      <c r="BP1684" s="191">
        <v>319.16000000000003</v>
      </c>
      <c r="BQ1684" s="191">
        <v>24.25</v>
      </c>
      <c r="BR1684" s="191">
        <v>1.33</v>
      </c>
      <c r="BS1684" s="191">
        <v>294.91000000000003</v>
      </c>
      <c r="BT1684" s="191">
        <v>58.98</v>
      </c>
      <c r="BU1684" s="191">
        <v>379.47</v>
      </c>
      <c r="BV1684" s="186">
        <v>2483</v>
      </c>
      <c r="BW1684" s="186">
        <v>2483</v>
      </c>
      <c r="BX1684" s="186">
        <v>0</v>
      </c>
      <c r="BY1684" s="189">
        <v>43522</v>
      </c>
      <c r="BZ1684" s="188" t="s">
        <v>624</v>
      </c>
      <c r="CA1684" s="186">
        <v>13248</v>
      </c>
      <c r="CB1684" s="186">
        <v>0</v>
      </c>
      <c r="CC1684" s="189">
        <v>43550</v>
      </c>
      <c r="CD1684" s="186">
        <v>8674</v>
      </c>
      <c r="CE1684" s="186">
        <v>0</v>
      </c>
      <c r="CF1684" s="186">
        <v>11157</v>
      </c>
      <c r="CG1684" s="186">
        <v>0</v>
      </c>
    </row>
    <row r="1685" spans="1:85" hidden="1" x14ac:dyDescent="0.45">
      <c r="A1685" s="98">
        <v>100004095111</v>
      </c>
      <c r="B1685" s="1">
        <v>43538</v>
      </c>
      <c r="C1685" t="s">
        <v>101</v>
      </c>
      <c r="D1685">
        <v>2019</v>
      </c>
      <c r="E1685" s="98">
        <v>14822286428032</v>
      </c>
      <c r="F1685" s="142" t="s">
        <v>683</v>
      </c>
      <c r="G1685" s="1" t="str">
        <f t="shared" si="2"/>
        <v>RUE SARAH BERNHARDT STADE YVES ALLAINMAT</v>
      </c>
      <c r="H1685" s="98">
        <v>56100</v>
      </c>
      <c r="I1685" s="104">
        <v>18</v>
      </c>
      <c r="J1685" s="1">
        <v>43524</v>
      </c>
      <c r="K1685" s="1">
        <v>43524</v>
      </c>
      <c r="L1685" s="104">
        <v>2197</v>
      </c>
      <c r="M1685" s="104">
        <v>2197</v>
      </c>
      <c r="N1685" s="5">
        <v>344.48</v>
      </c>
      <c r="O1685" s="186">
        <v>102976584</v>
      </c>
      <c r="P1685" s="187" t="s">
        <v>611</v>
      </c>
      <c r="Q1685" s="186">
        <v>102977700</v>
      </c>
      <c r="R1685" s="188" t="s">
        <v>130</v>
      </c>
      <c r="S1685" s="186">
        <v>11003620275</v>
      </c>
      <c r="T1685" s="188" t="s">
        <v>910</v>
      </c>
      <c r="U1685" s="186">
        <v>21560121200016</v>
      </c>
      <c r="V1685" s="188" t="s">
        <v>347</v>
      </c>
      <c r="W1685" s="188" t="s">
        <v>917</v>
      </c>
      <c r="X1685" s="186">
        <v>100004095111</v>
      </c>
      <c r="Y1685" s="189">
        <v>43538</v>
      </c>
      <c r="Z1685" s="189">
        <v>43578</v>
      </c>
      <c r="AA1685" s="186">
        <v>123</v>
      </c>
      <c r="AB1685" s="188" t="s">
        <v>613</v>
      </c>
      <c r="AC1685" s="188" t="s">
        <v>347</v>
      </c>
      <c r="AD1685" s="186">
        <v>6005836720</v>
      </c>
      <c r="AE1685" s="188" t="s">
        <v>683</v>
      </c>
      <c r="AF1685" s="188" t="s">
        <v>347</v>
      </c>
      <c r="AG1685" s="188" t="s">
        <v>347</v>
      </c>
      <c r="AH1685" s="190">
        <v>14822286428032</v>
      </c>
      <c r="AI1685" s="188" t="s">
        <v>844</v>
      </c>
      <c r="AJ1685" s="186">
        <v>56100</v>
      </c>
      <c r="AK1685" s="188" t="s">
        <v>264</v>
      </c>
      <c r="AL1685" s="188" t="s">
        <v>616</v>
      </c>
      <c r="AM1685" s="188" t="s">
        <v>960</v>
      </c>
      <c r="AN1685" s="188" t="s">
        <v>101</v>
      </c>
      <c r="AO1685" s="188" t="s">
        <v>617</v>
      </c>
      <c r="AP1685" s="188" t="s">
        <v>618</v>
      </c>
      <c r="AQ1685" s="188" t="s">
        <v>619</v>
      </c>
      <c r="AR1685" s="191">
        <v>18</v>
      </c>
      <c r="AS1685" s="188" t="s">
        <v>347</v>
      </c>
      <c r="AT1685" s="188" t="s">
        <v>347</v>
      </c>
      <c r="AU1685" s="186">
        <v>0</v>
      </c>
      <c r="AV1685" s="189">
        <v>43466</v>
      </c>
      <c r="AW1685" s="189">
        <v>43524</v>
      </c>
      <c r="AX1685" s="191">
        <v>114.57</v>
      </c>
      <c r="AY1685" s="186">
        <v>0</v>
      </c>
      <c r="AZ1685" s="186">
        <v>0</v>
      </c>
      <c r="BA1685" s="186">
        <v>0</v>
      </c>
      <c r="BB1685" s="186">
        <v>0</v>
      </c>
      <c r="BC1685" s="191">
        <v>8.3000000000000007</v>
      </c>
      <c r="BD1685" s="186">
        <v>0</v>
      </c>
      <c r="BE1685" s="186">
        <v>0</v>
      </c>
      <c r="BF1685" s="189">
        <v>43525</v>
      </c>
      <c r="BG1685" s="189">
        <v>43585</v>
      </c>
      <c r="BH1685" s="191">
        <v>19.739999999999998</v>
      </c>
      <c r="BI1685" s="191">
        <v>80.41</v>
      </c>
      <c r="BJ1685" s="191">
        <v>214.72</v>
      </c>
      <c r="BK1685" s="191">
        <v>49.43</v>
      </c>
      <c r="BL1685" s="191">
        <v>5.34</v>
      </c>
      <c r="BM1685" s="191">
        <v>14.02</v>
      </c>
      <c r="BN1685" s="191">
        <v>6.59</v>
      </c>
      <c r="BO1685" s="191">
        <v>20.61</v>
      </c>
      <c r="BP1685" s="191">
        <v>290.10000000000002</v>
      </c>
      <c r="BQ1685" s="191">
        <v>25.08</v>
      </c>
      <c r="BR1685" s="191">
        <v>1.38</v>
      </c>
      <c r="BS1685" s="191">
        <v>265.02</v>
      </c>
      <c r="BT1685" s="191">
        <v>53</v>
      </c>
      <c r="BU1685" s="191">
        <v>344.48</v>
      </c>
      <c r="BV1685" s="186">
        <v>2197</v>
      </c>
      <c r="BW1685" s="186">
        <v>2197</v>
      </c>
      <c r="BX1685" s="186">
        <v>0</v>
      </c>
      <c r="BY1685" s="189">
        <v>43522</v>
      </c>
      <c r="BZ1685" s="188" t="s">
        <v>624</v>
      </c>
      <c r="CA1685" s="186">
        <v>13248</v>
      </c>
      <c r="CB1685" s="186">
        <v>0</v>
      </c>
      <c r="CC1685" s="189">
        <v>43550</v>
      </c>
      <c r="CD1685" s="186">
        <v>11157</v>
      </c>
      <c r="CE1685" s="186">
        <v>0</v>
      </c>
      <c r="CF1685" s="186">
        <v>13354</v>
      </c>
      <c r="CG1685" s="186">
        <v>0</v>
      </c>
    </row>
    <row r="1686" spans="1:85" hidden="1" x14ac:dyDescent="0.45">
      <c r="A1686" s="98">
        <v>100004095111</v>
      </c>
      <c r="B1686" s="1">
        <v>43538</v>
      </c>
      <c r="C1686" t="s">
        <v>101</v>
      </c>
      <c r="D1686">
        <v>2018</v>
      </c>
      <c r="E1686" s="98">
        <v>14851230043318</v>
      </c>
      <c r="F1686" s="141" t="s">
        <v>1043</v>
      </c>
      <c r="G1686" s="141" t="str">
        <f>VLOOKUP(E1686,'Tableau Sites'!$A$7:$C$107,3,FALSE)</f>
        <v>RUE DE PONT CARRE</v>
      </c>
      <c r="H1686" s="98">
        <v>56100</v>
      </c>
      <c r="I1686" s="104">
        <v>18</v>
      </c>
      <c r="J1686" s="1">
        <v>43404</v>
      </c>
      <c r="K1686" s="1">
        <v>43404</v>
      </c>
      <c r="L1686" s="104">
        <v>1707</v>
      </c>
      <c r="M1686" s="104">
        <v>1707</v>
      </c>
      <c r="N1686" s="5">
        <v>269.76</v>
      </c>
      <c r="O1686" s="186">
        <v>102976584</v>
      </c>
      <c r="P1686" s="187" t="s">
        <v>611</v>
      </c>
      <c r="Q1686" s="186">
        <v>102977700</v>
      </c>
      <c r="R1686" s="188" t="s">
        <v>130</v>
      </c>
      <c r="S1686" s="186">
        <v>11003620275</v>
      </c>
      <c r="T1686" s="188" t="s">
        <v>910</v>
      </c>
      <c r="U1686" s="186">
        <v>21560121200016</v>
      </c>
      <c r="V1686" s="188" t="s">
        <v>347</v>
      </c>
      <c r="W1686" s="188" t="s">
        <v>917</v>
      </c>
      <c r="X1686" s="186">
        <v>100004095111</v>
      </c>
      <c r="Y1686" s="189">
        <v>43538</v>
      </c>
      <c r="Z1686" s="189">
        <v>43578</v>
      </c>
      <c r="AA1686" s="186">
        <v>124</v>
      </c>
      <c r="AB1686" s="188" t="s">
        <v>613</v>
      </c>
      <c r="AC1686" s="188" t="s">
        <v>347</v>
      </c>
      <c r="AD1686" s="186">
        <v>6005920492</v>
      </c>
      <c r="AE1686" s="188" t="s">
        <v>685</v>
      </c>
      <c r="AF1686" s="188" t="s">
        <v>347</v>
      </c>
      <c r="AG1686" s="188" t="s">
        <v>347</v>
      </c>
      <c r="AH1686" s="190">
        <v>14851230043318</v>
      </c>
      <c r="AI1686" s="188" t="s">
        <v>184</v>
      </c>
      <c r="AJ1686" s="186">
        <v>56100</v>
      </c>
      <c r="AK1686" s="188" t="s">
        <v>264</v>
      </c>
      <c r="AL1686" s="188" t="s">
        <v>616</v>
      </c>
      <c r="AM1686" s="188" t="s">
        <v>961</v>
      </c>
      <c r="AN1686" s="188" t="s">
        <v>101</v>
      </c>
      <c r="AO1686" s="188" t="s">
        <v>617</v>
      </c>
      <c r="AP1686" s="188" t="s">
        <v>618</v>
      </c>
      <c r="AQ1686" s="188" t="s">
        <v>619</v>
      </c>
      <c r="AR1686" s="191">
        <v>18</v>
      </c>
      <c r="AS1686" s="188" t="s">
        <v>347</v>
      </c>
      <c r="AT1686" s="188" t="s">
        <v>347</v>
      </c>
      <c r="AU1686" s="186">
        <v>0</v>
      </c>
      <c r="AV1686" s="189">
        <v>43344</v>
      </c>
      <c r="AW1686" s="189">
        <v>43404</v>
      </c>
      <c r="AX1686" s="191">
        <v>85.85</v>
      </c>
      <c r="AY1686" s="186">
        <v>0</v>
      </c>
      <c r="AZ1686" s="186">
        <v>0</v>
      </c>
      <c r="BA1686" s="186">
        <v>0</v>
      </c>
      <c r="BB1686" s="186">
        <v>0</v>
      </c>
      <c r="BC1686" s="191">
        <v>3.28</v>
      </c>
      <c r="BD1686" s="186">
        <v>0</v>
      </c>
      <c r="BE1686" s="186">
        <v>0</v>
      </c>
      <c r="BF1686" s="189">
        <v>43405</v>
      </c>
      <c r="BG1686" s="189">
        <v>43465</v>
      </c>
      <c r="BH1686" s="191">
        <v>19.739999999999998</v>
      </c>
      <c r="BI1686" s="191">
        <v>62.48</v>
      </c>
      <c r="BJ1686" s="191">
        <v>168.07</v>
      </c>
      <c r="BK1686" s="191">
        <v>38.409999999999997</v>
      </c>
      <c r="BL1686" s="191">
        <v>5.34</v>
      </c>
      <c r="BM1686" s="191">
        <v>10.89</v>
      </c>
      <c r="BN1686" s="191">
        <v>5.12</v>
      </c>
      <c r="BO1686" s="191">
        <v>16.010000000000002</v>
      </c>
      <c r="BP1686" s="191">
        <v>227.83</v>
      </c>
      <c r="BQ1686" s="191">
        <v>25.08</v>
      </c>
      <c r="BR1686" s="191">
        <v>1.38</v>
      </c>
      <c r="BS1686" s="191">
        <v>202.75</v>
      </c>
      <c r="BT1686" s="191">
        <v>40.549999999999997</v>
      </c>
      <c r="BU1686" s="191">
        <v>269.76</v>
      </c>
      <c r="BV1686" s="186">
        <v>1707</v>
      </c>
      <c r="BW1686" s="186">
        <v>1707</v>
      </c>
      <c r="BX1686" s="186">
        <v>0</v>
      </c>
      <c r="BY1686" s="189">
        <v>43223</v>
      </c>
      <c r="BZ1686" s="188" t="s">
        <v>687</v>
      </c>
      <c r="CA1686" s="186">
        <v>49</v>
      </c>
      <c r="CB1686" s="186">
        <v>0</v>
      </c>
      <c r="CC1686" s="188"/>
      <c r="CD1686" s="186">
        <v>3163</v>
      </c>
      <c r="CE1686" s="186">
        <v>0</v>
      </c>
      <c r="CF1686" s="186">
        <v>4870</v>
      </c>
      <c r="CG1686" s="186">
        <v>0</v>
      </c>
    </row>
    <row r="1687" spans="1:85" hidden="1" x14ac:dyDescent="0.45">
      <c r="A1687" s="98">
        <v>100004095111</v>
      </c>
      <c r="B1687" s="1">
        <v>43538</v>
      </c>
      <c r="C1687" t="s">
        <v>101</v>
      </c>
      <c r="D1687">
        <v>2019</v>
      </c>
      <c r="E1687" s="98">
        <v>14851230043318</v>
      </c>
      <c r="F1687" s="141" t="s">
        <v>1043</v>
      </c>
      <c r="G1687" s="141" t="str">
        <f>VLOOKUP(E1687,'Tableau Sites'!$A$7:$C$107,3,FALSE)</f>
        <v>RUE DE PONT CARRE</v>
      </c>
      <c r="H1687" s="98">
        <v>56100</v>
      </c>
      <c r="I1687" s="104">
        <v>18</v>
      </c>
      <c r="J1687" s="1">
        <v>43465</v>
      </c>
      <c r="K1687" s="1">
        <v>43465</v>
      </c>
      <c r="L1687" s="104">
        <v>1982</v>
      </c>
      <c r="M1687" s="104">
        <v>1982</v>
      </c>
      <c r="N1687" s="5">
        <v>308.08</v>
      </c>
      <c r="O1687" s="186">
        <v>102976584</v>
      </c>
      <c r="P1687" s="187" t="s">
        <v>611</v>
      </c>
      <c r="Q1687" s="186">
        <v>102977700</v>
      </c>
      <c r="R1687" s="188" t="s">
        <v>130</v>
      </c>
      <c r="S1687" s="186">
        <v>11003620275</v>
      </c>
      <c r="T1687" s="188" t="s">
        <v>910</v>
      </c>
      <c r="U1687" s="186">
        <v>21560121200016</v>
      </c>
      <c r="V1687" s="188" t="s">
        <v>347</v>
      </c>
      <c r="W1687" s="188" t="s">
        <v>917</v>
      </c>
      <c r="X1687" s="186">
        <v>100004095111</v>
      </c>
      <c r="Y1687" s="189">
        <v>43538</v>
      </c>
      <c r="Z1687" s="189">
        <v>43578</v>
      </c>
      <c r="AA1687" s="186">
        <v>125</v>
      </c>
      <c r="AB1687" s="188" t="s">
        <v>613</v>
      </c>
      <c r="AC1687" s="188" t="s">
        <v>347</v>
      </c>
      <c r="AD1687" s="186">
        <v>6005920492</v>
      </c>
      <c r="AE1687" s="188" t="s">
        <v>685</v>
      </c>
      <c r="AF1687" s="188" t="s">
        <v>347</v>
      </c>
      <c r="AG1687" s="188" t="s">
        <v>347</v>
      </c>
      <c r="AH1687" s="190">
        <v>14851230043318</v>
      </c>
      <c r="AI1687" s="188" t="s">
        <v>184</v>
      </c>
      <c r="AJ1687" s="186">
        <v>56100</v>
      </c>
      <c r="AK1687" s="188" t="s">
        <v>264</v>
      </c>
      <c r="AL1687" s="188" t="s">
        <v>616</v>
      </c>
      <c r="AM1687" s="188" t="s">
        <v>961</v>
      </c>
      <c r="AN1687" s="188" t="s">
        <v>101</v>
      </c>
      <c r="AO1687" s="188" t="s">
        <v>617</v>
      </c>
      <c r="AP1687" s="188" t="s">
        <v>618</v>
      </c>
      <c r="AQ1687" s="188" t="s">
        <v>619</v>
      </c>
      <c r="AR1687" s="191">
        <v>18</v>
      </c>
      <c r="AS1687" s="188" t="s">
        <v>347</v>
      </c>
      <c r="AT1687" s="188" t="s">
        <v>347</v>
      </c>
      <c r="AU1687" s="186">
        <v>0</v>
      </c>
      <c r="AV1687" s="189">
        <v>43405</v>
      </c>
      <c r="AW1687" s="189">
        <v>43465</v>
      </c>
      <c r="AX1687" s="191">
        <v>99.68</v>
      </c>
      <c r="AY1687" s="186">
        <v>0</v>
      </c>
      <c r="AZ1687" s="186">
        <v>0</v>
      </c>
      <c r="BA1687" s="186">
        <v>0</v>
      </c>
      <c r="BB1687" s="186">
        <v>0</v>
      </c>
      <c r="BC1687" s="191">
        <v>3.81</v>
      </c>
      <c r="BD1687" s="186">
        <v>0</v>
      </c>
      <c r="BE1687" s="186">
        <v>0</v>
      </c>
      <c r="BF1687" s="189">
        <v>43466</v>
      </c>
      <c r="BG1687" s="189">
        <v>43524</v>
      </c>
      <c r="BH1687" s="191">
        <v>19.09</v>
      </c>
      <c r="BI1687" s="191">
        <v>72.540000000000006</v>
      </c>
      <c r="BJ1687" s="191">
        <v>191.31</v>
      </c>
      <c r="BK1687" s="191">
        <v>44.6</v>
      </c>
      <c r="BL1687" s="191">
        <v>5.16</v>
      </c>
      <c r="BM1687" s="191">
        <v>12.65</v>
      </c>
      <c r="BN1687" s="191">
        <v>5.95</v>
      </c>
      <c r="BO1687" s="191">
        <v>18.600000000000001</v>
      </c>
      <c r="BP1687" s="191">
        <v>259.67</v>
      </c>
      <c r="BQ1687" s="191">
        <v>24.25</v>
      </c>
      <c r="BR1687" s="191">
        <v>1.33</v>
      </c>
      <c r="BS1687" s="191">
        <v>235.42</v>
      </c>
      <c r="BT1687" s="191">
        <v>47.08</v>
      </c>
      <c r="BU1687" s="191">
        <v>308.08</v>
      </c>
      <c r="BV1687" s="186">
        <v>1982</v>
      </c>
      <c r="BW1687" s="186">
        <v>1982</v>
      </c>
      <c r="BX1687" s="186">
        <v>0</v>
      </c>
      <c r="BY1687" s="189">
        <v>43223</v>
      </c>
      <c r="BZ1687" s="188" t="s">
        <v>687</v>
      </c>
      <c r="CA1687" s="186">
        <v>49</v>
      </c>
      <c r="CB1687" s="186">
        <v>0</v>
      </c>
      <c r="CC1687" s="188"/>
      <c r="CD1687" s="186">
        <v>4870</v>
      </c>
      <c r="CE1687" s="186">
        <v>0</v>
      </c>
      <c r="CF1687" s="186">
        <v>6852</v>
      </c>
      <c r="CG1687" s="186">
        <v>0</v>
      </c>
    </row>
    <row r="1688" spans="1:85" hidden="1" x14ac:dyDescent="0.45">
      <c r="A1688" s="98">
        <v>100004095111</v>
      </c>
      <c r="B1688" s="1">
        <v>43538</v>
      </c>
      <c r="C1688" t="s">
        <v>101</v>
      </c>
      <c r="D1688">
        <v>2019</v>
      </c>
      <c r="E1688" s="98">
        <v>14851230043318</v>
      </c>
      <c r="F1688" s="141" t="s">
        <v>1043</v>
      </c>
      <c r="G1688" s="141" t="str">
        <f>VLOOKUP(E1688,'Tableau Sites'!$A$7:$C$107,3,FALSE)</f>
        <v>RUE DE PONT CARRE</v>
      </c>
      <c r="H1688" s="98">
        <v>56100</v>
      </c>
      <c r="I1688" s="104">
        <v>18</v>
      </c>
      <c r="J1688" s="1">
        <v>43524</v>
      </c>
      <c r="K1688" s="1">
        <v>43524</v>
      </c>
      <c r="L1688" s="104">
        <v>2068</v>
      </c>
      <c r="M1688" s="104">
        <v>2068</v>
      </c>
      <c r="N1688" s="5">
        <v>325.81</v>
      </c>
      <c r="O1688" s="186">
        <v>102976584</v>
      </c>
      <c r="P1688" s="187" t="s">
        <v>611</v>
      </c>
      <c r="Q1688" s="186">
        <v>102977700</v>
      </c>
      <c r="R1688" s="188" t="s">
        <v>130</v>
      </c>
      <c r="S1688" s="186">
        <v>11003620275</v>
      </c>
      <c r="T1688" s="188" t="s">
        <v>910</v>
      </c>
      <c r="U1688" s="186">
        <v>21560121200016</v>
      </c>
      <c r="V1688" s="188" t="s">
        <v>347</v>
      </c>
      <c r="W1688" s="188" t="s">
        <v>917</v>
      </c>
      <c r="X1688" s="186">
        <v>100004095111</v>
      </c>
      <c r="Y1688" s="189">
        <v>43538</v>
      </c>
      <c r="Z1688" s="189">
        <v>43578</v>
      </c>
      <c r="AA1688" s="186">
        <v>126</v>
      </c>
      <c r="AB1688" s="188" t="s">
        <v>613</v>
      </c>
      <c r="AC1688" s="188" t="s">
        <v>347</v>
      </c>
      <c r="AD1688" s="186">
        <v>6005920492</v>
      </c>
      <c r="AE1688" s="188" t="s">
        <v>685</v>
      </c>
      <c r="AF1688" s="188" t="s">
        <v>347</v>
      </c>
      <c r="AG1688" s="188" t="s">
        <v>347</v>
      </c>
      <c r="AH1688" s="190">
        <v>14851230043318</v>
      </c>
      <c r="AI1688" s="188" t="s">
        <v>184</v>
      </c>
      <c r="AJ1688" s="186">
        <v>56100</v>
      </c>
      <c r="AK1688" s="188" t="s">
        <v>264</v>
      </c>
      <c r="AL1688" s="188" t="s">
        <v>616</v>
      </c>
      <c r="AM1688" s="188" t="s">
        <v>961</v>
      </c>
      <c r="AN1688" s="188" t="s">
        <v>101</v>
      </c>
      <c r="AO1688" s="188" t="s">
        <v>617</v>
      </c>
      <c r="AP1688" s="188" t="s">
        <v>618</v>
      </c>
      <c r="AQ1688" s="188" t="s">
        <v>619</v>
      </c>
      <c r="AR1688" s="191">
        <v>18</v>
      </c>
      <c r="AS1688" s="188" t="s">
        <v>347</v>
      </c>
      <c r="AT1688" s="188" t="s">
        <v>347</v>
      </c>
      <c r="AU1688" s="186">
        <v>0</v>
      </c>
      <c r="AV1688" s="189">
        <v>43466</v>
      </c>
      <c r="AW1688" s="189">
        <v>43524</v>
      </c>
      <c r="AX1688" s="191">
        <v>107.85</v>
      </c>
      <c r="AY1688" s="186">
        <v>0</v>
      </c>
      <c r="AZ1688" s="186">
        <v>0</v>
      </c>
      <c r="BA1688" s="186">
        <v>0</v>
      </c>
      <c r="BB1688" s="186">
        <v>0</v>
      </c>
      <c r="BC1688" s="191">
        <v>7.82</v>
      </c>
      <c r="BD1688" s="186">
        <v>0</v>
      </c>
      <c r="BE1688" s="186">
        <v>0</v>
      </c>
      <c r="BF1688" s="189">
        <v>43525</v>
      </c>
      <c r="BG1688" s="189">
        <v>43585</v>
      </c>
      <c r="BH1688" s="191">
        <v>19.739999999999998</v>
      </c>
      <c r="BI1688" s="191">
        <v>75.69</v>
      </c>
      <c r="BJ1688" s="191">
        <v>203.28</v>
      </c>
      <c r="BK1688" s="191">
        <v>46.53</v>
      </c>
      <c r="BL1688" s="191">
        <v>5.34</v>
      </c>
      <c r="BM1688" s="191">
        <v>13.19</v>
      </c>
      <c r="BN1688" s="191">
        <v>6.2</v>
      </c>
      <c r="BO1688" s="191">
        <v>19.39</v>
      </c>
      <c r="BP1688" s="191">
        <v>274.54000000000002</v>
      </c>
      <c r="BQ1688" s="191">
        <v>25.08</v>
      </c>
      <c r="BR1688" s="191">
        <v>1.38</v>
      </c>
      <c r="BS1688" s="191">
        <v>249.46</v>
      </c>
      <c r="BT1688" s="191">
        <v>49.89</v>
      </c>
      <c r="BU1688" s="191">
        <v>325.81</v>
      </c>
      <c r="BV1688" s="186">
        <v>2068</v>
      </c>
      <c r="BW1688" s="186">
        <v>2068</v>
      </c>
      <c r="BX1688" s="186">
        <v>0</v>
      </c>
      <c r="BY1688" s="189">
        <v>43223</v>
      </c>
      <c r="BZ1688" s="188" t="s">
        <v>687</v>
      </c>
      <c r="CA1688" s="186">
        <v>49</v>
      </c>
      <c r="CB1688" s="186">
        <v>0</v>
      </c>
      <c r="CC1688" s="188"/>
      <c r="CD1688" s="186">
        <v>6852</v>
      </c>
      <c r="CE1688" s="186">
        <v>0</v>
      </c>
      <c r="CF1688" s="186">
        <v>8920</v>
      </c>
      <c r="CG1688" s="186">
        <v>0</v>
      </c>
    </row>
    <row r="1689" spans="1:85" hidden="1" x14ac:dyDescent="0.45">
      <c r="A1689" s="98">
        <v>100004095111</v>
      </c>
      <c r="B1689" s="1">
        <v>43538</v>
      </c>
      <c r="C1689" t="s">
        <v>101</v>
      </c>
      <c r="D1689">
        <v>2018</v>
      </c>
      <c r="E1689" s="98">
        <v>14848335687353</v>
      </c>
      <c r="F1689" s="142" t="s">
        <v>17</v>
      </c>
      <c r="G1689" s="141" t="e">
        <f>VLOOKUP(E1689,'Tableau Sites'!$A$7:$C$107,3,FALSE)</f>
        <v>#N/A</v>
      </c>
      <c r="H1689" s="98">
        <v>56100</v>
      </c>
      <c r="I1689" s="104">
        <v>18</v>
      </c>
      <c r="J1689" s="1">
        <v>43404</v>
      </c>
      <c r="K1689" s="1">
        <v>43404</v>
      </c>
      <c r="L1689" s="104">
        <v>-1</v>
      </c>
      <c r="M1689" s="104">
        <v>-1</v>
      </c>
      <c r="N1689" s="5">
        <v>26.32</v>
      </c>
      <c r="O1689" s="186">
        <v>102976584</v>
      </c>
      <c r="P1689" s="187" t="s">
        <v>611</v>
      </c>
      <c r="Q1689" s="186">
        <v>102977700</v>
      </c>
      <c r="R1689" s="188" t="s">
        <v>130</v>
      </c>
      <c r="S1689" s="186">
        <v>11003620275</v>
      </c>
      <c r="T1689" s="188" t="s">
        <v>910</v>
      </c>
      <c r="U1689" s="186">
        <v>21560121200016</v>
      </c>
      <c r="V1689" s="188" t="s">
        <v>347</v>
      </c>
      <c r="W1689" s="188" t="s">
        <v>917</v>
      </c>
      <c r="X1689" s="186">
        <v>100004095111</v>
      </c>
      <c r="Y1689" s="189">
        <v>43538</v>
      </c>
      <c r="Z1689" s="189">
        <v>43578</v>
      </c>
      <c r="AA1689" s="186">
        <v>127</v>
      </c>
      <c r="AB1689" s="188" t="s">
        <v>613</v>
      </c>
      <c r="AC1689" s="188" t="s">
        <v>347</v>
      </c>
      <c r="AD1689" s="186">
        <v>6005870717</v>
      </c>
      <c r="AE1689" s="188" t="s">
        <v>17</v>
      </c>
      <c r="AF1689" s="188" t="s">
        <v>347</v>
      </c>
      <c r="AG1689" s="188" t="s">
        <v>347</v>
      </c>
      <c r="AH1689" s="190">
        <v>14848335687353</v>
      </c>
      <c r="AI1689" s="188" t="s">
        <v>845</v>
      </c>
      <c r="AJ1689" s="186">
        <v>56100</v>
      </c>
      <c r="AK1689" s="188" t="s">
        <v>264</v>
      </c>
      <c r="AL1689" s="188" t="s">
        <v>616</v>
      </c>
      <c r="AM1689" s="188" t="s">
        <v>962</v>
      </c>
      <c r="AN1689" s="188" t="s">
        <v>101</v>
      </c>
      <c r="AO1689" s="188" t="s">
        <v>617</v>
      </c>
      <c r="AP1689" s="188" t="s">
        <v>618</v>
      </c>
      <c r="AQ1689" s="188" t="s">
        <v>619</v>
      </c>
      <c r="AR1689" s="191">
        <v>18</v>
      </c>
      <c r="AS1689" s="188" t="s">
        <v>347</v>
      </c>
      <c r="AT1689" s="188" t="s">
        <v>347</v>
      </c>
      <c r="AU1689" s="186">
        <v>0</v>
      </c>
      <c r="AV1689" s="189">
        <v>43344</v>
      </c>
      <c r="AW1689" s="189">
        <v>43404</v>
      </c>
      <c r="AX1689" s="191">
        <v>-0.05</v>
      </c>
      <c r="AY1689" s="186">
        <v>0</v>
      </c>
      <c r="AZ1689" s="186">
        <v>0</v>
      </c>
      <c r="BA1689" s="186">
        <v>0</v>
      </c>
      <c r="BB1689" s="186">
        <v>0</v>
      </c>
      <c r="BC1689" s="186">
        <v>0</v>
      </c>
      <c r="BD1689" s="186">
        <v>0</v>
      </c>
      <c r="BE1689" s="186">
        <v>0</v>
      </c>
      <c r="BF1689" s="189">
        <v>43405</v>
      </c>
      <c r="BG1689" s="189">
        <v>43465</v>
      </c>
      <c r="BH1689" s="191">
        <v>19.739999999999998</v>
      </c>
      <c r="BI1689" s="191">
        <v>-0.04</v>
      </c>
      <c r="BJ1689" s="191">
        <v>19.649999999999999</v>
      </c>
      <c r="BK1689" s="191">
        <v>-0.02</v>
      </c>
      <c r="BL1689" s="191">
        <v>5.34</v>
      </c>
      <c r="BM1689" s="191">
        <v>-0.01</v>
      </c>
      <c r="BN1689" s="186">
        <v>0</v>
      </c>
      <c r="BO1689" s="191">
        <v>-0.01</v>
      </c>
      <c r="BP1689" s="191">
        <v>24.96</v>
      </c>
      <c r="BQ1689" s="191">
        <v>25.08</v>
      </c>
      <c r="BR1689" s="191">
        <v>1.38</v>
      </c>
      <c r="BS1689" s="191">
        <v>-0.12</v>
      </c>
      <c r="BT1689" s="191">
        <v>-0.02</v>
      </c>
      <c r="BU1689" s="191">
        <v>26.32</v>
      </c>
      <c r="BV1689" s="186">
        <v>-1</v>
      </c>
      <c r="BW1689" s="186">
        <v>-1</v>
      </c>
      <c r="BX1689" s="186">
        <v>0</v>
      </c>
      <c r="BY1689" s="189">
        <v>43409</v>
      </c>
      <c r="BZ1689" s="188" t="s">
        <v>687</v>
      </c>
      <c r="CA1689" s="186">
        <v>486</v>
      </c>
      <c r="CB1689" s="186">
        <v>0</v>
      </c>
      <c r="CC1689" s="189">
        <v>43571</v>
      </c>
      <c r="CD1689" s="186">
        <v>491</v>
      </c>
      <c r="CE1689" s="186">
        <v>0</v>
      </c>
      <c r="CF1689" s="186">
        <v>490</v>
      </c>
      <c r="CG1689" s="186">
        <v>0</v>
      </c>
    </row>
    <row r="1690" spans="1:85" hidden="1" x14ac:dyDescent="0.45">
      <c r="A1690" s="98">
        <v>100004095111</v>
      </c>
      <c r="B1690" s="1">
        <v>43538</v>
      </c>
      <c r="C1690" t="s">
        <v>101</v>
      </c>
      <c r="D1690">
        <v>2019</v>
      </c>
      <c r="E1690" s="98">
        <v>14848335687353</v>
      </c>
      <c r="F1690" s="142" t="s">
        <v>17</v>
      </c>
      <c r="G1690" s="141" t="e">
        <f>VLOOKUP(E1690,'Tableau Sites'!$A$7:$C$107,3,FALSE)</f>
        <v>#N/A</v>
      </c>
      <c r="H1690" s="98">
        <v>56100</v>
      </c>
      <c r="I1690" s="104">
        <v>18</v>
      </c>
      <c r="J1690" s="1">
        <v>43465</v>
      </c>
      <c r="K1690" s="1">
        <v>43465</v>
      </c>
      <c r="L1690" s="104">
        <v>12</v>
      </c>
      <c r="M1690" s="104">
        <v>12</v>
      </c>
      <c r="N1690" s="5">
        <v>27.3</v>
      </c>
      <c r="O1690" s="186">
        <v>102976584</v>
      </c>
      <c r="P1690" s="187" t="s">
        <v>611</v>
      </c>
      <c r="Q1690" s="186">
        <v>102977700</v>
      </c>
      <c r="R1690" s="188" t="s">
        <v>130</v>
      </c>
      <c r="S1690" s="186">
        <v>11003620275</v>
      </c>
      <c r="T1690" s="188" t="s">
        <v>910</v>
      </c>
      <c r="U1690" s="186">
        <v>21560121200016</v>
      </c>
      <c r="V1690" s="188" t="s">
        <v>347</v>
      </c>
      <c r="W1690" s="188" t="s">
        <v>917</v>
      </c>
      <c r="X1690" s="186">
        <v>100004095111</v>
      </c>
      <c r="Y1690" s="189">
        <v>43538</v>
      </c>
      <c r="Z1690" s="189">
        <v>43578</v>
      </c>
      <c r="AA1690" s="186">
        <v>128</v>
      </c>
      <c r="AB1690" s="188" t="s">
        <v>613</v>
      </c>
      <c r="AC1690" s="188" t="s">
        <v>347</v>
      </c>
      <c r="AD1690" s="186">
        <v>6005870717</v>
      </c>
      <c r="AE1690" s="188" t="s">
        <v>17</v>
      </c>
      <c r="AF1690" s="188" t="s">
        <v>347</v>
      </c>
      <c r="AG1690" s="188" t="s">
        <v>347</v>
      </c>
      <c r="AH1690" s="190">
        <v>14848335687353</v>
      </c>
      <c r="AI1690" s="188" t="s">
        <v>845</v>
      </c>
      <c r="AJ1690" s="186">
        <v>56100</v>
      </c>
      <c r="AK1690" s="188" t="s">
        <v>264</v>
      </c>
      <c r="AL1690" s="188" t="s">
        <v>616</v>
      </c>
      <c r="AM1690" s="188" t="s">
        <v>962</v>
      </c>
      <c r="AN1690" s="188" t="s">
        <v>101</v>
      </c>
      <c r="AO1690" s="188" t="s">
        <v>617</v>
      </c>
      <c r="AP1690" s="188" t="s">
        <v>618</v>
      </c>
      <c r="AQ1690" s="188" t="s">
        <v>619</v>
      </c>
      <c r="AR1690" s="191">
        <v>18</v>
      </c>
      <c r="AS1690" s="188" t="s">
        <v>347</v>
      </c>
      <c r="AT1690" s="188" t="s">
        <v>347</v>
      </c>
      <c r="AU1690" s="186">
        <v>0</v>
      </c>
      <c r="AV1690" s="189">
        <v>43405</v>
      </c>
      <c r="AW1690" s="189">
        <v>43465</v>
      </c>
      <c r="AX1690" s="191">
        <v>0.6</v>
      </c>
      <c r="AY1690" s="186">
        <v>0</v>
      </c>
      <c r="AZ1690" s="186">
        <v>0</v>
      </c>
      <c r="BA1690" s="186">
        <v>0</v>
      </c>
      <c r="BB1690" s="186">
        <v>0</v>
      </c>
      <c r="BC1690" s="191">
        <v>0.02</v>
      </c>
      <c r="BD1690" s="186">
        <v>0</v>
      </c>
      <c r="BE1690" s="186">
        <v>0</v>
      </c>
      <c r="BF1690" s="189">
        <v>43466</v>
      </c>
      <c r="BG1690" s="189">
        <v>43524</v>
      </c>
      <c r="BH1690" s="191">
        <v>19.09</v>
      </c>
      <c r="BI1690" s="191">
        <v>0.44</v>
      </c>
      <c r="BJ1690" s="191">
        <v>20.13</v>
      </c>
      <c r="BK1690" s="191">
        <v>0.27</v>
      </c>
      <c r="BL1690" s="191">
        <v>5.16</v>
      </c>
      <c r="BM1690" s="191">
        <v>0.08</v>
      </c>
      <c r="BN1690" s="191">
        <v>0.04</v>
      </c>
      <c r="BO1690" s="191">
        <v>0.12</v>
      </c>
      <c r="BP1690" s="191">
        <v>25.68</v>
      </c>
      <c r="BQ1690" s="191">
        <v>24.25</v>
      </c>
      <c r="BR1690" s="191">
        <v>1.33</v>
      </c>
      <c r="BS1690" s="191">
        <v>1.43</v>
      </c>
      <c r="BT1690" s="191">
        <v>0.28999999999999998</v>
      </c>
      <c r="BU1690" s="191">
        <v>27.3</v>
      </c>
      <c r="BV1690" s="186">
        <v>12</v>
      </c>
      <c r="BW1690" s="186">
        <v>12</v>
      </c>
      <c r="BX1690" s="186">
        <v>0</v>
      </c>
      <c r="BY1690" s="189">
        <v>43409</v>
      </c>
      <c r="BZ1690" s="188" t="s">
        <v>687</v>
      </c>
      <c r="CA1690" s="186">
        <v>486</v>
      </c>
      <c r="CB1690" s="186">
        <v>0</v>
      </c>
      <c r="CC1690" s="189">
        <v>43571</v>
      </c>
      <c r="CD1690" s="186">
        <v>490</v>
      </c>
      <c r="CE1690" s="186">
        <v>0</v>
      </c>
      <c r="CF1690" s="186">
        <v>502</v>
      </c>
      <c r="CG1690" s="186">
        <v>0</v>
      </c>
    </row>
    <row r="1691" spans="1:85" hidden="1" x14ac:dyDescent="0.45">
      <c r="A1691" s="98">
        <v>100004095111</v>
      </c>
      <c r="B1691" s="1">
        <v>43538</v>
      </c>
      <c r="C1691" t="s">
        <v>101</v>
      </c>
      <c r="D1691">
        <v>2019</v>
      </c>
      <c r="E1691" s="98">
        <v>14848335687353</v>
      </c>
      <c r="F1691" s="142" t="s">
        <v>17</v>
      </c>
      <c r="G1691" s="141" t="e">
        <f>VLOOKUP(E1691,'Tableau Sites'!$A$7:$C$107,3,FALSE)</f>
        <v>#N/A</v>
      </c>
      <c r="H1691" s="98">
        <v>56100</v>
      </c>
      <c r="I1691" s="104">
        <v>18</v>
      </c>
      <c r="J1691" s="1">
        <v>43524</v>
      </c>
      <c r="K1691" s="1">
        <v>43524</v>
      </c>
      <c r="L1691" s="104">
        <v>17</v>
      </c>
      <c r="M1691" s="104">
        <v>17</v>
      </c>
      <c r="N1691" s="5">
        <v>28.91</v>
      </c>
      <c r="O1691" s="186">
        <v>102976584</v>
      </c>
      <c r="P1691" s="187" t="s">
        <v>611</v>
      </c>
      <c r="Q1691" s="186">
        <v>102977700</v>
      </c>
      <c r="R1691" s="188" t="s">
        <v>130</v>
      </c>
      <c r="S1691" s="186">
        <v>11003620275</v>
      </c>
      <c r="T1691" s="188" t="s">
        <v>910</v>
      </c>
      <c r="U1691" s="186">
        <v>21560121200016</v>
      </c>
      <c r="V1691" s="188" t="s">
        <v>347</v>
      </c>
      <c r="W1691" s="188" t="s">
        <v>917</v>
      </c>
      <c r="X1691" s="186">
        <v>100004095111</v>
      </c>
      <c r="Y1691" s="189">
        <v>43538</v>
      </c>
      <c r="Z1691" s="189">
        <v>43578</v>
      </c>
      <c r="AA1691" s="186">
        <v>129</v>
      </c>
      <c r="AB1691" s="188" t="s">
        <v>613</v>
      </c>
      <c r="AC1691" s="188" t="s">
        <v>347</v>
      </c>
      <c r="AD1691" s="186">
        <v>6005870717</v>
      </c>
      <c r="AE1691" s="188" t="s">
        <v>17</v>
      </c>
      <c r="AF1691" s="188" t="s">
        <v>347</v>
      </c>
      <c r="AG1691" s="188" t="s">
        <v>347</v>
      </c>
      <c r="AH1691" s="190">
        <v>14848335687353</v>
      </c>
      <c r="AI1691" s="188" t="s">
        <v>845</v>
      </c>
      <c r="AJ1691" s="186">
        <v>56100</v>
      </c>
      <c r="AK1691" s="188" t="s">
        <v>264</v>
      </c>
      <c r="AL1691" s="188" t="s">
        <v>616</v>
      </c>
      <c r="AM1691" s="188" t="s">
        <v>962</v>
      </c>
      <c r="AN1691" s="188" t="s">
        <v>101</v>
      </c>
      <c r="AO1691" s="188" t="s">
        <v>617</v>
      </c>
      <c r="AP1691" s="188" t="s">
        <v>618</v>
      </c>
      <c r="AQ1691" s="188" t="s">
        <v>619</v>
      </c>
      <c r="AR1691" s="191">
        <v>18</v>
      </c>
      <c r="AS1691" s="188" t="s">
        <v>347</v>
      </c>
      <c r="AT1691" s="188" t="s">
        <v>347</v>
      </c>
      <c r="AU1691" s="186">
        <v>0</v>
      </c>
      <c r="AV1691" s="189">
        <v>43466</v>
      </c>
      <c r="AW1691" s="189">
        <v>43524</v>
      </c>
      <c r="AX1691" s="191">
        <v>0.88</v>
      </c>
      <c r="AY1691" s="186">
        <v>0</v>
      </c>
      <c r="AZ1691" s="186">
        <v>0</v>
      </c>
      <c r="BA1691" s="186">
        <v>0</v>
      </c>
      <c r="BB1691" s="186">
        <v>0</v>
      </c>
      <c r="BC1691" s="191">
        <v>0.06</v>
      </c>
      <c r="BD1691" s="186">
        <v>0</v>
      </c>
      <c r="BE1691" s="186">
        <v>0</v>
      </c>
      <c r="BF1691" s="189">
        <v>43525</v>
      </c>
      <c r="BG1691" s="189">
        <v>43585</v>
      </c>
      <c r="BH1691" s="191">
        <v>19.739999999999998</v>
      </c>
      <c r="BI1691" s="191">
        <v>0.62</v>
      </c>
      <c r="BJ1691" s="191">
        <v>21.24</v>
      </c>
      <c r="BK1691" s="191">
        <v>0.38</v>
      </c>
      <c r="BL1691" s="191">
        <v>5.34</v>
      </c>
      <c r="BM1691" s="191">
        <v>0.11</v>
      </c>
      <c r="BN1691" s="191">
        <v>0.05</v>
      </c>
      <c r="BO1691" s="191">
        <v>0.16</v>
      </c>
      <c r="BP1691" s="191">
        <v>27.12</v>
      </c>
      <c r="BQ1691" s="191">
        <v>25.08</v>
      </c>
      <c r="BR1691" s="191">
        <v>1.38</v>
      </c>
      <c r="BS1691" s="191">
        <v>2.04</v>
      </c>
      <c r="BT1691" s="191">
        <v>0.41</v>
      </c>
      <c r="BU1691" s="191">
        <v>28.91</v>
      </c>
      <c r="BV1691" s="186">
        <v>17</v>
      </c>
      <c r="BW1691" s="186">
        <v>17</v>
      </c>
      <c r="BX1691" s="186">
        <v>0</v>
      </c>
      <c r="BY1691" s="189">
        <v>43409</v>
      </c>
      <c r="BZ1691" s="188" t="s">
        <v>687</v>
      </c>
      <c r="CA1691" s="186">
        <v>486</v>
      </c>
      <c r="CB1691" s="186">
        <v>0</v>
      </c>
      <c r="CC1691" s="189">
        <v>43571</v>
      </c>
      <c r="CD1691" s="186">
        <v>502</v>
      </c>
      <c r="CE1691" s="186">
        <v>0</v>
      </c>
      <c r="CF1691" s="186">
        <v>519</v>
      </c>
      <c r="CG1691" s="186">
        <v>0</v>
      </c>
    </row>
    <row r="1692" spans="1:85" hidden="1" x14ac:dyDescent="0.45">
      <c r="A1692" s="98">
        <v>100004095111</v>
      </c>
      <c r="B1692" s="1">
        <v>43538</v>
      </c>
      <c r="C1692" t="s">
        <v>101</v>
      </c>
      <c r="D1692">
        <v>2018</v>
      </c>
      <c r="E1692" s="98">
        <v>14860636700389</v>
      </c>
      <c r="F1692" s="193" t="s">
        <v>689</v>
      </c>
      <c r="G1692" s="141" t="str">
        <f>VLOOKUP(E1692,'Tableau Sites'!$A$7:$C$107,3,FALSE)</f>
        <v>6 RUE DE L ECOLE</v>
      </c>
      <c r="H1692" s="98">
        <v>56100</v>
      </c>
      <c r="I1692" s="104">
        <v>18</v>
      </c>
      <c r="J1692" s="1">
        <v>43404</v>
      </c>
      <c r="K1692" s="1">
        <v>43404</v>
      </c>
      <c r="L1692" s="104">
        <v>-211</v>
      </c>
      <c r="M1692" s="104">
        <v>-211</v>
      </c>
      <c r="N1692" s="5">
        <v>-3.64</v>
      </c>
      <c r="O1692" s="186">
        <v>102976584</v>
      </c>
      <c r="P1692" s="187" t="s">
        <v>611</v>
      </c>
      <c r="Q1692" s="186">
        <v>102977700</v>
      </c>
      <c r="R1692" s="188" t="s">
        <v>130</v>
      </c>
      <c r="S1692" s="186">
        <v>11003620275</v>
      </c>
      <c r="T1692" s="188" t="s">
        <v>910</v>
      </c>
      <c r="U1692" s="186">
        <v>21560121200016</v>
      </c>
      <c r="V1692" s="188" t="s">
        <v>347</v>
      </c>
      <c r="W1692" s="188" t="s">
        <v>917</v>
      </c>
      <c r="X1692" s="186">
        <v>100004095111</v>
      </c>
      <c r="Y1692" s="189">
        <v>43538</v>
      </c>
      <c r="Z1692" s="189">
        <v>43578</v>
      </c>
      <c r="AA1692" s="186">
        <v>130</v>
      </c>
      <c r="AB1692" s="188" t="s">
        <v>635</v>
      </c>
      <c r="AC1692" s="188" t="s">
        <v>347</v>
      </c>
      <c r="AD1692" s="186">
        <v>6005863676</v>
      </c>
      <c r="AE1692" s="188" t="s">
        <v>689</v>
      </c>
      <c r="AF1692" s="188" t="s">
        <v>347</v>
      </c>
      <c r="AG1692" s="188" t="s">
        <v>347</v>
      </c>
      <c r="AH1692" s="190">
        <v>14860636700389</v>
      </c>
      <c r="AI1692" s="188" t="s">
        <v>842</v>
      </c>
      <c r="AJ1692" s="186">
        <v>56100</v>
      </c>
      <c r="AK1692" s="188" t="s">
        <v>264</v>
      </c>
      <c r="AL1692" s="188" t="s">
        <v>616</v>
      </c>
      <c r="AM1692" s="188" t="s">
        <v>963</v>
      </c>
      <c r="AN1692" s="188" t="s">
        <v>101</v>
      </c>
      <c r="AO1692" s="188" t="s">
        <v>617</v>
      </c>
      <c r="AP1692" s="188" t="s">
        <v>618</v>
      </c>
      <c r="AQ1692" s="188" t="s">
        <v>619</v>
      </c>
      <c r="AR1692" s="191">
        <v>18</v>
      </c>
      <c r="AS1692" s="188" t="s">
        <v>347</v>
      </c>
      <c r="AT1692" s="188" t="s">
        <v>347</v>
      </c>
      <c r="AU1692" s="186">
        <v>0</v>
      </c>
      <c r="AV1692" s="189">
        <v>43344</v>
      </c>
      <c r="AW1692" s="189">
        <v>43404</v>
      </c>
      <c r="AX1692" s="191">
        <v>-10.62</v>
      </c>
      <c r="AY1692" s="186">
        <v>0</v>
      </c>
      <c r="AZ1692" s="186">
        <v>0</v>
      </c>
      <c r="BA1692" s="186">
        <v>0</v>
      </c>
      <c r="BB1692" s="186">
        <v>0</v>
      </c>
      <c r="BC1692" s="191">
        <v>-0.41</v>
      </c>
      <c r="BD1692" s="186">
        <v>0</v>
      </c>
      <c r="BE1692" s="186">
        <v>0</v>
      </c>
      <c r="BF1692" s="189">
        <v>43405</v>
      </c>
      <c r="BG1692" s="189">
        <v>43465</v>
      </c>
      <c r="BH1692" s="191">
        <v>19.739999999999998</v>
      </c>
      <c r="BI1692" s="191">
        <v>-7.73</v>
      </c>
      <c r="BJ1692" s="191">
        <v>1.39</v>
      </c>
      <c r="BK1692" s="191">
        <v>-4.75</v>
      </c>
      <c r="BL1692" s="191">
        <v>5.34</v>
      </c>
      <c r="BM1692" s="191">
        <v>-1.35</v>
      </c>
      <c r="BN1692" s="191">
        <v>-0.63</v>
      </c>
      <c r="BO1692" s="191">
        <v>-1.98</v>
      </c>
      <c r="BP1692" s="186">
        <v>0</v>
      </c>
      <c r="BQ1692" s="191">
        <v>25.08</v>
      </c>
      <c r="BR1692" s="191">
        <v>1.38</v>
      </c>
      <c r="BS1692" s="191">
        <v>-25.08</v>
      </c>
      <c r="BT1692" s="191">
        <v>-5.0199999999999996</v>
      </c>
      <c r="BU1692" s="191">
        <v>-3.64</v>
      </c>
      <c r="BV1692" s="186">
        <v>-211</v>
      </c>
      <c r="BW1692" s="186">
        <v>-211</v>
      </c>
      <c r="BX1692" s="186">
        <v>0</v>
      </c>
      <c r="BY1692" s="189">
        <v>43514</v>
      </c>
      <c r="BZ1692" s="188" t="s">
        <v>624</v>
      </c>
      <c r="CA1692" s="186">
        <v>9873</v>
      </c>
      <c r="CB1692" s="186">
        <v>0</v>
      </c>
      <c r="CC1692" s="189">
        <v>43542</v>
      </c>
      <c r="CD1692" s="186">
        <v>16666</v>
      </c>
      <c r="CE1692" s="186">
        <v>0</v>
      </c>
      <c r="CF1692" s="186">
        <v>637</v>
      </c>
      <c r="CG1692" s="186">
        <v>0</v>
      </c>
    </row>
    <row r="1693" spans="1:85" hidden="1" x14ac:dyDescent="0.45">
      <c r="A1693" s="98">
        <v>100004095111</v>
      </c>
      <c r="B1693" s="1">
        <v>43538</v>
      </c>
      <c r="C1693" t="s">
        <v>101</v>
      </c>
      <c r="D1693">
        <v>2019</v>
      </c>
      <c r="E1693" s="98">
        <v>14860636700389</v>
      </c>
      <c r="F1693" s="193" t="s">
        <v>689</v>
      </c>
      <c r="G1693" s="141" t="str">
        <f>VLOOKUP(E1693,'Tableau Sites'!$A$7:$C$107,3,FALSE)</f>
        <v>6 RUE DE L ECOLE</v>
      </c>
      <c r="H1693" s="98">
        <v>56100</v>
      </c>
      <c r="I1693" s="104">
        <v>18</v>
      </c>
      <c r="J1693" s="1">
        <v>43465</v>
      </c>
      <c r="K1693" s="1">
        <v>43465</v>
      </c>
      <c r="L1693" s="104">
        <v>4756</v>
      </c>
      <c r="M1693" s="104">
        <v>4756</v>
      </c>
      <c r="N1693" s="5">
        <v>703.42</v>
      </c>
      <c r="O1693" s="186">
        <v>102976584</v>
      </c>
      <c r="P1693" s="187" t="s">
        <v>611</v>
      </c>
      <c r="Q1693" s="186">
        <v>102977700</v>
      </c>
      <c r="R1693" s="188" t="s">
        <v>130</v>
      </c>
      <c r="S1693" s="186">
        <v>11003620275</v>
      </c>
      <c r="T1693" s="188" t="s">
        <v>910</v>
      </c>
      <c r="U1693" s="186">
        <v>21560121200016</v>
      </c>
      <c r="V1693" s="188" t="s">
        <v>347</v>
      </c>
      <c r="W1693" s="188" t="s">
        <v>917</v>
      </c>
      <c r="X1693" s="186">
        <v>100004095111</v>
      </c>
      <c r="Y1693" s="189">
        <v>43538</v>
      </c>
      <c r="Z1693" s="189">
        <v>43578</v>
      </c>
      <c r="AA1693" s="186">
        <v>131</v>
      </c>
      <c r="AB1693" s="188" t="s">
        <v>613</v>
      </c>
      <c r="AC1693" s="188" t="s">
        <v>347</v>
      </c>
      <c r="AD1693" s="186">
        <v>6005863676</v>
      </c>
      <c r="AE1693" s="188" t="s">
        <v>689</v>
      </c>
      <c r="AF1693" s="188" t="s">
        <v>347</v>
      </c>
      <c r="AG1693" s="188" t="s">
        <v>347</v>
      </c>
      <c r="AH1693" s="190">
        <v>14860636700389</v>
      </c>
      <c r="AI1693" s="188" t="s">
        <v>842</v>
      </c>
      <c r="AJ1693" s="186">
        <v>56100</v>
      </c>
      <c r="AK1693" s="188" t="s">
        <v>264</v>
      </c>
      <c r="AL1693" s="188" t="s">
        <v>616</v>
      </c>
      <c r="AM1693" s="188" t="s">
        <v>964</v>
      </c>
      <c r="AN1693" s="188" t="s">
        <v>101</v>
      </c>
      <c r="AO1693" s="188" t="s">
        <v>617</v>
      </c>
      <c r="AP1693" s="188" t="s">
        <v>618</v>
      </c>
      <c r="AQ1693" s="188" t="s">
        <v>619</v>
      </c>
      <c r="AR1693" s="191">
        <v>18</v>
      </c>
      <c r="AS1693" s="188" t="s">
        <v>347</v>
      </c>
      <c r="AT1693" s="188" t="s">
        <v>347</v>
      </c>
      <c r="AU1693" s="186">
        <v>0</v>
      </c>
      <c r="AV1693" s="189">
        <v>43405</v>
      </c>
      <c r="AW1693" s="189">
        <v>43465</v>
      </c>
      <c r="AX1693" s="191">
        <v>239.18</v>
      </c>
      <c r="AY1693" s="186">
        <v>0</v>
      </c>
      <c r="AZ1693" s="186">
        <v>0</v>
      </c>
      <c r="BA1693" s="186">
        <v>0</v>
      </c>
      <c r="BB1693" s="186">
        <v>0</v>
      </c>
      <c r="BC1693" s="191">
        <v>9.1300000000000008</v>
      </c>
      <c r="BD1693" s="186">
        <v>0</v>
      </c>
      <c r="BE1693" s="186">
        <v>0</v>
      </c>
      <c r="BF1693" s="189">
        <v>43466</v>
      </c>
      <c r="BG1693" s="189">
        <v>43524</v>
      </c>
      <c r="BH1693" s="191">
        <v>19.09</v>
      </c>
      <c r="BI1693" s="191">
        <v>174.07</v>
      </c>
      <c r="BJ1693" s="191">
        <v>432.34</v>
      </c>
      <c r="BK1693" s="191">
        <v>107.01</v>
      </c>
      <c r="BL1693" s="191">
        <v>5.16</v>
      </c>
      <c r="BM1693" s="191">
        <v>30.34</v>
      </c>
      <c r="BN1693" s="191">
        <v>14.27</v>
      </c>
      <c r="BO1693" s="191">
        <v>44.61</v>
      </c>
      <c r="BP1693" s="191">
        <v>589.12</v>
      </c>
      <c r="BQ1693" s="191">
        <v>24.25</v>
      </c>
      <c r="BR1693" s="191">
        <v>1.33</v>
      </c>
      <c r="BS1693" s="191">
        <v>564.87</v>
      </c>
      <c r="BT1693" s="191">
        <v>112.97</v>
      </c>
      <c r="BU1693" s="191">
        <v>703.42</v>
      </c>
      <c r="BV1693" s="186">
        <v>4756</v>
      </c>
      <c r="BW1693" s="186">
        <v>4756</v>
      </c>
      <c r="BX1693" s="186">
        <v>0</v>
      </c>
      <c r="BY1693" s="189">
        <v>43514</v>
      </c>
      <c r="BZ1693" s="188" t="s">
        <v>624</v>
      </c>
      <c r="CA1693" s="186">
        <v>9873</v>
      </c>
      <c r="CB1693" s="186">
        <v>0</v>
      </c>
      <c r="CC1693" s="189">
        <v>43542</v>
      </c>
      <c r="CD1693" s="186">
        <v>637</v>
      </c>
      <c r="CE1693" s="186">
        <v>0</v>
      </c>
      <c r="CF1693" s="186">
        <v>5393</v>
      </c>
      <c r="CG1693" s="186">
        <v>0</v>
      </c>
    </row>
    <row r="1694" spans="1:85" hidden="1" x14ac:dyDescent="0.45">
      <c r="A1694" s="98">
        <v>100004095111</v>
      </c>
      <c r="B1694" s="1">
        <v>43538</v>
      </c>
      <c r="C1694" t="s">
        <v>101</v>
      </c>
      <c r="D1694">
        <v>2019</v>
      </c>
      <c r="E1694" s="98">
        <v>14860636700389</v>
      </c>
      <c r="F1694" s="193" t="s">
        <v>689</v>
      </c>
      <c r="G1694" s="141" t="str">
        <f>VLOOKUP(E1694,'Tableau Sites'!$A$7:$C$107,3,FALSE)</f>
        <v>6 RUE DE L ECOLE</v>
      </c>
      <c r="H1694" s="98">
        <v>56100</v>
      </c>
      <c r="I1694" s="104">
        <v>18</v>
      </c>
      <c r="J1694" s="1">
        <v>43524</v>
      </c>
      <c r="K1694" s="1">
        <v>43524</v>
      </c>
      <c r="L1694" s="104">
        <v>5074</v>
      </c>
      <c r="M1694" s="104">
        <v>5074</v>
      </c>
      <c r="N1694" s="5">
        <v>760.96</v>
      </c>
      <c r="O1694" s="186">
        <v>102976584</v>
      </c>
      <c r="P1694" s="187" t="s">
        <v>611</v>
      </c>
      <c r="Q1694" s="186">
        <v>102977700</v>
      </c>
      <c r="R1694" s="188" t="s">
        <v>130</v>
      </c>
      <c r="S1694" s="186">
        <v>11003620275</v>
      </c>
      <c r="T1694" s="188" t="s">
        <v>910</v>
      </c>
      <c r="U1694" s="186">
        <v>21560121200016</v>
      </c>
      <c r="V1694" s="188" t="s">
        <v>347</v>
      </c>
      <c r="W1694" s="188" t="s">
        <v>917</v>
      </c>
      <c r="X1694" s="186">
        <v>100004095111</v>
      </c>
      <c r="Y1694" s="189">
        <v>43538</v>
      </c>
      <c r="Z1694" s="189">
        <v>43578</v>
      </c>
      <c r="AA1694" s="186">
        <v>132</v>
      </c>
      <c r="AB1694" s="188" t="s">
        <v>613</v>
      </c>
      <c r="AC1694" s="188" t="s">
        <v>347</v>
      </c>
      <c r="AD1694" s="186">
        <v>6005863676</v>
      </c>
      <c r="AE1694" s="188" t="s">
        <v>689</v>
      </c>
      <c r="AF1694" s="188" t="s">
        <v>347</v>
      </c>
      <c r="AG1694" s="188" t="s">
        <v>347</v>
      </c>
      <c r="AH1694" s="190">
        <v>14860636700389</v>
      </c>
      <c r="AI1694" s="188" t="s">
        <v>842</v>
      </c>
      <c r="AJ1694" s="186">
        <v>56100</v>
      </c>
      <c r="AK1694" s="188" t="s">
        <v>264</v>
      </c>
      <c r="AL1694" s="188" t="s">
        <v>616</v>
      </c>
      <c r="AM1694" s="188" t="s">
        <v>964</v>
      </c>
      <c r="AN1694" s="188" t="s">
        <v>101</v>
      </c>
      <c r="AO1694" s="188" t="s">
        <v>617</v>
      </c>
      <c r="AP1694" s="188" t="s">
        <v>618</v>
      </c>
      <c r="AQ1694" s="188" t="s">
        <v>619</v>
      </c>
      <c r="AR1694" s="191">
        <v>18</v>
      </c>
      <c r="AS1694" s="188" t="s">
        <v>347</v>
      </c>
      <c r="AT1694" s="188" t="s">
        <v>347</v>
      </c>
      <c r="AU1694" s="186">
        <v>0</v>
      </c>
      <c r="AV1694" s="189">
        <v>43466</v>
      </c>
      <c r="AW1694" s="189">
        <v>43524</v>
      </c>
      <c r="AX1694" s="191">
        <v>264.61</v>
      </c>
      <c r="AY1694" s="186">
        <v>0</v>
      </c>
      <c r="AZ1694" s="186">
        <v>0</v>
      </c>
      <c r="BA1694" s="186">
        <v>0</v>
      </c>
      <c r="BB1694" s="186">
        <v>0</v>
      </c>
      <c r="BC1694" s="191">
        <v>19.18</v>
      </c>
      <c r="BD1694" s="186">
        <v>0</v>
      </c>
      <c r="BE1694" s="186">
        <v>0</v>
      </c>
      <c r="BF1694" s="189">
        <v>43525</v>
      </c>
      <c r="BG1694" s="189">
        <v>43585</v>
      </c>
      <c r="BH1694" s="191">
        <v>19.739999999999998</v>
      </c>
      <c r="BI1694" s="191">
        <v>185.71</v>
      </c>
      <c r="BJ1694" s="191">
        <v>470.06</v>
      </c>
      <c r="BK1694" s="191">
        <v>114.17</v>
      </c>
      <c r="BL1694" s="191">
        <v>5.34</v>
      </c>
      <c r="BM1694" s="191">
        <v>32.369999999999997</v>
      </c>
      <c r="BN1694" s="191">
        <v>15.22</v>
      </c>
      <c r="BO1694" s="191">
        <v>47.59</v>
      </c>
      <c r="BP1694" s="191">
        <v>637.16</v>
      </c>
      <c r="BQ1694" s="191">
        <v>25.08</v>
      </c>
      <c r="BR1694" s="191">
        <v>1.38</v>
      </c>
      <c r="BS1694" s="191">
        <v>612.08000000000004</v>
      </c>
      <c r="BT1694" s="191">
        <v>122.42</v>
      </c>
      <c r="BU1694" s="191">
        <v>760.96</v>
      </c>
      <c r="BV1694" s="186">
        <v>5074</v>
      </c>
      <c r="BW1694" s="186">
        <v>5074</v>
      </c>
      <c r="BX1694" s="186">
        <v>0</v>
      </c>
      <c r="BY1694" s="189">
        <v>43514</v>
      </c>
      <c r="BZ1694" s="188" t="s">
        <v>624</v>
      </c>
      <c r="CA1694" s="186">
        <v>9873</v>
      </c>
      <c r="CB1694" s="186">
        <v>0</v>
      </c>
      <c r="CC1694" s="189">
        <v>43542</v>
      </c>
      <c r="CD1694" s="186">
        <v>5393</v>
      </c>
      <c r="CE1694" s="186">
        <v>0</v>
      </c>
      <c r="CF1694" s="186">
        <v>10467</v>
      </c>
      <c r="CG1694" s="186">
        <v>0</v>
      </c>
    </row>
    <row r="1695" spans="1:85" hidden="1" x14ac:dyDescent="0.45">
      <c r="A1695" s="98">
        <v>100004095111</v>
      </c>
      <c r="B1695" s="1">
        <v>43538</v>
      </c>
      <c r="C1695" t="s">
        <v>101</v>
      </c>
      <c r="D1695">
        <v>2018</v>
      </c>
      <c r="E1695" s="98">
        <v>14860347264787</v>
      </c>
      <c r="F1695" s="193" t="s">
        <v>690</v>
      </c>
      <c r="G1695" s="141" t="str">
        <f>VLOOKUP(E1695,'Tableau Sites'!$A$7:$C$107,3,FALSE)</f>
        <v>11 PLACE DE L YSER</v>
      </c>
      <c r="H1695" s="98">
        <v>56100</v>
      </c>
      <c r="I1695" s="104">
        <v>36</v>
      </c>
      <c r="J1695" s="1">
        <v>43404</v>
      </c>
      <c r="K1695" s="1">
        <v>43404</v>
      </c>
      <c r="L1695" s="104">
        <v>2004</v>
      </c>
      <c r="M1695" s="104">
        <v>2004</v>
      </c>
      <c r="N1695" s="5">
        <v>331.43</v>
      </c>
      <c r="O1695" s="186">
        <v>102976584</v>
      </c>
      <c r="P1695" s="187" t="s">
        <v>611</v>
      </c>
      <c r="Q1695" s="186">
        <v>102977700</v>
      </c>
      <c r="R1695" s="188" t="s">
        <v>130</v>
      </c>
      <c r="S1695" s="186">
        <v>11003620275</v>
      </c>
      <c r="T1695" s="188" t="s">
        <v>910</v>
      </c>
      <c r="U1695" s="186">
        <v>21560121200016</v>
      </c>
      <c r="V1695" s="188" t="s">
        <v>347</v>
      </c>
      <c r="W1695" s="188" t="s">
        <v>917</v>
      </c>
      <c r="X1695" s="186">
        <v>100004095111</v>
      </c>
      <c r="Y1695" s="189">
        <v>43538</v>
      </c>
      <c r="Z1695" s="189">
        <v>43578</v>
      </c>
      <c r="AA1695" s="186">
        <v>133</v>
      </c>
      <c r="AB1695" s="188" t="s">
        <v>613</v>
      </c>
      <c r="AC1695" s="188" t="s">
        <v>347</v>
      </c>
      <c r="AD1695" s="186">
        <v>6005836745</v>
      </c>
      <c r="AE1695" s="188" t="s">
        <v>690</v>
      </c>
      <c r="AF1695" s="188" t="s">
        <v>347</v>
      </c>
      <c r="AG1695" s="188" t="s">
        <v>347</v>
      </c>
      <c r="AH1695" s="190">
        <v>14860347264787</v>
      </c>
      <c r="AI1695" s="188" t="s">
        <v>846</v>
      </c>
      <c r="AJ1695" s="186">
        <v>56100</v>
      </c>
      <c r="AK1695" s="188" t="s">
        <v>264</v>
      </c>
      <c r="AL1695" s="188" t="s">
        <v>616</v>
      </c>
      <c r="AM1695" s="188" t="s">
        <v>965</v>
      </c>
      <c r="AN1695" s="188" t="s">
        <v>101</v>
      </c>
      <c r="AO1695" s="188" t="s">
        <v>617</v>
      </c>
      <c r="AP1695" s="188" t="s">
        <v>618</v>
      </c>
      <c r="AQ1695" s="188" t="s">
        <v>619</v>
      </c>
      <c r="AR1695" s="191">
        <v>36</v>
      </c>
      <c r="AS1695" s="188" t="s">
        <v>347</v>
      </c>
      <c r="AT1695" s="188" t="s">
        <v>347</v>
      </c>
      <c r="AU1695" s="186">
        <v>0</v>
      </c>
      <c r="AV1695" s="189">
        <v>43344</v>
      </c>
      <c r="AW1695" s="189">
        <v>43404</v>
      </c>
      <c r="AX1695" s="191">
        <v>100.77</v>
      </c>
      <c r="AY1695" s="186">
        <v>0</v>
      </c>
      <c r="AZ1695" s="186">
        <v>0</v>
      </c>
      <c r="BA1695" s="186">
        <v>0</v>
      </c>
      <c r="BB1695" s="186">
        <v>0</v>
      </c>
      <c r="BC1695" s="191">
        <v>3.84</v>
      </c>
      <c r="BD1695" s="186">
        <v>0</v>
      </c>
      <c r="BE1695" s="186">
        <v>0</v>
      </c>
      <c r="BF1695" s="189">
        <v>43405</v>
      </c>
      <c r="BG1695" s="189">
        <v>43465</v>
      </c>
      <c r="BH1695" s="191">
        <v>34.18</v>
      </c>
      <c r="BI1695" s="191">
        <v>73.349999999999994</v>
      </c>
      <c r="BJ1695" s="191">
        <v>208.3</v>
      </c>
      <c r="BK1695" s="191">
        <v>45.1</v>
      </c>
      <c r="BL1695" s="191">
        <v>9.24</v>
      </c>
      <c r="BM1695" s="191">
        <v>12.79</v>
      </c>
      <c r="BN1695" s="191">
        <v>6.01</v>
      </c>
      <c r="BO1695" s="191">
        <v>18.8</v>
      </c>
      <c r="BP1695" s="191">
        <v>281.44</v>
      </c>
      <c r="BQ1695" s="191">
        <v>43.42</v>
      </c>
      <c r="BR1695" s="191">
        <v>2.39</v>
      </c>
      <c r="BS1695" s="191">
        <v>238.02</v>
      </c>
      <c r="BT1695" s="191">
        <v>47.6</v>
      </c>
      <c r="BU1695" s="191">
        <v>331.43</v>
      </c>
      <c r="BV1695" s="186">
        <v>2004</v>
      </c>
      <c r="BW1695" s="186">
        <v>2004</v>
      </c>
      <c r="BX1695" s="186">
        <v>0</v>
      </c>
      <c r="BY1695" s="189">
        <v>43513</v>
      </c>
      <c r="BZ1695" s="188" t="s">
        <v>624</v>
      </c>
      <c r="CA1695" s="186">
        <v>8584</v>
      </c>
      <c r="CB1695" s="186">
        <v>0</v>
      </c>
      <c r="CC1695" s="188"/>
      <c r="CD1695" s="186">
        <v>53427</v>
      </c>
      <c r="CE1695" s="186">
        <v>0</v>
      </c>
      <c r="CF1695" s="186">
        <v>398</v>
      </c>
      <c r="CG1695" s="186">
        <v>0</v>
      </c>
    </row>
    <row r="1696" spans="1:85" hidden="1" x14ac:dyDescent="0.45">
      <c r="A1696" s="98">
        <v>100004095111</v>
      </c>
      <c r="B1696" s="1">
        <v>43538</v>
      </c>
      <c r="C1696" t="s">
        <v>101</v>
      </c>
      <c r="D1696">
        <v>2019</v>
      </c>
      <c r="E1696" s="98">
        <v>14860347264787</v>
      </c>
      <c r="F1696" s="193" t="s">
        <v>690</v>
      </c>
      <c r="G1696" s="141" t="str">
        <f>VLOOKUP(E1696,'Tableau Sites'!$A$7:$C$107,3,FALSE)</f>
        <v>11 PLACE DE L YSER</v>
      </c>
      <c r="H1696" s="98">
        <v>56100</v>
      </c>
      <c r="I1696" s="104">
        <v>36</v>
      </c>
      <c r="J1696" s="1">
        <v>43465</v>
      </c>
      <c r="K1696" s="1">
        <v>43465</v>
      </c>
      <c r="L1696" s="104">
        <v>4421</v>
      </c>
      <c r="M1696" s="104">
        <v>4421</v>
      </c>
      <c r="N1696" s="5">
        <v>674.4</v>
      </c>
      <c r="O1696" s="186">
        <v>102976584</v>
      </c>
      <c r="P1696" s="187" t="s">
        <v>611</v>
      </c>
      <c r="Q1696" s="186">
        <v>102977700</v>
      </c>
      <c r="R1696" s="188" t="s">
        <v>130</v>
      </c>
      <c r="S1696" s="186">
        <v>11003620275</v>
      </c>
      <c r="T1696" s="188" t="s">
        <v>910</v>
      </c>
      <c r="U1696" s="186">
        <v>21560121200016</v>
      </c>
      <c r="V1696" s="188" t="s">
        <v>347</v>
      </c>
      <c r="W1696" s="188" t="s">
        <v>917</v>
      </c>
      <c r="X1696" s="186">
        <v>100004095111</v>
      </c>
      <c r="Y1696" s="189">
        <v>43538</v>
      </c>
      <c r="Z1696" s="189">
        <v>43578</v>
      </c>
      <c r="AA1696" s="186">
        <v>134</v>
      </c>
      <c r="AB1696" s="188" t="s">
        <v>613</v>
      </c>
      <c r="AC1696" s="188" t="s">
        <v>347</v>
      </c>
      <c r="AD1696" s="186">
        <v>6005836745</v>
      </c>
      <c r="AE1696" s="188" t="s">
        <v>690</v>
      </c>
      <c r="AF1696" s="188" t="s">
        <v>347</v>
      </c>
      <c r="AG1696" s="188" t="s">
        <v>347</v>
      </c>
      <c r="AH1696" s="190">
        <v>14860347264787</v>
      </c>
      <c r="AI1696" s="188" t="s">
        <v>846</v>
      </c>
      <c r="AJ1696" s="186">
        <v>56100</v>
      </c>
      <c r="AK1696" s="188" t="s">
        <v>264</v>
      </c>
      <c r="AL1696" s="188" t="s">
        <v>616</v>
      </c>
      <c r="AM1696" s="188" t="s">
        <v>966</v>
      </c>
      <c r="AN1696" s="188" t="s">
        <v>101</v>
      </c>
      <c r="AO1696" s="188" t="s">
        <v>617</v>
      </c>
      <c r="AP1696" s="188" t="s">
        <v>618</v>
      </c>
      <c r="AQ1696" s="188" t="s">
        <v>619</v>
      </c>
      <c r="AR1696" s="191">
        <v>36</v>
      </c>
      <c r="AS1696" s="188" t="s">
        <v>347</v>
      </c>
      <c r="AT1696" s="188" t="s">
        <v>347</v>
      </c>
      <c r="AU1696" s="186">
        <v>0</v>
      </c>
      <c r="AV1696" s="189">
        <v>43405</v>
      </c>
      <c r="AW1696" s="189">
        <v>43465</v>
      </c>
      <c r="AX1696" s="191">
        <v>222.33</v>
      </c>
      <c r="AY1696" s="186">
        <v>0</v>
      </c>
      <c r="AZ1696" s="186">
        <v>0</v>
      </c>
      <c r="BA1696" s="186">
        <v>0</v>
      </c>
      <c r="BB1696" s="186">
        <v>0</v>
      </c>
      <c r="BC1696" s="191">
        <v>8.49</v>
      </c>
      <c r="BD1696" s="186">
        <v>0</v>
      </c>
      <c r="BE1696" s="186">
        <v>0</v>
      </c>
      <c r="BF1696" s="189">
        <v>43466</v>
      </c>
      <c r="BG1696" s="189">
        <v>43524</v>
      </c>
      <c r="BH1696" s="191">
        <v>33.049999999999997</v>
      </c>
      <c r="BI1696" s="191">
        <v>161.81</v>
      </c>
      <c r="BJ1696" s="191">
        <v>417.19</v>
      </c>
      <c r="BK1696" s="191">
        <v>99.47</v>
      </c>
      <c r="BL1696" s="191">
        <v>8.94</v>
      </c>
      <c r="BM1696" s="191">
        <v>28.21</v>
      </c>
      <c r="BN1696" s="191">
        <v>13.26</v>
      </c>
      <c r="BO1696" s="191">
        <v>41.47</v>
      </c>
      <c r="BP1696" s="191">
        <v>567.07000000000005</v>
      </c>
      <c r="BQ1696" s="191">
        <v>41.99</v>
      </c>
      <c r="BR1696" s="191">
        <v>2.31</v>
      </c>
      <c r="BS1696" s="191">
        <v>525.08000000000004</v>
      </c>
      <c r="BT1696" s="191">
        <v>105.02</v>
      </c>
      <c r="BU1696" s="191">
        <v>674.4</v>
      </c>
      <c r="BV1696" s="186">
        <v>4421</v>
      </c>
      <c r="BW1696" s="186">
        <v>4421</v>
      </c>
      <c r="BX1696" s="186">
        <v>0</v>
      </c>
      <c r="BY1696" s="189">
        <v>43513</v>
      </c>
      <c r="BZ1696" s="188" t="s">
        <v>624</v>
      </c>
      <c r="CA1696" s="186">
        <v>8584</v>
      </c>
      <c r="CB1696" s="186">
        <v>0</v>
      </c>
      <c r="CC1696" s="188"/>
      <c r="CD1696" s="186">
        <v>398</v>
      </c>
      <c r="CE1696" s="186">
        <v>0</v>
      </c>
      <c r="CF1696" s="186">
        <v>4819</v>
      </c>
      <c r="CG1696" s="186">
        <v>0</v>
      </c>
    </row>
    <row r="1697" spans="1:85" hidden="1" x14ac:dyDescent="0.45">
      <c r="A1697" s="98">
        <v>100004095111</v>
      </c>
      <c r="B1697" s="1">
        <v>43538</v>
      </c>
      <c r="C1697" t="s">
        <v>101</v>
      </c>
      <c r="D1697">
        <v>2019</v>
      </c>
      <c r="E1697" s="98">
        <v>14860347264787</v>
      </c>
      <c r="F1697" s="193" t="s">
        <v>690</v>
      </c>
      <c r="G1697" s="141" t="str">
        <f>VLOOKUP(E1697,'Tableau Sites'!$A$7:$C$107,3,FALSE)</f>
        <v>11 PLACE DE L YSER</v>
      </c>
      <c r="H1697" s="98">
        <v>56100</v>
      </c>
      <c r="I1697" s="104">
        <v>36</v>
      </c>
      <c r="J1697" s="1">
        <v>43524</v>
      </c>
      <c r="K1697" s="1">
        <v>43524</v>
      </c>
      <c r="L1697" s="104">
        <v>4532</v>
      </c>
      <c r="M1697" s="104">
        <v>4532</v>
      </c>
      <c r="N1697" s="5">
        <v>701.84</v>
      </c>
      <c r="O1697" s="186">
        <v>102976584</v>
      </c>
      <c r="P1697" s="187" t="s">
        <v>611</v>
      </c>
      <c r="Q1697" s="186">
        <v>102977700</v>
      </c>
      <c r="R1697" s="188" t="s">
        <v>130</v>
      </c>
      <c r="S1697" s="186">
        <v>11003620275</v>
      </c>
      <c r="T1697" s="188" t="s">
        <v>910</v>
      </c>
      <c r="U1697" s="186">
        <v>21560121200016</v>
      </c>
      <c r="V1697" s="188" t="s">
        <v>347</v>
      </c>
      <c r="W1697" s="188" t="s">
        <v>917</v>
      </c>
      <c r="X1697" s="186">
        <v>100004095111</v>
      </c>
      <c r="Y1697" s="189">
        <v>43538</v>
      </c>
      <c r="Z1697" s="189">
        <v>43578</v>
      </c>
      <c r="AA1697" s="186">
        <v>135</v>
      </c>
      <c r="AB1697" s="188" t="s">
        <v>613</v>
      </c>
      <c r="AC1697" s="188" t="s">
        <v>347</v>
      </c>
      <c r="AD1697" s="186">
        <v>6005836745</v>
      </c>
      <c r="AE1697" s="188" t="s">
        <v>690</v>
      </c>
      <c r="AF1697" s="188" t="s">
        <v>347</v>
      </c>
      <c r="AG1697" s="188" t="s">
        <v>347</v>
      </c>
      <c r="AH1697" s="190">
        <v>14860347264787</v>
      </c>
      <c r="AI1697" s="188" t="s">
        <v>846</v>
      </c>
      <c r="AJ1697" s="186">
        <v>56100</v>
      </c>
      <c r="AK1697" s="188" t="s">
        <v>264</v>
      </c>
      <c r="AL1697" s="188" t="s">
        <v>616</v>
      </c>
      <c r="AM1697" s="188" t="s">
        <v>966</v>
      </c>
      <c r="AN1697" s="188" t="s">
        <v>101</v>
      </c>
      <c r="AO1697" s="188" t="s">
        <v>617</v>
      </c>
      <c r="AP1697" s="188" t="s">
        <v>618</v>
      </c>
      <c r="AQ1697" s="188" t="s">
        <v>619</v>
      </c>
      <c r="AR1697" s="191">
        <v>36</v>
      </c>
      <c r="AS1697" s="188" t="s">
        <v>347</v>
      </c>
      <c r="AT1697" s="188" t="s">
        <v>347</v>
      </c>
      <c r="AU1697" s="186">
        <v>0</v>
      </c>
      <c r="AV1697" s="189">
        <v>43466</v>
      </c>
      <c r="AW1697" s="189">
        <v>43524</v>
      </c>
      <c r="AX1697" s="191">
        <v>236.34</v>
      </c>
      <c r="AY1697" s="186">
        <v>0</v>
      </c>
      <c r="AZ1697" s="186">
        <v>0</v>
      </c>
      <c r="BA1697" s="186">
        <v>0</v>
      </c>
      <c r="BB1697" s="186">
        <v>0</v>
      </c>
      <c r="BC1697" s="191">
        <v>17.13</v>
      </c>
      <c r="BD1697" s="186">
        <v>0</v>
      </c>
      <c r="BE1697" s="186">
        <v>0</v>
      </c>
      <c r="BF1697" s="189">
        <v>43525</v>
      </c>
      <c r="BG1697" s="189">
        <v>43585</v>
      </c>
      <c r="BH1697" s="191">
        <v>34.18</v>
      </c>
      <c r="BI1697" s="191">
        <v>165.87</v>
      </c>
      <c r="BJ1697" s="191">
        <v>436.39</v>
      </c>
      <c r="BK1697" s="191">
        <v>101.97</v>
      </c>
      <c r="BL1697" s="191">
        <v>9.24</v>
      </c>
      <c r="BM1697" s="191">
        <v>28.91</v>
      </c>
      <c r="BN1697" s="191">
        <v>13.6</v>
      </c>
      <c r="BO1697" s="191">
        <v>42.51</v>
      </c>
      <c r="BP1697" s="191">
        <v>590.11</v>
      </c>
      <c r="BQ1697" s="191">
        <v>43.42</v>
      </c>
      <c r="BR1697" s="191">
        <v>2.39</v>
      </c>
      <c r="BS1697" s="191">
        <v>546.69000000000005</v>
      </c>
      <c r="BT1697" s="191">
        <v>109.34</v>
      </c>
      <c r="BU1697" s="191">
        <v>701.84</v>
      </c>
      <c r="BV1697" s="186">
        <v>4532</v>
      </c>
      <c r="BW1697" s="186">
        <v>4532</v>
      </c>
      <c r="BX1697" s="186">
        <v>0</v>
      </c>
      <c r="BY1697" s="189">
        <v>43513</v>
      </c>
      <c r="BZ1697" s="188" t="s">
        <v>624</v>
      </c>
      <c r="CA1697" s="186">
        <v>8584</v>
      </c>
      <c r="CB1697" s="186">
        <v>0</v>
      </c>
      <c r="CC1697" s="188"/>
      <c r="CD1697" s="186">
        <v>4819</v>
      </c>
      <c r="CE1697" s="186">
        <v>0</v>
      </c>
      <c r="CF1697" s="186">
        <v>9351</v>
      </c>
      <c r="CG1697" s="186">
        <v>0</v>
      </c>
    </row>
    <row r="1698" spans="1:85" hidden="1" x14ac:dyDescent="0.45">
      <c r="A1698" s="98">
        <v>100004095111</v>
      </c>
      <c r="B1698" s="1">
        <v>43538</v>
      </c>
      <c r="C1698" t="s">
        <v>101</v>
      </c>
      <c r="D1698">
        <v>2018</v>
      </c>
      <c r="E1698" s="98">
        <v>14861215571523</v>
      </c>
      <c r="F1698" s="193" t="s">
        <v>692</v>
      </c>
      <c r="G1698" s="141" t="str">
        <f>VLOOKUP(E1698,'Tableau Sites'!$A$7:$C$107,3,FALSE)</f>
        <v>29 RUE JULES SIMON</v>
      </c>
      <c r="H1698" s="98">
        <v>56100</v>
      </c>
      <c r="I1698" s="104">
        <v>9</v>
      </c>
      <c r="J1698" s="1">
        <v>43404</v>
      </c>
      <c r="K1698" s="1">
        <v>43404</v>
      </c>
      <c r="L1698" s="104">
        <v>284</v>
      </c>
      <c r="M1698" s="104">
        <v>284</v>
      </c>
      <c r="N1698" s="5">
        <v>57.29</v>
      </c>
      <c r="O1698" s="186">
        <v>102976584</v>
      </c>
      <c r="P1698" s="187" t="s">
        <v>611</v>
      </c>
      <c r="Q1698" s="186">
        <v>102977700</v>
      </c>
      <c r="R1698" s="188" t="s">
        <v>130</v>
      </c>
      <c r="S1698" s="186">
        <v>11003620275</v>
      </c>
      <c r="T1698" s="188" t="s">
        <v>910</v>
      </c>
      <c r="U1698" s="186">
        <v>21560121200016</v>
      </c>
      <c r="V1698" s="188" t="s">
        <v>347</v>
      </c>
      <c r="W1698" s="188" t="s">
        <v>917</v>
      </c>
      <c r="X1698" s="186">
        <v>100004095111</v>
      </c>
      <c r="Y1698" s="189">
        <v>43538</v>
      </c>
      <c r="Z1698" s="189">
        <v>43578</v>
      </c>
      <c r="AA1698" s="186">
        <v>136</v>
      </c>
      <c r="AB1698" s="188" t="s">
        <v>613</v>
      </c>
      <c r="AC1698" s="188" t="s">
        <v>347</v>
      </c>
      <c r="AD1698" s="186">
        <v>6005876564</v>
      </c>
      <c r="AE1698" s="188" t="s">
        <v>692</v>
      </c>
      <c r="AF1698" s="188" t="s">
        <v>347</v>
      </c>
      <c r="AG1698" s="188" t="s">
        <v>347</v>
      </c>
      <c r="AH1698" s="190">
        <v>14861215571523</v>
      </c>
      <c r="AI1698" s="188" t="s">
        <v>847</v>
      </c>
      <c r="AJ1698" s="186">
        <v>56100</v>
      </c>
      <c r="AK1698" s="188" t="s">
        <v>264</v>
      </c>
      <c r="AL1698" s="188" t="s">
        <v>616</v>
      </c>
      <c r="AM1698" s="188" t="s">
        <v>967</v>
      </c>
      <c r="AN1698" s="188" t="s">
        <v>101</v>
      </c>
      <c r="AO1698" s="188" t="s">
        <v>617</v>
      </c>
      <c r="AP1698" s="188" t="s">
        <v>618</v>
      </c>
      <c r="AQ1698" s="188" t="s">
        <v>619</v>
      </c>
      <c r="AR1698" s="191">
        <v>9</v>
      </c>
      <c r="AS1698" s="188" t="s">
        <v>347</v>
      </c>
      <c r="AT1698" s="188" t="s">
        <v>347</v>
      </c>
      <c r="AU1698" s="186">
        <v>0</v>
      </c>
      <c r="AV1698" s="189">
        <v>43344</v>
      </c>
      <c r="AW1698" s="189">
        <v>43404</v>
      </c>
      <c r="AX1698" s="191">
        <v>14.29</v>
      </c>
      <c r="AY1698" s="186">
        <v>0</v>
      </c>
      <c r="AZ1698" s="186">
        <v>0</v>
      </c>
      <c r="BA1698" s="186">
        <v>0</v>
      </c>
      <c r="BB1698" s="186">
        <v>0</v>
      </c>
      <c r="BC1698" s="191">
        <v>0.55000000000000004</v>
      </c>
      <c r="BD1698" s="186">
        <v>0</v>
      </c>
      <c r="BE1698" s="186">
        <v>0</v>
      </c>
      <c r="BF1698" s="189">
        <v>43405</v>
      </c>
      <c r="BG1698" s="189">
        <v>43465</v>
      </c>
      <c r="BH1698" s="191">
        <v>12.52</v>
      </c>
      <c r="BI1698" s="191">
        <v>10.4</v>
      </c>
      <c r="BJ1698" s="191">
        <v>37.21</v>
      </c>
      <c r="BK1698" s="191">
        <v>6.39</v>
      </c>
      <c r="BL1698" s="191">
        <v>3.39</v>
      </c>
      <c r="BM1698" s="191">
        <v>1.81</v>
      </c>
      <c r="BN1698" s="191">
        <v>0.86</v>
      </c>
      <c r="BO1698" s="191">
        <v>2.67</v>
      </c>
      <c r="BP1698" s="191">
        <v>49.66</v>
      </c>
      <c r="BQ1698" s="191">
        <v>15.91</v>
      </c>
      <c r="BR1698" s="191">
        <v>0.88</v>
      </c>
      <c r="BS1698" s="191">
        <v>33.75</v>
      </c>
      <c r="BT1698" s="191">
        <v>6.75</v>
      </c>
      <c r="BU1698" s="191">
        <v>57.29</v>
      </c>
      <c r="BV1698" s="186">
        <v>284</v>
      </c>
      <c r="BW1698" s="186">
        <v>284</v>
      </c>
      <c r="BX1698" s="186">
        <v>0</v>
      </c>
      <c r="BY1698" s="189">
        <v>43513</v>
      </c>
      <c r="BZ1698" s="188" t="s">
        <v>624</v>
      </c>
      <c r="CA1698" s="186">
        <v>2067</v>
      </c>
      <c r="CB1698" s="186">
        <v>0</v>
      </c>
      <c r="CC1698" s="188"/>
      <c r="CD1698" s="186">
        <v>92428</v>
      </c>
      <c r="CE1698" s="186">
        <v>0</v>
      </c>
      <c r="CF1698" s="186">
        <v>112</v>
      </c>
      <c r="CG1698" s="186">
        <v>0</v>
      </c>
    </row>
    <row r="1699" spans="1:85" hidden="1" x14ac:dyDescent="0.45">
      <c r="A1699" s="98">
        <v>100004095111</v>
      </c>
      <c r="B1699" s="1">
        <v>43538</v>
      </c>
      <c r="C1699" t="s">
        <v>101</v>
      </c>
      <c r="D1699">
        <v>2019</v>
      </c>
      <c r="E1699" s="98">
        <v>14861215571523</v>
      </c>
      <c r="F1699" s="193" t="s">
        <v>692</v>
      </c>
      <c r="G1699" s="141" t="str">
        <f>VLOOKUP(E1699,'Tableau Sites'!$A$7:$C$107,3,FALSE)</f>
        <v>29 RUE JULES SIMON</v>
      </c>
      <c r="H1699" s="98">
        <v>56100</v>
      </c>
      <c r="I1699" s="104">
        <v>9</v>
      </c>
      <c r="J1699" s="1">
        <v>43465</v>
      </c>
      <c r="K1699" s="1">
        <v>43465</v>
      </c>
      <c r="L1699" s="104">
        <v>1012</v>
      </c>
      <c r="M1699" s="104">
        <v>1012</v>
      </c>
      <c r="N1699" s="5">
        <v>160.46</v>
      </c>
      <c r="O1699" s="186">
        <v>102976584</v>
      </c>
      <c r="P1699" s="187" t="s">
        <v>611</v>
      </c>
      <c r="Q1699" s="186">
        <v>102977700</v>
      </c>
      <c r="R1699" s="188" t="s">
        <v>130</v>
      </c>
      <c r="S1699" s="186">
        <v>11003620275</v>
      </c>
      <c r="T1699" s="188" t="s">
        <v>910</v>
      </c>
      <c r="U1699" s="186">
        <v>21560121200016</v>
      </c>
      <c r="V1699" s="188" t="s">
        <v>347</v>
      </c>
      <c r="W1699" s="188" t="s">
        <v>917</v>
      </c>
      <c r="X1699" s="186">
        <v>100004095111</v>
      </c>
      <c r="Y1699" s="189">
        <v>43538</v>
      </c>
      <c r="Z1699" s="189">
        <v>43578</v>
      </c>
      <c r="AA1699" s="186">
        <v>137</v>
      </c>
      <c r="AB1699" s="188" t="s">
        <v>613</v>
      </c>
      <c r="AC1699" s="188" t="s">
        <v>347</v>
      </c>
      <c r="AD1699" s="186">
        <v>6005876564</v>
      </c>
      <c r="AE1699" s="188" t="s">
        <v>692</v>
      </c>
      <c r="AF1699" s="188" t="s">
        <v>347</v>
      </c>
      <c r="AG1699" s="188" t="s">
        <v>347</v>
      </c>
      <c r="AH1699" s="190">
        <v>14861215571523</v>
      </c>
      <c r="AI1699" s="188" t="s">
        <v>847</v>
      </c>
      <c r="AJ1699" s="186">
        <v>56100</v>
      </c>
      <c r="AK1699" s="188" t="s">
        <v>264</v>
      </c>
      <c r="AL1699" s="188" t="s">
        <v>616</v>
      </c>
      <c r="AM1699" s="188" t="s">
        <v>968</v>
      </c>
      <c r="AN1699" s="188" t="s">
        <v>101</v>
      </c>
      <c r="AO1699" s="188" t="s">
        <v>617</v>
      </c>
      <c r="AP1699" s="188" t="s">
        <v>618</v>
      </c>
      <c r="AQ1699" s="188" t="s">
        <v>619</v>
      </c>
      <c r="AR1699" s="191">
        <v>9</v>
      </c>
      <c r="AS1699" s="188" t="s">
        <v>347</v>
      </c>
      <c r="AT1699" s="188" t="s">
        <v>347</v>
      </c>
      <c r="AU1699" s="186">
        <v>0</v>
      </c>
      <c r="AV1699" s="189">
        <v>43405</v>
      </c>
      <c r="AW1699" s="189">
        <v>43465</v>
      </c>
      <c r="AX1699" s="191">
        <v>50.89</v>
      </c>
      <c r="AY1699" s="186">
        <v>0</v>
      </c>
      <c r="AZ1699" s="186">
        <v>0</v>
      </c>
      <c r="BA1699" s="186">
        <v>0</v>
      </c>
      <c r="BB1699" s="186">
        <v>0</v>
      </c>
      <c r="BC1699" s="191">
        <v>1.94</v>
      </c>
      <c r="BD1699" s="186">
        <v>0</v>
      </c>
      <c r="BE1699" s="186">
        <v>0</v>
      </c>
      <c r="BF1699" s="189">
        <v>43466</v>
      </c>
      <c r="BG1699" s="189">
        <v>43524</v>
      </c>
      <c r="BH1699" s="191">
        <v>12.1</v>
      </c>
      <c r="BI1699" s="191">
        <v>37.04</v>
      </c>
      <c r="BJ1699" s="191">
        <v>100.03</v>
      </c>
      <c r="BK1699" s="191">
        <v>22.77</v>
      </c>
      <c r="BL1699" s="191">
        <v>3.27</v>
      </c>
      <c r="BM1699" s="191">
        <v>6.46</v>
      </c>
      <c r="BN1699" s="191">
        <v>3.04</v>
      </c>
      <c r="BO1699" s="191">
        <v>9.5</v>
      </c>
      <c r="BP1699" s="191">
        <v>135.57</v>
      </c>
      <c r="BQ1699" s="191">
        <v>15.37</v>
      </c>
      <c r="BR1699" s="191">
        <v>0.85</v>
      </c>
      <c r="BS1699" s="191">
        <v>120.2</v>
      </c>
      <c r="BT1699" s="191">
        <v>24.04</v>
      </c>
      <c r="BU1699" s="191">
        <v>160.46</v>
      </c>
      <c r="BV1699" s="186">
        <v>1012</v>
      </c>
      <c r="BW1699" s="186">
        <v>1012</v>
      </c>
      <c r="BX1699" s="186">
        <v>0</v>
      </c>
      <c r="BY1699" s="189">
        <v>43513</v>
      </c>
      <c r="BZ1699" s="188" t="s">
        <v>624</v>
      </c>
      <c r="CA1699" s="186">
        <v>2067</v>
      </c>
      <c r="CB1699" s="186">
        <v>0</v>
      </c>
      <c r="CC1699" s="188"/>
      <c r="CD1699" s="186">
        <v>112</v>
      </c>
      <c r="CE1699" s="186">
        <v>0</v>
      </c>
      <c r="CF1699" s="186">
        <v>1124</v>
      </c>
      <c r="CG1699" s="186">
        <v>0</v>
      </c>
    </row>
    <row r="1700" spans="1:85" hidden="1" x14ac:dyDescent="0.45">
      <c r="A1700" s="98">
        <v>100004095111</v>
      </c>
      <c r="B1700" s="1">
        <v>43538</v>
      </c>
      <c r="C1700" t="s">
        <v>101</v>
      </c>
      <c r="D1700">
        <v>2019</v>
      </c>
      <c r="E1700" s="98">
        <v>14861215571523</v>
      </c>
      <c r="F1700" s="193" t="s">
        <v>692</v>
      </c>
      <c r="G1700" s="141" t="str">
        <f>VLOOKUP(E1700,'Tableau Sites'!$A$7:$C$107,3,FALSE)</f>
        <v>29 RUE JULES SIMON</v>
      </c>
      <c r="H1700" s="98">
        <v>56100</v>
      </c>
      <c r="I1700" s="104">
        <v>9</v>
      </c>
      <c r="J1700" s="1">
        <v>43524</v>
      </c>
      <c r="K1700" s="1">
        <v>43524</v>
      </c>
      <c r="L1700" s="104">
        <v>1151</v>
      </c>
      <c r="M1700" s="104">
        <v>1151</v>
      </c>
      <c r="N1700" s="5">
        <v>183.4</v>
      </c>
      <c r="O1700" s="186">
        <v>102976584</v>
      </c>
      <c r="P1700" s="187" t="s">
        <v>611</v>
      </c>
      <c r="Q1700" s="186">
        <v>102977700</v>
      </c>
      <c r="R1700" s="188" t="s">
        <v>130</v>
      </c>
      <c r="S1700" s="186">
        <v>11003620275</v>
      </c>
      <c r="T1700" s="188" t="s">
        <v>910</v>
      </c>
      <c r="U1700" s="186">
        <v>21560121200016</v>
      </c>
      <c r="V1700" s="188" t="s">
        <v>347</v>
      </c>
      <c r="W1700" s="188" t="s">
        <v>917</v>
      </c>
      <c r="X1700" s="186">
        <v>100004095111</v>
      </c>
      <c r="Y1700" s="189">
        <v>43538</v>
      </c>
      <c r="Z1700" s="189">
        <v>43578</v>
      </c>
      <c r="AA1700" s="186">
        <v>138</v>
      </c>
      <c r="AB1700" s="188" t="s">
        <v>613</v>
      </c>
      <c r="AC1700" s="188" t="s">
        <v>347</v>
      </c>
      <c r="AD1700" s="186">
        <v>6005876564</v>
      </c>
      <c r="AE1700" s="188" t="s">
        <v>692</v>
      </c>
      <c r="AF1700" s="188" t="s">
        <v>347</v>
      </c>
      <c r="AG1700" s="188" t="s">
        <v>347</v>
      </c>
      <c r="AH1700" s="190">
        <v>14861215571523</v>
      </c>
      <c r="AI1700" s="188" t="s">
        <v>847</v>
      </c>
      <c r="AJ1700" s="186">
        <v>56100</v>
      </c>
      <c r="AK1700" s="188" t="s">
        <v>264</v>
      </c>
      <c r="AL1700" s="188" t="s">
        <v>616</v>
      </c>
      <c r="AM1700" s="188" t="s">
        <v>968</v>
      </c>
      <c r="AN1700" s="188" t="s">
        <v>101</v>
      </c>
      <c r="AO1700" s="188" t="s">
        <v>617</v>
      </c>
      <c r="AP1700" s="188" t="s">
        <v>618</v>
      </c>
      <c r="AQ1700" s="188" t="s">
        <v>619</v>
      </c>
      <c r="AR1700" s="191">
        <v>9</v>
      </c>
      <c r="AS1700" s="188" t="s">
        <v>347</v>
      </c>
      <c r="AT1700" s="188" t="s">
        <v>347</v>
      </c>
      <c r="AU1700" s="186">
        <v>0</v>
      </c>
      <c r="AV1700" s="189">
        <v>43466</v>
      </c>
      <c r="AW1700" s="189">
        <v>43524</v>
      </c>
      <c r="AX1700" s="191">
        <v>60.02</v>
      </c>
      <c r="AY1700" s="186">
        <v>0</v>
      </c>
      <c r="AZ1700" s="186">
        <v>0</v>
      </c>
      <c r="BA1700" s="186">
        <v>0</v>
      </c>
      <c r="BB1700" s="186">
        <v>0</v>
      </c>
      <c r="BC1700" s="191">
        <v>4.3499999999999996</v>
      </c>
      <c r="BD1700" s="186">
        <v>0</v>
      </c>
      <c r="BE1700" s="186">
        <v>0</v>
      </c>
      <c r="BF1700" s="189">
        <v>43525</v>
      </c>
      <c r="BG1700" s="189">
        <v>43585</v>
      </c>
      <c r="BH1700" s="191">
        <v>12.52</v>
      </c>
      <c r="BI1700" s="191">
        <v>42.13</v>
      </c>
      <c r="BJ1700" s="191">
        <v>114.67</v>
      </c>
      <c r="BK1700" s="191">
        <v>25.9</v>
      </c>
      <c r="BL1700" s="191">
        <v>3.39</v>
      </c>
      <c r="BM1700" s="191">
        <v>7.34</v>
      </c>
      <c r="BN1700" s="191">
        <v>3.45</v>
      </c>
      <c r="BO1700" s="191">
        <v>10.79</v>
      </c>
      <c r="BP1700" s="191">
        <v>154.75</v>
      </c>
      <c r="BQ1700" s="191">
        <v>15.91</v>
      </c>
      <c r="BR1700" s="191">
        <v>0.88</v>
      </c>
      <c r="BS1700" s="191">
        <v>138.84</v>
      </c>
      <c r="BT1700" s="191">
        <v>27.77</v>
      </c>
      <c r="BU1700" s="191">
        <v>183.4</v>
      </c>
      <c r="BV1700" s="186">
        <v>1151</v>
      </c>
      <c r="BW1700" s="186">
        <v>1151</v>
      </c>
      <c r="BX1700" s="186">
        <v>0</v>
      </c>
      <c r="BY1700" s="189">
        <v>43513</v>
      </c>
      <c r="BZ1700" s="188" t="s">
        <v>624</v>
      </c>
      <c r="CA1700" s="186">
        <v>2067</v>
      </c>
      <c r="CB1700" s="186">
        <v>0</v>
      </c>
      <c r="CC1700" s="188"/>
      <c r="CD1700" s="186">
        <v>1124</v>
      </c>
      <c r="CE1700" s="186">
        <v>0</v>
      </c>
      <c r="CF1700" s="186">
        <v>2275</v>
      </c>
      <c r="CG1700" s="186">
        <v>0</v>
      </c>
    </row>
    <row r="1701" spans="1:85" hidden="1" x14ac:dyDescent="0.45">
      <c r="A1701" s="98">
        <v>100004095111</v>
      </c>
      <c r="B1701" s="1">
        <v>43538</v>
      </c>
      <c r="C1701" t="s">
        <v>101</v>
      </c>
      <c r="D1701">
        <v>2018</v>
      </c>
      <c r="E1701" s="98">
        <v>14827062170710</v>
      </c>
      <c r="F1701" s="142" t="s">
        <v>61</v>
      </c>
      <c r="G1701" s="141" t="str">
        <f>VLOOKUP(E1701,'Tableau Sites'!$A$7:$C$107,3,FALSE)</f>
        <v>38 RUE MONISTROL</v>
      </c>
      <c r="H1701" s="98">
        <v>56100</v>
      </c>
      <c r="I1701" s="104">
        <v>18</v>
      </c>
      <c r="J1701" s="1">
        <v>43404</v>
      </c>
      <c r="K1701" s="1">
        <v>43404</v>
      </c>
      <c r="L1701" s="104">
        <v>2287</v>
      </c>
      <c r="M1701" s="104">
        <v>2287</v>
      </c>
      <c r="N1701" s="5">
        <v>352.4</v>
      </c>
      <c r="O1701" s="186">
        <v>102976584</v>
      </c>
      <c r="P1701" s="187" t="s">
        <v>611</v>
      </c>
      <c r="Q1701" s="186">
        <v>102977700</v>
      </c>
      <c r="R1701" s="188" t="s">
        <v>130</v>
      </c>
      <c r="S1701" s="186">
        <v>11003620275</v>
      </c>
      <c r="T1701" s="188" t="s">
        <v>910</v>
      </c>
      <c r="U1701" s="186">
        <v>21560121200016</v>
      </c>
      <c r="V1701" s="188" t="s">
        <v>347</v>
      </c>
      <c r="W1701" s="188" t="s">
        <v>917</v>
      </c>
      <c r="X1701" s="186">
        <v>100004095111</v>
      </c>
      <c r="Y1701" s="189">
        <v>43538</v>
      </c>
      <c r="Z1701" s="189">
        <v>43578</v>
      </c>
      <c r="AA1701" s="186">
        <v>139</v>
      </c>
      <c r="AB1701" s="188" t="s">
        <v>613</v>
      </c>
      <c r="AC1701" s="188" t="s">
        <v>347</v>
      </c>
      <c r="AD1701" s="186">
        <v>6005836722</v>
      </c>
      <c r="AE1701" s="188" t="s">
        <v>61</v>
      </c>
      <c r="AF1701" s="188" t="s">
        <v>347</v>
      </c>
      <c r="AG1701" s="188" t="s">
        <v>347</v>
      </c>
      <c r="AH1701" s="190">
        <v>14827062170710</v>
      </c>
      <c r="AI1701" s="188" t="s">
        <v>848</v>
      </c>
      <c r="AJ1701" s="186">
        <v>56100</v>
      </c>
      <c r="AK1701" s="188" t="s">
        <v>264</v>
      </c>
      <c r="AL1701" s="188" t="s">
        <v>616</v>
      </c>
      <c r="AM1701" s="188" t="s">
        <v>969</v>
      </c>
      <c r="AN1701" s="188" t="s">
        <v>101</v>
      </c>
      <c r="AO1701" s="188" t="s">
        <v>617</v>
      </c>
      <c r="AP1701" s="188" t="s">
        <v>618</v>
      </c>
      <c r="AQ1701" s="188" t="s">
        <v>619</v>
      </c>
      <c r="AR1701" s="191">
        <v>18</v>
      </c>
      <c r="AS1701" s="188" t="s">
        <v>347</v>
      </c>
      <c r="AT1701" s="188" t="s">
        <v>347</v>
      </c>
      <c r="AU1701" s="186">
        <v>0</v>
      </c>
      <c r="AV1701" s="189">
        <v>43344</v>
      </c>
      <c r="AW1701" s="189">
        <v>43404</v>
      </c>
      <c r="AX1701" s="191">
        <v>115.01</v>
      </c>
      <c r="AY1701" s="186">
        <v>0</v>
      </c>
      <c r="AZ1701" s="186">
        <v>0</v>
      </c>
      <c r="BA1701" s="186">
        <v>0</v>
      </c>
      <c r="BB1701" s="186">
        <v>0</v>
      </c>
      <c r="BC1701" s="191">
        <v>4.3899999999999997</v>
      </c>
      <c r="BD1701" s="186">
        <v>0</v>
      </c>
      <c r="BE1701" s="186">
        <v>0</v>
      </c>
      <c r="BF1701" s="189">
        <v>43405</v>
      </c>
      <c r="BG1701" s="189">
        <v>43465</v>
      </c>
      <c r="BH1701" s="191">
        <v>19.739999999999998</v>
      </c>
      <c r="BI1701" s="191">
        <v>83.7</v>
      </c>
      <c r="BJ1701" s="191">
        <v>218.45</v>
      </c>
      <c r="BK1701" s="191">
        <v>51.46</v>
      </c>
      <c r="BL1701" s="191">
        <v>5.34</v>
      </c>
      <c r="BM1701" s="191">
        <v>14.59</v>
      </c>
      <c r="BN1701" s="191">
        <v>6.86</v>
      </c>
      <c r="BO1701" s="191">
        <v>21.45</v>
      </c>
      <c r="BP1701" s="191">
        <v>296.7</v>
      </c>
      <c r="BQ1701" s="191">
        <v>25.08</v>
      </c>
      <c r="BR1701" s="191">
        <v>1.38</v>
      </c>
      <c r="BS1701" s="191">
        <v>271.62</v>
      </c>
      <c r="BT1701" s="191">
        <v>54.32</v>
      </c>
      <c r="BU1701" s="191">
        <v>352.4</v>
      </c>
      <c r="BV1701" s="186">
        <v>2287</v>
      </c>
      <c r="BW1701" s="186">
        <v>2287</v>
      </c>
      <c r="BX1701" s="186">
        <v>0</v>
      </c>
      <c r="BY1701" s="189">
        <v>43540</v>
      </c>
      <c r="BZ1701" s="188" t="s">
        <v>624</v>
      </c>
      <c r="CA1701" s="186">
        <v>27114</v>
      </c>
      <c r="CB1701" s="186">
        <v>0</v>
      </c>
      <c r="CC1701" s="189">
        <v>43571</v>
      </c>
      <c r="CD1701" s="186">
        <v>16446</v>
      </c>
      <c r="CE1701" s="186">
        <v>0</v>
      </c>
      <c r="CF1701" s="186">
        <v>18733</v>
      </c>
      <c r="CG1701" s="186">
        <v>0</v>
      </c>
    </row>
    <row r="1702" spans="1:85" hidden="1" x14ac:dyDescent="0.45">
      <c r="A1702" s="98">
        <v>100004095111</v>
      </c>
      <c r="B1702" s="1">
        <v>43538</v>
      </c>
      <c r="C1702" t="s">
        <v>101</v>
      </c>
      <c r="D1702">
        <v>2019</v>
      </c>
      <c r="E1702" s="98">
        <v>14827062170710</v>
      </c>
      <c r="F1702" s="142" t="s">
        <v>61</v>
      </c>
      <c r="G1702" s="141" t="str">
        <f>VLOOKUP(E1702,'Tableau Sites'!$A$7:$C$107,3,FALSE)</f>
        <v>38 RUE MONISTROL</v>
      </c>
      <c r="H1702" s="98">
        <v>56100</v>
      </c>
      <c r="I1702" s="104">
        <v>18</v>
      </c>
      <c r="J1702" s="1">
        <v>43465</v>
      </c>
      <c r="K1702" s="1">
        <v>43465</v>
      </c>
      <c r="L1702" s="104">
        <v>3590</v>
      </c>
      <c r="M1702" s="104">
        <v>3590</v>
      </c>
      <c r="N1702" s="5">
        <v>537.24</v>
      </c>
      <c r="O1702" s="186">
        <v>102976584</v>
      </c>
      <c r="P1702" s="187" t="s">
        <v>611</v>
      </c>
      <c r="Q1702" s="186">
        <v>102977700</v>
      </c>
      <c r="R1702" s="188" t="s">
        <v>130</v>
      </c>
      <c r="S1702" s="186">
        <v>11003620275</v>
      </c>
      <c r="T1702" s="188" t="s">
        <v>910</v>
      </c>
      <c r="U1702" s="186">
        <v>21560121200016</v>
      </c>
      <c r="V1702" s="188" t="s">
        <v>347</v>
      </c>
      <c r="W1702" s="188" t="s">
        <v>917</v>
      </c>
      <c r="X1702" s="186">
        <v>100004095111</v>
      </c>
      <c r="Y1702" s="189">
        <v>43538</v>
      </c>
      <c r="Z1702" s="189">
        <v>43578</v>
      </c>
      <c r="AA1702" s="186">
        <v>140</v>
      </c>
      <c r="AB1702" s="188" t="s">
        <v>613</v>
      </c>
      <c r="AC1702" s="188" t="s">
        <v>347</v>
      </c>
      <c r="AD1702" s="186">
        <v>6005836722</v>
      </c>
      <c r="AE1702" s="188" t="s">
        <v>61</v>
      </c>
      <c r="AF1702" s="188" t="s">
        <v>347</v>
      </c>
      <c r="AG1702" s="188" t="s">
        <v>347</v>
      </c>
      <c r="AH1702" s="190">
        <v>14827062170710</v>
      </c>
      <c r="AI1702" s="188" t="s">
        <v>848</v>
      </c>
      <c r="AJ1702" s="186">
        <v>56100</v>
      </c>
      <c r="AK1702" s="188" t="s">
        <v>264</v>
      </c>
      <c r="AL1702" s="188" t="s">
        <v>616</v>
      </c>
      <c r="AM1702" s="188" t="s">
        <v>969</v>
      </c>
      <c r="AN1702" s="188" t="s">
        <v>101</v>
      </c>
      <c r="AO1702" s="188" t="s">
        <v>617</v>
      </c>
      <c r="AP1702" s="188" t="s">
        <v>618</v>
      </c>
      <c r="AQ1702" s="188" t="s">
        <v>619</v>
      </c>
      <c r="AR1702" s="191">
        <v>18</v>
      </c>
      <c r="AS1702" s="188" t="s">
        <v>347</v>
      </c>
      <c r="AT1702" s="188" t="s">
        <v>347</v>
      </c>
      <c r="AU1702" s="186">
        <v>0</v>
      </c>
      <c r="AV1702" s="189">
        <v>43405</v>
      </c>
      <c r="AW1702" s="189">
        <v>43465</v>
      </c>
      <c r="AX1702" s="191">
        <v>180.54</v>
      </c>
      <c r="AY1702" s="186">
        <v>0</v>
      </c>
      <c r="AZ1702" s="186">
        <v>0</v>
      </c>
      <c r="BA1702" s="186">
        <v>0</v>
      </c>
      <c r="BB1702" s="186">
        <v>0</v>
      </c>
      <c r="BC1702" s="191">
        <v>6.89</v>
      </c>
      <c r="BD1702" s="186">
        <v>0</v>
      </c>
      <c r="BE1702" s="186">
        <v>0</v>
      </c>
      <c r="BF1702" s="189">
        <v>43466</v>
      </c>
      <c r="BG1702" s="189">
        <v>43524</v>
      </c>
      <c r="BH1702" s="191">
        <v>19.09</v>
      </c>
      <c r="BI1702" s="191">
        <v>131.38999999999999</v>
      </c>
      <c r="BJ1702" s="191">
        <v>331.02</v>
      </c>
      <c r="BK1702" s="191">
        <v>80.78</v>
      </c>
      <c r="BL1702" s="191">
        <v>5.16</v>
      </c>
      <c r="BM1702" s="191">
        <v>22.9</v>
      </c>
      <c r="BN1702" s="191">
        <v>10.77</v>
      </c>
      <c r="BO1702" s="191">
        <v>33.67</v>
      </c>
      <c r="BP1702" s="191">
        <v>450.63</v>
      </c>
      <c r="BQ1702" s="191">
        <v>24.25</v>
      </c>
      <c r="BR1702" s="191">
        <v>1.33</v>
      </c>
      <c r="BS1702" s="191">
        <v>426.38</v>
      </c>
      <c r="BT1702" s="191">
        <v>85.28</v>
      </c>
      <c r="BU1702" s="191">
        <v>537.24</v>
      </c>
      <c r="BV1702" s="186">
        <v>3590</v>
      </c>
      <c r="BW1702" s="186">
        <v>3590</v>
      </c>
      <c r="BX1702" s="186">
        <v>0</v>
      </c>
      <c r="BY1702" s="189">
        <v>43540</v>
      </c>
      <c r="BZ1702" s="188" t="s">
        <v>624</v>
      </c>
      <c r="CA1702" s="186">
        <v>27114</v>
      </c>
      <c r="CB1702" s="186">
        <v>0</v>
      </c>
      <c r="CC1702" s="189">
        <v>43571</v>
      </c>
      <c r="CD1702" s="186">
        <v>18733</v>
      </c>
      <c r="CE1702" s="186">
        <v>0</v>
      </c>
      <c r="CF1702" s="186">
        <v>22323</v>
      </c>
      <c r="CG1702" s="186">
        <v>0</v>
      </c>
    </row>
    <row r="1703" spans="1:85" hidden="1" x14ac:dyDescent="0.45">
      <c r="A1703" s="98">
        <v>100004095111</v>
      </c>
      <c r="B1703" s="1">
        <v>43538</v>
      </c>
      <c r="C1703" t="s">
        <v>101</v>
      </c>
      <c r="D1703">
        <v>2019</v>
      </c>
      <c r="E1703" s="98">
        <v>14827062170710</v>
      </c>
      <c r="F1703" s="142" t="s">
        <v>61</v>
      </c>
      <c r="G1703" s="141" t="str">
        <f>VLOOKUP(E1703,'Tableau Sites'!$A$7:$C$107,3,FALSE)</f>
        <v>38 RUE MONISTROL</v>
      </c>
      <c r="H1703" s="98">
        <v>56100</v>
      </c>
      <c r="I1703" s="104">
        <v>18</v>
      </c>
      <c r="J1703" s="1">
        <v>43524</v>
      </c>
      <c r="K1703" s="1">
        <v>43524</v>
      </c>
      <c r="L1703" s="104">
        <v>3596</v>
      </c>
      <c r="M1703" s="104">
        <v>3596</v>
      </c>
      <c r="N1703" s="5">
        <v>547</v>
      </c>
      <c r="O1703" s="186">
        <v>102976584</v>
      </c>
      <c r="P1703" s="187" t="s">
        <v>611</v>
      </c>
      <c r="Q1703" s="186">
        <v>102977700</v>
      </c>
      <c r="R1703" s="188" t="s">
        <v>130</v>
      </c>
      <c r="S1703" s="186">
        <v>11003620275</v>
      </c>
      <c r="T1703" s="188" t="s">
        <v>910</v>
      </c>
      <c r="U1703" s="186">
        <v>21560121200016</v>
      </c>
      <c r="V1703" s="188" t="s">
        <v>347</v>
      </c>
      <c r="W1703" s="188" t="s">
        <v>917</v>
      </c>
      <c r="X1703" s="186">
        <v>100004095111</v>
      </c>
      <c r="Y1703" s="189">
        <v>43538</v>
      </c>
      <c r="Z1703" s="189">
        <v>43578</v>
      </c>
      <c r="AA1703" s="186">
        <v>141</v>
      </c>
      <c r="AB1703" s="188" t="s">
        <v>613</v>
      </c>
      <c r="AC1703" s="188" t="s">
        <v>347</v>
      </c>
      <c r="AD1703" s="186">
        <v>6005836722</v>
      </c>
      <c r="AE1703" s="188" t="s">
        <v>61</v>
      </c>
      <c r="AF1703" s="188" t="s">
        <v>347</v>
      </c>
      <c r="AG1703" s="188" t="s">
        <v>347</v>
      </c>
      <c r="AH1703" s="190">
        <v>14827062170710</v>
      </c>
      <c r="AI1703" s="188" t="s">
        <v>848</v>
      </c>
      <c r="AJ1703" s="186">
        <v>56100</v>
      </c>
      <c r="AK1703" s="188" t="s">
        <v>264</v>
      </c>
      <c r="AL1703" s="188" t="s">
        <v>616</v>
      </c>
      <c r="AM1703" s="188" t="s">
        <v>969</v>
      </c>
      <c r="AN1703" s="188" t="s">
        <v>101</v>
      </c>
      <c r="AO1703" s="188" t="s">
        <v>617</v>
      </c>
      <c r="AP1703" s="188" t="s">
        <v>618</v>
      </c>
      <c r="AQ1703" s="188" t="s">
        <v>619</v>
      </c>
      <c r="AR1703" s="191">
        <v>18</v>
      </c>
      <c r="AS1703" s="188" t="s">
        <v>347</v>
      </c>
      <c r="AT1703" s="188" t="s">
        <v>347</v>
      </c>
      <c r="AU1703" s="186">
        <v>0</v>
      </c>
      <c r="AV1703" s="189">
        <v>43466</v>
      </c>
      <c r="AW1703" s="189">
        <v>43524</v>
      </c>
      <c r="AX1703" s="191">
        <v>187.53</v>
      </c>
      <c r="AY1703" s="186">
        <v>0</v>
      </c>
      <c r="AZ1703" s="186">
        <v>0</v>
      </c>
      <c r="BA1703" s="186">
        <v>0</v>
      </c>
      <c r="BB1703" s="186">
        <v>0</v>
      </c>
      <c r="BC1703" s="191">
        <v>13.59</v>
      </c>
      <c r="BD1703" s="186">
        <v>0</v>
      </c>
      <c r="BE1703" s="186">
        <v>0</v>
      </c>
      <c r="BF1703" s="189">
        <v>43525</v>
      </c>
      <c r="BG1703" s="189">
        <v>43585</v>
      </c>
      <c r="BH1703" s="191">
        <v>19.739999999999998</v>
      </c>
      <c r="BI1703" s="191">
        <v>131.61000000000001</v>
      </c>
      <c r="BJ1703" s="191">
        <v>338.88</v>
      </c>
      <c r="BK1703" s="191">
        <v>80.91</v>
      </c>
      <c r="BL1703" s="191">
        <v>5.34</v>
      </c>
      <c r="BM1703" s="191">
        <v>22.94</v>
      </c>
      <c r="BN1703" s="191">
        <v>10.79</v>
      </c>
      <c r="BO1703" s="191">
        <v>33.729999999999997</v>
      </c>
      <c r="BP1703" s="191">
        <v>458.86</v>
      </c>
      <c r="BQ1703" s="191">
        <v>25.08</v>
      </c>
      <c r="BR1703" s="191">
        <v>1.38</v>
      </c>
      <c r="BS1703" s="191">
        <v>433.78</v>
      </c>
      <c r="BT1703" s="191">
        <v>86.76</v>
      </c>
      <c r="BU1703" s="191">
        <v>547</v>
      </c>
      <c r="BV1703" s="186">
        <v>3596</v>
      </c>
      <c r="BW1703" s="186">
        <v>3596</v>
      </c>
      <c r="BX1703" s="186">
        <v>0</v>
      </c>
      <c r="BY1703" s="189">
        <v>43540</v>
      </c>
      <c r="BZ1703" s="188" t="s">
        <v>624</v>
      </c>
      <c r="CA1703" s="186">
        <v>27114</v>
      </c>
      <c r="CB1703" s="186">
        <v>0</v>
      </c>
      <c r="CC1703" s="189">
        <v>43571</v>
      </c>
      <c r="CD1703" s="186">
        <v>22323</v>
      </c>
      <c r="CE1703" s="186">
        <v>0</v>
      </c>
      <c r="CF1703" s="186">
        <v>25919</v>
      </c>
      <c r="CG1703" s="186">
        <v>0</v>
      </c>
    </row>
    <row r="1704" spans="1:85" hidden="1" x14ac:dyDescent="0.45">
      <c r="A1704" s="98">
        <v>100004095111</v>
      </c>
      <c r="B1704" s="1">
        <v>43538</v>
      </c>
      <c r="C1704" t="s">
        <v>101</v>
      </c>
      <c r="D1704">
        <v>2018</v>
      </c>
      <c r="E1704" s="98">
        <v>14838784312598</v>
      </c>
      <c r="F1704" s="142" t="s">
        <v>97</v>
      </c>
      <c r="G1704" s="141" t="str">
        <f>VLOOKUP(E1704,'Tableau Sites'!$A$7:$C$107,3,FALSE)</f>
        <v>HALLES CHANZY</v>
      </c>
      <c r="H1704" s="98">
        <v>56100</v>
      </c>
      <c r="I1704" s="104">
        <v>36</v>
      </c>
      <c r="J1704" s="1">
        <v>43404</v>
      </c>
      <c r="K1704" s="1">
        <v>43404</v>
      </c>
      <c r="L1704" s="104">
        <v>6255</v>
      </c>
      <c r="M1704" s="104">
        <v>6255</v>
      </c>
      <c r="N1704" s="5">
        <v>940.81</v>
      </c>
      <c r="O1704" s="186">
        <v>102976584</v>
      </c>
      <c r="P1704" s="187" t="s">
        <v>611</v>
      </c>
      <c r="Q1704" s="186">
        <v>102977700</v>
      </c>
      <c r="R1704" s="188" t="s">
        <v>130</v>
      </c>
      <c r="S1704" s="186">
        <v>11003620275</v>
      </c>
      <c r="T1704" s="188" t="s">
        <v>910</v>
      </c>
      <c r="U1704" s="186">
        <v>21560121200016</v>
      </c>
      <c r="V1704" s="188" t="s">
        <v>347</v>
      </c>
      <c r="W1704" s="188" t="s">
        <v>917</v>
      </c>
      <c r="X1704" s="186">
        <v>100004095111</v>
      </c>
      <c r="Y1704" s="189">
        <v>43538</v>
      </c>
      <c r="Z1704" s="189">
        <v>43578</v>
      </c>
      <c r="AA1704" s="186">
        <v>142</v>
      </c>
      <c r="AB1704" s="188" t="s">
        <v>613</v>
      </c>
      <c r="AC1704" s="188" t="s">
        <v>347</v>
      </c>
      <c r="AD1704" s="186">
        <v>6005863643</v>
      </c>
      <c r="AE1704" s="188" t="s">
        <v>97</v>
      </c>
      <c r="AF1704" s="188" t="s">
        <v>347</v>
      </c>
      <c r="AG1704" s="188" t="s">
        <v>347</v>
      </c>
      <c r="AH1704" s="190">
        <v>14838784312598</v>
      </c>
      <c r="AI1704" s="188" t="s">
        <v>849</v>
      </c>
      <c r="AJ1704" s="186">
        <v>56100</v>
      </c>
      <c r="AK1704" s="188" t="s">
        <v>264</v>
      </c>
      <c r="AL1704" s="188" t="s">
        <v>616</v>
      </c>
      <c r="AM1704" s="188" t="s">
        <v>970</v>
      </c>
      <c r="AN1704" s="188" t="s">
        <v>101</v>
      </c>
      <c r="AO1704" s="188" t="s">
        <v>617</v>
      </c>
      <c r="AP1704" s="188" t="s">
        <v>627</v>
      </c>
      <c r="AQ1704" s="188" t="s">
        <v>619</v>
      </c>
      <c r="AR1704" s="191">
        <v>36</v>
      </c>
      <c r="AS1704" s="188" t="s">
        <v>347</v>
      </c>
      <c r="AT1704" s="188" t="s">
        <v>347</v>
      </c>
      <c r="AU1704" s="186">
        <v>0</v>
      </c>
      <c r="AV1704" s="189">
        <v>43344</v>
      </c>
      <c r="AW1704" s="189">
        <v>43404</v>
      </c>
      <c r="AX1704" s="191">
        <v>314.57</v>
      </c>
      <c r="AY1704" s="186">
        <v>0</v>
      </c>
      <c r="AZ1704" s="186">
        <v>0</v>
      </c>
      <c r="BA1704" s="186">
        <v>0</v>
      </c>
      <c r="BB1704" s="186">
        <v>0</v>
      </c>
      <c r="BC1704" s="191">
        <v>12.01</v>
      </c>
      <c r="BD1704" s="186">
        <v>0</v>
      </c>
      <c r="BE1704" s="186">
        <v>0</v>
      </c>
      <c r="BF1704" s="189">
        <v>43405</v>
      </c>
      <c r="BG1704" s="189">
        <v>43465</v>
      </c>
      <c r="BH1704" s="191">
        <v>48.62</v>
      </c>
      <c r="BI1704" s="191">
        <v>215.71</v>
      </c>
      <c r="BJ1704" s="191">
        <v>578.9</v>
      </c>
      <c r="BK1704" s="191">
        <v>140.74</v>
      </c>
      <c r="BL1704" s="191">
        <v>13.15</v>
      </c>
      <c r="BM1704" s="191">
        <v>39.909999999999997</v>
      </c>
      <c r="BN1704" s="191">
        <v>18.77</v>
      </c>
      <c r="BO1704" s="191">
        <v>58.68</v>
      </c>
      <c r="BP1704" s="191">
        <v>791.47</v>
      </c>
      <c r="BQ1704" s="191">
        <v>61.77</v>
      </c>
      <c r="BR1704" s="191">
        <v>3.4</v>
      </c>
      <c r="BS1704" s="191">
        <v>729.7</v>
      </c>
      <c r="BT1704" s="191">
        <v>145.94</v>
      </c>
      <c r="BU1704" s="191">
        <v>940.81</v>
      </c>
      <c r="BV1704" s="186">
        <v>6255</v>
      </c>
      <c r="BW1704" s="186">
        <v>4456</v>
      </c>
      <c r="BX1704" s="186">
        <v>1799</v>
      </c>
      <c r="BY1704" s="189">
        <v>43513</v>
      </c>
      <c r="BZ1704" s="188" t="s">
        <v>624</v>
      </c>
      <c r="CA1704" s="186">
        <v>42255</v>
      </c>
      <c r="CB1704" s="186">
        <v>16477</v>
      </c>
      <c r="CC1704" s="188"/>
      <c r="CD1704" s="186">
        <v>28851</v>
      </c>
      <c r="CE1704" s="186">
        <v>11516</v>
      </c>
      <c r="CF1704" s="186">
        <v>33307</v>
      </c>
      <c r="CG1704" s="186">
        <v>13315</v>
      </c>
    </row>
    <row r="1705" spans="1:85" hidden="1" x14ac:dyDescent="0.45">
      <c r="A1705" s="98">
        <v>100004095111</v>
      </c>
      <c r="B1705" s="1">
        <v>43538</v>
      </c>
      <c r="C1705" t="s">
        <v>101</v>
      </c>
      <c r="D1705">
        <v>2019</v>
      </c>
      <c r="E1705" s="98">
        <v>14838784312598</v>
      </c>
      <c r="F1705" s="142" t="s">
        <v>97</v>
      </c>
      <c r="G1705" s="141" t="str">
        <f>VLOOKUP(E1705,'Tableau Sites'!$A$7:$C$107,3,FALSE)</f>
        <v>HALLES CHANZY</v>
      </c>
      <c r="H1705" s="98">
        <v>56100</v>
      </c>
      <c r="I1705" s="104">
        <v>36</v>
      </c>
      <c r="J1705" s="1">
        <v>43465</v>
      </c>
      <c r="K1705" s="1">
        <v>43465</v>
      </c>
      <c r="L1705" s="104">
        <v>6849</v>
      </c>
      <c r="M1705" s="104">
        <v>6849</v>
      </c>
      <c r="N1705" s="5">
        <v>1025.3499999999999</v>
      </c>
      <c r="O1705" s="186">
        <v>102976584</v>
      </c>
      <c r="P1705" s="187" t="s">
        <v>611</v>
      </c>
      <c r="Q1705" s="186">
        <v>102977700</v>
      </c>
      <c r="R1705" s="188" t="s">
        <v>130</v>
      </c>
      <c r="S1705" s="186">
        <v>11003620275</v>
      </c>
      <c r="T1705" s="188" t="s">
        <v>910</v>
      </c>
      <c r="U1705" s="186">
        <v>21560121200016</v>
      </c>
      <c r="V1705" s="188" t="s">
        <v>347</v>
      </c>
      <c r="W1705" s="188" t="s">
        <v>917</v>
      </c>
      <c r="X1705" s="186">
        <v>100004095111</v>
      </c>
      <c r="Y1705" s="189">
        <v>43538</v>
      </c>
      <c r="Z1705" s="189">
        <v>43578</v>
      </c>
      <c r="AA1705" s="186">
        <v>143</v>
      </c>
      <c r="AB1705" s="188" t="s">
        <v>613</v>
      </c>
      <c r="AC1705" s="188" t="s">
        <v>347</v>
      </c>
      <c r="AD1705" s="186">
        <v>6005863643</v>
      </c>
      <c r="AE1705" s="188" t="s">
        <v>97</v>
      </c>
      <c r="AF1705" s="188" t="s">
        <v>347</v>
      </c>
      <c r="AG1705" s="188" t="s">
        <v>347</v>
      </c>
      <c r="AH1705" s="190">
        <v>14838784312598</v>
      </c>
      <c r="AI1705" s="188" t="s">
        <v>849</v>
      </c>
      <c r="AJ1705" s="186">
        <v>56100</v>
      </c>
      <c r="AK1705" s="188" t="s">
        <v>264</v>
      </c>
      <c r="AL1705" s="188" t="s">
        <v>616</v>
      </c>
      <c r="AM1705" s="188" t="s">
        <v>970</v>
      </c>
      <c r="AN1705" s="188" t="s">
        <v>101</v>
      </c>
      <c r="AO1705" s="188" t="s">
        <v>617</v>
      </c>
      <c r="AP1705" s="188" t="s">
        <v>627</v>
      </c>
      <c r="AQ1705" s="188" t="s">
        <v>619</v>
      </c>
      <c r="AR1705" s="191">
        <v>36</v>
      </c>
      <c r="AS1705" s="188" t="s">
        <v>347</v>
      </c>
      <c r="AT1705" s="188" t="s">
        <v>347</v>
      </c>
      <c r="AU1705" s="186">
        <v>0</v>
      </c>
      <c r="AV1705" s="189">
        <v>43405</v>
      </c>
      <c r="AW1705" s="189">
        <v>43465</v>
      </c>
      <c r="AX1705" s="191">
        <v>344.44</v>
      </c>
      <c r="AY1705" s="186">
        <v>0</v>
      </c>
      <c r="AZ1705" s="186">
        <v>0</v>
      </c>
      <c r="BA1705" s="186">
        <v>0</v>
      </c>
      <c r="BB1705" s="186">
        <v>0</v>
      </c>
      <c r="BC1705" s="191">
        <v>13.15</v>
      </c>
      <c r="BD1705" s="186">
        <v>0</v>
      </c>
      <c r="BE1705" s="186">
        <v>0</v>
      </c>
      <c r="BF1705" s="189">
        <v>43466</v>
      </c>
      <c r="BG1705" s="189">
        <v>43524</v>
      </c>
      <c r="BH1705" s="191">
        <v>47.02</v>
      </c>
      <c r="BI1705" s="191">
        <v>239.15</v>
      </c>
      <c r="BJ1705" s="191">
        <v>630.61</v>
      </c>
      <c r="BK1705" s="191">
        <v>154.1</v>
      </c>
      <c r="BL1705" s="191">
        <v>12.71</v>
      </c>
      <c r="BM1705" s="191">
        <v>43.7</v>
      </c>
      <c r="BN1705" s="191">
        <v>20.55</v>
      </c>
      <c r="BO1705" s="191">
        <v>64.25</v>
      </c>
      <c r="BP1705" s="191">
        <v>861.67</v>
      </c>
      <c r="BQ1705" s="191">
        <v>59.73</v>
      </c>
      <c r="BR1705" s="191">
        <v>3.29</v>
      </c>
      <c r="BS1705" s="191">
        <v>801.94</v>
      </c>
      <c r="BT1705" s="191">
        <v>160.38999999999999</v>
      </c>
      <c r="BU1705" s="191">
        <v>1025.3499999999999</v>
      </c>
      <c r="BV1705" s="186">
        <v>6849</v>
      </c>
      <c r="BW1705" s="186">
        <v>5076</v>
      </c>
      <c r="BX1705" s="186">
        <v>1773</v>
      </c>
      <c r="BY1705" s="189">
        <v>43513</v>
      </c>
      <c r="BZ1705" s="188" t="s">
        <v>624</v>
      </c>
      <c r="CA1705" s="186">
        <v>42255</v>
      </c>
      <c r="CB1705" s="186">
        <v>16477</v>
      </c>
      <c r="CC1705" s="188"/>
      <c r="CD1705" s="186">
        <v>33307</v>
      </c>
      <c r="CE1705" s="186">
        <v>13315</v>
      </c>
      <c r="CF1705" s="186">
        <v>38383</v>
      </c>
      <c r="CG1705" s="186">
        <v>15088</v>
      </c>
    </row>
    <row r="1706" spans="1:85" hidden="1" x14ac:dyDescent="0.45">
      <c r="A1706" s="98">
        <v>100004095111</v>
      </c>
      <c r="B1706" s="1">
        <v>43538</v>
      </c>
      <c r="C1706" t="s">
        <v>101</v>
      </c>
      <c r="D1706">
        <v>2019</v>
      </c>
      <c r="E1706" s="98">
        <v>14838784312598</v>
      </c>
      <c r="F1706" s="142" t="s">
        <v>97</v>
      </c>
      <c r="G1706" s="141" t="str">
        <f>VLOOKUP(E1706,'Tableau Sites'!$A$7:$C$107,3,FALSE)</f>
        <v>HALLES CHANZY</v>
      </c>
      <c r="H1706" s="98">
        <v>56100</v>
      </c>
      <c r="I1706" s="104">
        <v>36</v>
      </c>
      <c r="J1706" s="1">
        <v>43524</v>
      </c>
      <c r="K1706" s="1">
        <v>43524</v>
      </c>
      <c r="L1706" s="104">
        <v>6563</v>
      </c>
      <c r="M1706" s="104">
        <v>6563</v>
      </c>
      <c r="N1706" s="5">
        <v>1000.83</v>
      </c>
      <c r="O1706" s="186">
        <v>102976584</v>
      </c>
      <c r="P1706" s="187" t="s">
        <v>611</v>
      </c>
      <c r="Q1706" s="186">
        <v>102977700</v>
      </c>
      <c r="R1706" s="188" t="s">
        <v>130</v>
      </c>
      <c r="S1706" s="186">
        <v>11003620275</v>
      </c>
      <c r="T1706" s="188" t="s">
        <v>910</v>
      </c>
      <c r="U1706" s="186">
        <v>21560121200016</v>
      </c>
      <c r="V1706" s="188" t="s">
        <v>347</v>
      </c>
      <c r="W1706" s="188" t="s">
        <v>917</v>
      </c>
      <c r="X1706" s="186">
        <v>100004095111</v>
      </c>
      <c r="Y1706" s="189">
        <v>43538</v>
      </c>
      <c r="Z1706" s="189">
        <v>43578</v>
      </c>
      <c r="AA1706" s="186">
        <v>144</v>
      </c>
      <c r="AB1706" s="188" t="s">
        <v>613</v>
      </c>
      <c r="AC1706" s="188" t="s">
        <v>347</v>
      </c>
      <c r="AD1706" s="186">
        <v>6005863643</v>
      </c>
      <c r="AE1706" s="188" t="s">
        <v>97</v>
      </c>
      <c r="AF1706" s="188" t="s">
        <v>347</v>
      </c>
      <c r="AG1706" s="188" t="s">
        <v>347</v>
      </c>
      <c r="AH1706" s="190">
        <v>14838784312598</v>
      </c>
      <c r="AI1706" s="188" t="s">
        <v>849</v>
      </c>
      <c r="AJ1706" s="186">
        <v>56100</v>
      </c>
      <c r="AK1706" s="188" t="s">
        <v>264</v>
      </c>
      <c r="AL1706" s="188" t="s">
        <v>616</v>
      </c>
      <c r="AM1706" s="188" t="s">
        <v>970</v>
      </c>
      <c r="AN1706" s="188" t="s">
        <v>101</v>
      </c>
      <c r="AO1706" s="188" t="s">
        <v>617</v>
      </c>
      <c r="AP1706" s="188" t="s">
        <v>627</v>
      </c>
      <c r="AQ1706" s="188" t="s">
        <v>619</v>
      </c>
      <c r="AR1706" s="191">
        <v>36</v>
      </c>
      <c r="AS1706" s="188" t="s">
        <v>347</v>
      </c>
      <c r="AT1706" s="188" t="s">
        <v>347</v>
      </c>
      <c r="AU1706" s="186">
        <v>0</v>
      </c>
      <c r="AV1706" s="189">
        <v>43466</v>
      </c>
      <c r="AW1706" s="189">
        <v>43524</v>
      </c>
      <c r="AX1706" s="191">
        <v>342.26</v>
      </c>
      <c r="AY1706" s="186">
        <v>0</v>
      </c>
      <c r="AZ1706" s="186">
        <v>0</v>
      </c>
      <c r="BA1706" s="186">
        <v>0</v>
      </c>
      <c r="BB1706" s="186">
        <v>0</v>
      </c>
      <c r="BC1706" s="191">
        <v>24.81</v>
      </c>
      <c r="BD1706" s="186">
        <v>0</v>
      </c>
      <c r="BE1706" s="186">
        <v>0</v>
      </c>
      <c r="BF1706" s="189">
        <v>43525</v>
      </c>
      <c r="BG1706" s="189">
        <v>43585</v>
      </c>
      <c r="BH1706" s="191">
        <v>48.62</v>
      </c>
      <c r="BI1706" s="191">
        <v>228.23</v>
      </c>
      <c r="BJ1706" s="191">
        <v>619.11</v>
      </c>
      <c r="BK1706" s="191">
        <v>147.66999999999999</v>
      </c>
      <c r="BL1706" s="191">
        <v>13.15</v>
      </c>
      <c r="BM1706" s="191">
        <v>41.87</v>
      </c>
      <c r="BN1706" s="191">
        <v>19.690000000000001</v>
      </c>
      <c r="BO1706" s="191">
        <v>61.56</v>
      </c>
      <c r="BP1706" s="191">
        <v>841.49</v>
      </c>
      <c r="BQ1706" s="191">
        <v>61.77</v>
      </c>
      <c r="BR1706" s="191">
        <v>3.4</v>
      </c>
      <c r="BS1706" s="191">
        <v>779.72</v>
      </c>
      <c r="BT1706" s="191">
        <v>155.94</v>
      </c>
      <c r="BU1706" s="191">
        <v>1000.83</v>
      </c>
      <c r="BV1706" s="186">
        <v>6563</v>
      </c>
      <c r="BW1706" s="186">
        <v>4802</v>
      </c>
      <c r="BX1706" s="186">
        <v>1761</v>
      </c>
      <c r="BY1706" s="189">
        <v>43513</v>
      </c>
      <c r="BZ1706" s="188" t="s">
        <v>624</v>
      </c>
      <c r="CA1706" s="186">
        <v>42255</v>
      </c>
      <c r="CB1706" s="186">
        <v>16477</v>
      </c>
      <c r="CC1706" s="188"/>
      <c r="CD1706" s="186">
        <v>38383</v>
      </c>
      <c r="CE1706" s="186">
        <v>15088</v>
      </c>
      <c r="CF1706" s="186">
        <v>43185</v>
      </c>
      <c r="CG1706" s="186">
        <v>16849</v>
      </c>
    </row>
    <row r="1707" spans="1:85" hidden="1" x14ac:dyDescent="0.45">
      <c r="A1707" s="98">
        <v>100004095111</v>
      </c>
      <c r="B1707" s="1">
        <v>43538</v>
      </c>
      <c r="C1707" t="s">
        <v>101</v>
      </c>
      <c r="D1707">
        <v>2018</v>
      </c>
      <c r="E1707" s="98">
        <v>14851664196736</v>
      </c>
      <c r="F1707" s="193" t="s">
        <v>696</v>
      </c>
      <c r="G1707" s="141" t="e">
        <f>VLOOKUP(E1707,'Tableau Sites'!$A$7:$C$107,3,FALSE)</f>
        <v>#N/A</v>
      </c>
      <c r="H1707" s="98">
        <v>56100</v>
      </c>
      <c r="I1707" s="104">
        <v>24</v>
      </c>
      <c r="J1707" s="1">
        <v>43404</v>
      </c>
      <c r="K1707" s="1">
        <v>43404</v>
      </c>
      <c r="L1707" s="104">
        <v>252</v>
      </c>
      <c r="M1707" s="104">
        <v>252</v>
      </c>
      <c r="N1707" s="5">
        <v>68.83</v>
      </c>
      <c r="O1707" s="186">
        <v>102976584</v>
      </c>
      <c r="P1707" s="187" t="s">
        <v>611</v>
      </c>
      <c r="Q1707" s="186">
        <v>102977700</v>
      </c>
      <c r="R1707" s="188" t="s">
        <v>130</v>
      </c>
      <c r="S1707" s="186">
        <v>11003620275</v>
      </c>
      <c r="T1707" s="188" t="s">
        <v>910</v>
      </c>
      <c r="U1707" s="186">
        <v>21560121200016</v>
      </c>
      <c r="V1707" s="188" t="s">
        <v>347</v>
      </c>
      <c r="W1707" s="188" t="s">
        <v>917</v>
      </c>
      <c r="X1707" s="186">
        <v>100004095111</v>
      </c>
      <c r="Y1707" s="189">
        <v>43538</v>
      </c>
      <c r="Z1707" s="189">
        <v>43578</v>
      </c>
      <c r="AA1707" s="186">
        <v>145</v>
      </c>
      <c r="AB1707" s="188" t="s">
        <v>613</v>
      </c>
      <c r="AC1707" s="188" t="s">
        <v>347</v>
      </c>
      <c r="AD1707" s="186">
        <v>6005836616</v>
      </c>
      <c r="AE1707" s="188" t="s">
        <v>696</v>
      </c>
      <c r="AF1707" s="188" t="s">
        <v>347</v>
      </c>
      <c r="AG1707" s="188" t="s">
        <v>347</v>
      </c>
      <c r="AH1707" s="190">
        <v>14851664196736</v>
      </c>
      <c r="AI1707" s="188" t="s">
        <v>186</v>
      </c>
      <c r="AJ1707" s="186">
        <v>56100</v>
      </c>
      <c r="AK1707" s="188" t="s">
        <v>264</v>
      </c>
      <c r="AL1707" s="188" t="s">
        <v>616</v>
      </c>
      <c r="AM1707" s="188" t="s">
        <v>971</v>
      </c>
      <c r="AN1707" s="188" t="s">
        <v>101</v>
      </c>
      <c r="AO1707" s="188" t="s">
        <v>617</v>
      </c>
      <c r="AP1707" s="188" t="s">
        <v>618</v>
      </c>
      <c r="AQ1707" s="188" t="s">
        <v>619</v>
      </c>
      <c r="AR1707" s="191">
        <v>24</v>
      </c>
      <c r="AS1707" s="188" t="s">
        <v>347</v>
      </c>
      <c r="AT1707" s="188" t="s">
        <v>347</v>
      </c>
      <c r="AU1707" s="186">
        <v>0</v>
      </c>
      <c r="AV1707" s="189">
        <v>43344</v>
      </c>
      <c r="AW1707" s="189">
        <v>43404</v>
      </c>
      <c r="AX1707" s="191">
        <v>12.67</v>
      </c>
      <c r="AY1707" s="186">
        <v>0</v>
      </c>
      <c r="AZ1707" s="186">
        <v>0</v>
      </c>
      <c r="BA1707" s="186">
        <v>0</v>
      </c>
      <c r="BB1707" s="186">
        <v>0</v>
      </c>
      <c r="BC1707" s="191">
        <v>0.48</v>
      </c>
      <c r="BD1707" s="186">
        <v>0</v>
      </c>
      <c r="BE1707" s="186">
        <v>0</v>
      </c>
      <c r="BF1707" s="189">
        <v>43405</v>
      </c>
      <c r="BG1707" s="189">
        <v>43465</v>
      </c>
      <c r="BH1707" s="191">
        <v>24.55</v>
      </c>
      <c r="BI1707" s="191">
        <v>9.2200000000000006</v>
      </c>
      <c r="BJ1707" s="191">
        <v>46.44</v>
      </c>
      <c r="BK1707" s="191">
        <v>5.67</v>
      </c>
      <c r="BL1707" s="191">
        <v>6.64</v>
      </c>
      <c r="BM1707" s="191">
        <v>1.61</v>
      </c>
      <c r="BN1707" s="191">
        <v>0.76</v>
      </c>
      <c r="BO1707" s="191">
        <v>2.37</v>
      </c>
      <c r="BP1707" s="191">
        <v>61.12</v>
      </c>
      <c r="BQ1707" s="191">
        <v>31.19</v>
      </c>
      <c r="BR1707" s="191">
        <v>1.72</v>
      </c>
      <c r="BS1707" s="191">
        <v>29.93</v>
      </c>
      <c r="BT1707" s="191">
        <v>5.99</v>
      </c>
      <c r="BU1707" s="191">
        <v>68.83</v>
      </c>
      <c r="BV1707" s="186">
        <v>252</v>
      </c>
      <c r="BW1707" s="186">
        <v>252</v>
      </c>
      <c r="BX1707" s="186">
        <v>0</v>
      </c>
      <c r="BY1707" s="189">
        <v>43540</v>
      </c>
      <c r="BZ1707" s="188" t="s">
        <v>624</v>
      </c>
      <c r="CA1707" s="186">
        <v>631</v>
      </c>
      <c r="CB1707" s="186">
        <v>0</v>
      </c>
      <c r="CC1707" s="189">
        <v>43571</v>
      </c>
      <c r="CD1707" s="186">
        <v>1855</v>
      </c>
      <c r="CE1707" s="186">
        <v>0</v>
      </c>
      <c r="CF1707" s="186">
        <v>2107</v>
      </c>
      <c r="CG1707" s="186">
        <v>0</v>
      </c>
    </row>
    <row r="1708" spans="1:85" hidden="1" x14ac:dyDescent="0.45">
      <c r="A1708" s="98">
        <v>100004095111</v>
      </c>
      <c r="B1708" s="1">
        <v>43538</v>
      </c>
      <c r="C1708" t="s">
        <v>101</v>
      </c>
      <c r="D1708">
        <v>2019</v>
      </c>
      <c r="E1708" s="98">
        <v>14851664196736</v>
      </c>
      <c r="F1708" s="193" t="s">
        <v>696</v>
      </c>
      <c r="G1708" s="141" t="e">
        <f>VLOOKUP(E1708,'Tableau Sites'!$A$7:$C$107,3,FALSE)</f>
        <v>#N/A</v>
      </c>
      <c r="H1708" s="98">
        <v>56100</v>
      </c>
      <c r="I1708" s="104">
        <v>24</v>
      </c>
      <c r="J1708" s="1">
        <v>43465</v>
      </c>
      <c r="K1708" s="1">
        <v>43465</v>
      </c>
      <c r="L1708" s="104">
        <v>-1445</v>
      </c>
      <c r="M1708" s="104">
        <v>-1445</v>
      </c>
      <c r="N1708" s="5">
        <v>-174.12</v>
      </c>
      <c r="O1708" s="186">
        <v>102976584</v>
      </c>
      <c r="P1708" s="187" t="s">
        <v>611</v>
      </c>
      <c r="Q1708" s="186">
        <v>102977700</v>
      </c>
      <c r="R1708" s="188" t="s">
        <v>130</v>
      </c>
      <c r="S1708" s="186">
        <v>11003620275</v>
      </c>
      <c r="T1708" s="188" t="s">
        <v>910</v>
      </c>
      <c r="U1708" s="186">
        <v>21560121200016</v>
      </c>
      <c r="V1708" s="188" t="s">
        <v>347</v>
      </c>
      <c r="W1708" s="188" t="s">
        <v>917</v>
      </c>
      <c r="X1708" s="186">
        <v>100004095111</v>
      </c>
      <c r="Y1708" s="189">
        <v>43538</v>
      </c>
      <c r="Z1708" s="189">
        <v>43578</v>
      </c>
      <c r="AA1708" s="186">
        <v>146</v>
      </c>
      <c r="AB1708" s="188" t="s">
        <v>635</v>
      </c>
      <c r="AC1708" s="188" t="s">
        <v>347</v>
      </c>
      <c r="AD1708" s="186">
        <v>6005836616</v>
      </c>
      <c r="AE1708" s="188" t="s">
        <v>696</v>
      </c>
      <c r="AF1708" s="188" t="s">
        <v>347</v>
      </c>
      <c r="AG1708" s="188" t="s">
        <v>347</v>
      </c>
      <c r="AH1708" s="190">
        <v>14851664196736</v>
      </c>
      <c r="AI1708" s="188" t="s">
        <v>186</v>
      </c>
      <c r="AJ1708" s="186">
        <v>56100</v>
      </c>
      <c r="AK1708" s="188" t="s">
        <v>264</v>
      </c>
      <c r="AL1708" s="188" t="s">
        <v>616</v>
      </c>
      <c r="AM1708" s="188" t="s">
        <v>971</v>
      </c>
      <c r="AN1708" s="188" t="s">
        <v>101</v>
      </c>
      <c r="AO1708" s="188" t="s">
        <v>617</v>
      </c>
      <c r="AP1708" s="188" t="s">
        <v>618</v>
      </c>
      <c r="AQ1708" s="188" t="s">
        <v>619</v>
      </c>
      <c r="AR1708" s="191">
        <v>24</v>
      </c>
      <c r="AS1708" s="188" t="s">
        <v>347</v>
      </c>
      <c r="AT1708" s="188" t="s">
        <v>347</v>
      </c>
      <c r="AU1708" s="186">
        <v>0</v>
      </c>
      <c r="AV1708" s="189">
        <v>43405</v>
      </c>
      <c r="AW1708" s="189">
        <v>43465</v>
      </c>
      <c r="AX1708" s="191">
        <v>-72.66</v>
      </c>
      <c r="AY1708" s="186">
        <v>0</v>
      </c>
      <c r="AZ1708" s="186">
        <v>0</v>
      </c>
      <c r="BA1708" s="186">
        <v>0</v>
      </c>
      <c r="BB1708" s="186">
        <v>0</v>
      </c>
      <c r="BC1708" s="191">
        <v>-2.77</v>
      </c>
      <c r="BD1708" s="186">
        <v>0</v>
      </c>
      <c r="BE1708" s="186">
        <v>0</v>
      </c>
      <c r="BF1708" s="189">
        <v>43466</v>
      </c>
      <c r="BG1708" s="189">
        <v>43524</v>
      </c>
      <c r="BH1708" s="191">
        <v>23.74</v>
      </c>
      <c r="BI1708" s="191">
        <v>-52.89</v>
      </c>
      <c r="BJ1708" s="191">
        <v>-101.81</v>
      </c>
      <c r="BK1708" s="191">
        <v>-32.51</v>
      </c>
      <c r="BL1708" s="191">
        <v>6.42</v>
      </c>
      <c r="BM1708" s="191">
        <v>-9.2200000000000006</v>
      </c>
      <c r="BN1708" s="191">
        <v>-4.34</v>
      </c>
      <c r="BO1708" s="191">
        <v>-13.56</v>
      </c>
      <c r="BP1708" s="191">
        <v>-141.46</v>
      </c>
      <c r="BQ1708" s="191">
        <v>30.16</v>
      </c>
      <c r="BR1708" s="191">
        <v>1.66</v>
      </c>
      <c r="BS1708" s="191">
        <v>-171.62</v>
      </c>
      <c r="BT1708" s="191">
        <v>-34.32</v>
      </c>
      <c r="BU1708" s="191">
        <v>-174.12</v>
      </c>
      <c r="BV1708" s="186">
        <v>-1445</v>
      </c>
      <c r="BW1708" s="186">
        <v>-1445</v>
      </c>
      <c r="BX1708" s="186">
        <v>0</v>
      </c>
      <c r="BY1708" s="189">
        <v>43540</v>
      </c>
      <c r="BZ1708" s="188" t="s">
        <v>624</v>
      </c>
      <c r="CA1708" s="186">
        <v>631</v>
      </c>
      <c r="CB1708" s="186">
        <v>0</v>
      </c>
      <c r="CC1708" s="189">
        <v>43571</v>
      </c>
      <c r="CD1708" s="186">
        <v>2107</v>
      </c>
      <c r="CE1708" s="186">
        <v>0</v>
      </c>
      <c r="CF1708" s="186">
        <v>662</v>
      </c>
      <c r="CG1708" s="186">
        <v>0</v>
      </c>
    </row>
    <row r="1709" spans="1:85" hidden="1" x14ac:dyDescent="0.45">
      <c r="A1709" s="98">
        <v>100004095111</v>
      </c>
      <c r="B1709" s="1">
        <v>43538</v>
      </c>
      <c r="C1709" t="s">
        <v>101</v>
      </c>
      <c r="D1709">
        <v>2019</v>
      </c>
      <c r="E1709" s="98">
        <v>14851664196736</v>
      </c>
      <c r="F1709" s="193" t="s">
        <v>696</v>
      </c>
      <c r="G1709" s="141" t="e">
        <f>VLOOKUP(E1709,'Tableau Sites'!$A$7:$C$107,3,FALSE)</f>
        <v>#N/A</v>
      </c>
      <c r="H1709" s="98">
        <v>56100</v>
      </c>
      <c r="I1709" s="104">
        <v>24</v>
      </c>
      <c r="J1709" s="1">
        <v>43524</v>
      </c>
      <c r="K1709" s="1">
        <v>43524</v>
      </c>
      <c r="L1709" s="104">
        <v>-11</v>
      </c>
      <c r="M1709" s="104">
        <v>-11</v>
      </c>
      <c r="N1709" s="5">
        <v>31.33</v>
      </c>
      <c r="O1709" s="186">
        <v>102976584</v>
      </c>
      <c r="P1709" s="187" t="s">
        <v>611</v>
      </c>
      <c r="Q1709" s="186">
        <v>102977700</v>
      </c>
      <c r="R1709" s="188" t="s">
        <v>130</v>
      </c>
      <c r="S1709" s="186">
        <v>11003620275</v>
      </c>
      <c r="T1709" s="188" t="s">
        <v>910</v>
      </c>
      <c r="U1709" s="186">
        <v>21560121200016</v>
      </c>
      <c r="V1709" s="188" t="s">
        <v>347</v>
      </c>
      <c r="W1709" s="188" t="s">
        <v>917</v>
      </c>
      <c r="X1709" s="186">
        <v>100004095111</v>
      </c>
      <c r="Y1709" s="189">
        <v>43538</v>
      </c>
      <c r="Z1709" s="189">
        <v>43578</v>
      </c>
      <c r="AA1709" s="186">
        <v>147</v>
      </c>
      <c r="AB1709" s="188" t="s">
        <v>613</v>
      </c>
      <c r="AC1709" s="188" t="s">
        <v>347</v>
      </c>
      <c r="AD1709" s="186">
        <v>6005836616</v>
      </c>
      <c r="AE1709" s="188" t="s">
        <v>696</v>
      </c>
      <c r="AF1709" s="188" t="s">
        <v>347</v>
      </c>
      <c r="AG1709" s="188" t="s">
        <v>347</v>
      </c>
      <c r="AH1709" s="190">
        <v>14851664196736</v>
      </c>
      <c r="AI1709" s="188" t="s">
        <v>186</v>
      </c>
      <c r="AJ1709" s="186">
        <v>56100</v>
      </c>
      <c r="AK1709" s="188" t="s">
        <v>264</v>
      </c>
      <c r="AL1709" s="188" t="s">
        <v>616</v>
      </c>
      <c r="AM1709" s="188" t="s">
        <v>971</v>
      </c>
      <c r="AN1709" s="188" t="s">
        <v>101</v>
      </c>
      <c r="AO1709" s="188" t="s">
        <v>617</v>
      </c>
      <c r="AP1709" s="188" t="s">
        <v>618</v>
      </c>
      <c r="AQ1709" s="188" t="s">
        <v>619</v>
      </c>
      <c r="AR1709" s="191">
        <v>24</v>
      </c>
      <c r="AS1709" s="188" t="s">
        <v>347</v>
      </c>
      <c r="AT1709" s="188" t="s">
        <v>347</v>
      </c>
      <c r="AU1709" s="186">
        <v>0</v>
      </c>
      <c r="AV1709" s="189">
        <v>43466</v>
      </c>
      <c r="AW1709" s="189">
        <v>43524</v>
      </c>
      <c r="AX1709" s="191">
        <v>-0.56999999999999995</v>
      </c>
      <c r="AY1709" s="186">
        <v>0</v>
      </c>
      <c r="AZ1709" s="186">
        <v>0</v>
      </c>
      <c r="BA1709" s="186">
        <v>0</v>
      </c>
      <c r="BB1709" s="186">
        <v>0</v>
      </c>
      <c r="BC1709" s="191">
        <v>-0.04</v>
      </c>
      <c r="BD1709" s="186">
        <v>0</v>
      </c>
      <c r="BE1709" s="186">
        <v>0</v>
      </c>
      <c r="BF1709" s="189">
        <v>43525</v>
      </c>
      <c r="BG1709" s="189">
        <v>43585</v>
      </c>
      <c r="BH1709" s="191">
        <v>24.55</v>
      </c>
      <c r="BI1709" s="191">
        <v>-0.4</v>
      </c>
      <c r="BJ1709" s="191">
        <v>23.58</v>
      </c>
      <c r="BK1709" s="191">
        <v>-0.25</v>
      </c>
      <c r="BL1709" s="191">
        <v>6.64</v>
      </c>
      <c r="BM1709" s="191">
        <v>-7.0000000000000007E-2</v>
      </c>
      <c r="BN1709" s="191">
        <v>-0.03</v>
      </c>
      <c r="BO1709" s="191">
        <v>-0.1</v>
      </c>
      <c r="BP1709" s="191">
        <v>29.87</v>
      </c>
      <c r="BQ1709" s="191">
        <v>31.19</v>
      </c>
      <c r="BR1709" s="191">
        <v>1.72</v>
      </c>
      <c r="BS1709" s="191">
        <v>-1.32</v>
      </c>
      <c r="BT1709" s="191">
        <v>-0.26</v>
      </c>
      <c r="BU1709" s="191">
        <v>31.33</v>
      </c>
      <c r="BV1709" s="186">
        <v>-11</v>
      </c>
      <c r="BW1709" s="186">
        <v>-11</v>
      </c>
      <c r="BX1709" s="186">
        <v>0</v>
      </c>
      <c r="BY1709" s="189">
        <v>43540</v>
      </c>
      <c r="BZ1709" s="188" t="s">
        <v>624</v>
      </c>
      <c r="CA1709" s="186">
        <v>631</v>
      </c>
      <c r="CB1709" s="186">
        <v>0</v>
      </c>
      <c r="CC1709" s="189">
        <v>43571</v>
      </c>
      <c r="CD1709" s="186">
        <v>662</v>
      </c>
      <c r="CE1709" s="186">
        <v>0</v>
      </c>
      <c r="CF1709" s="186">
        <v>651</v>
      </c>
      <c r="CG1709" s="186">
        <v>0</v>
      </c>
    </row>
    <row r="1710" spans="1:85" hidden="1" x14ac:dyDescent="0.45">
      <c r="A1710" s="98">
        <v>100004095111</v>
      </c>
      <c r="B1710" s="1">
        <v>43538</v>
      </c>
      <c r="C1710" t="s">
        <v>101</v>
      </c>
      <c r="D1710">
        <v>2019</v>
      </c>
      <c r="E1710" s="98">
        <v>14849204036299</v>
      </c>
      <c r="F1710" s="142" t="s">
        <v>82</v>
      </c>
      <c r="G1710" s="141" t="e">
        <f>VLOOKUP(E1710,'Tableau Sites'!$A$7:$C$107,3,FALSE)</f>
        <v>#N/A</v>
      </c>
      <c r="H1710" s="98">
        <v>56100</v>
      </c>
      <c r="I1710" s="104">
        <v>6</v>
      </c>
      <c r="J1710" s="1">
        <v>43465</v>
      </c>
      <c r="K1710" s="1">
        <v>43465</v>
      </c>
      <c r="L1710" s="104">
        <v>0</v>
      </c>
      <c r="M1710" s="104">
        <v>0</v>
      </c>
      <c r="N1710" s="5">
        <v>13.55</v>
      </c>
      <c r="O1710" s="186">
        <v>102976584</v>
      </c>
      <c r="P1710" s="187" t="s">
        <v>611</v>
      </c>
      <c r="Q1710" s="186">
        <v>102977700</v>
      </c>
      <c r="R1710" s="188" t="s">
        <v>130</v>
      </c>
      <c r="S1710" s="186">
        <v>11003620275</v>
      </c>
      <c r="T1710" s="188" t="s">
        <v>910</v>
      </c>
      <c r="U1710" s="186">
        <v>21560121200016</v>
      </c>
      <c r="V1710" s="188" t="s">
        <v>347</v>
      </c>
      <c r="W1710" s="188" t="s">
        <v>917</v>
      </c>
      <c r="X1710" s="186">
        <v>100004095111</v>
      </c>
      <c r="Y1710" s="189">
        <v>43538</v>
      </c>
      <c r="Z1710" s="189">
        <v>43578</v>
      </c>
      <c r="AA1710" s="186">
        <v>148</v>
      </c>
      <c r="AB1710" s="188" t="s">
        <v>613</v>
      </c>
      <c r="AC1710" s="188" t="s">
        <v>347</v>
      </c>
      <c r="AD1710" s="186">
        <v>6005877471</v>
      </c>
      <c r="AE1710" s="188" t="s">
        <v>82</v>
      </c>
      <c r="AF1710" s="188" t="s">
        <v>347</v>
      </c>
      <c r="AG1710" s="188" t="s">
        <v>347</v>
      </c>
      <c r="AH1710" s="190">
        <v>14849204036299</v>
      </c>
      <c r="AI1710" s="188" t="s">
        <v>158</v>
      </c>
      <c r="AJ1710" s="186">
        <v>56100</v>
      </c>
      <c r="AK1710" s="188" t="s">
        <v>264</v>
      </c>
      <c r="AL1710" s="188" t="s">
        <v>396</v>
      </c>
      <c r="AM1710" s="188" t="s">
        <v>972</v>
      </c>
      <c r="AN1710" s="188" t="s">
        <v>101</v>
      </c>
      <c r="AO1710" s="188" t="s">
        <v>617</v>
      </c>
      <c r="AP1710" s="188" t="s">
        <v>618</v>
      </c>
      <c r="AQ1710" s="188" t="s">
        <v>915</v>
      </c>
      <c r="AR1710" s="191">
        <v>6</v>
      </c>
      <c r="AS1710" s="188" t="s">
        <v>347</v>
      </c>
      <c r="AT1710" s="188" t="s">
        <v>347</v>
      </c>
      <c r="AU1710" s="186">
        <v>0</v>
      </c>
      <c r="AV1710" s="188"/>
      <c r="AW1710" s="188"/>
      <c r="AX1710" s="186">
        <v>0</v>
      </c>
      <c r="AY1710" s="186">
        <v>0</v>
      </c>
      <c r="AZ1710" s="186">
        <v>0</v>
      </c>
      <c r="BA1710" s="186">
        <v>0</v>
      </c>
      <c r="BB1710" s="186">
        <v>0</v>
      </c>
      <c r="BC1710" s="186">
        <v>0</v>
      </c>
      <c r="BD1710" s="186">
        <v>0</v>
      </c>
      <c r="BE1710" s="186">
        <v>0</v>
      </c>
      <c r="BF1710" s="189">
        <v>43405</v>
      </c>
      <c r="BG1710" s="189">
        <v>43465</v>
      </c>
      <c r="BH1710" s="191">
        <v>10.11</v>
      </c>
      <c r="BI1710" s="186">
        <v>0</v>
      </c>
      <c r="BJ1710" s="191">
        <v>10.11</v>
      </c>
      <c r="BK1710" s="186">
        <v>0</v>
      </c>
      <c r="BL1710" s="191">
        <v>2.73</v>
      </c>
      <c r="BM1710" s="186">
        <v>0</v>
      </c>
      <c r="BN1710" s="186">
        <v>0</v>
      </c>
      <c r="BO1710" s="186">
        <v>0</v>
      </c>
      <c r="BP1710" s="191">
        <v>12.84</v>
      </c>
      <c r="BQ1710" s="191">
        <v>12.84</v>
      </c>
      <c r="BR1710" s="191">
        <v>0.71</v>
      </c>
      <c r="BS1710" s="186">
        <v>0</v>
      </c>
      <c r="BT1710" s="186">
        <v>0</v>
      </c>
      <c r="BU1710" s="191">
        <v>13.55</v>
      </c>
      <c r="BV1710" s="186">
        <v>0</v>
      </c>
      <c r="BW1710" s="186">
        <v>0</v>
      </c>
      <c r="BX1710" s="186">
        <v>0</v>
      </c>
      <c r="BY1710" s="189">
        <v>43272</v>
      </c>
      <c r="BZ1710" s="188" t="s">
        <v>624</v>
      </c>
      <c r="CA1710" s="186">
        <v>436</v>
      </c>
      <c r="CB1710" s="186">
        <v>0</v>
      </c>
      <c r="CC1710" s="189">
        <v>43634</v>
      </c>
      <c r="CD1710" s="186" t="s">
        <v>347</v>
      </c>
      <c r="CE1710" s="186" t="s">
        <v>347</v>
      </c>
      <c r="CF1710" s="186"/>
      <c r="CG1710" s="186"/>
    </row>
    <row r="1711" spans="1:85" hidden="1" x14ac:dyDescent="0.45">
      <c r="A1711" s="98">
        <v>100004095111</v>
      </c>
      <c r="B1711" s="1">
        <v>43538</v>
      </c>
      <c r="C1711" t="s">
        <v>101</v>
      </c>
      <c r="D1711">
        <v>2019</v>
      </c>
      <c r="E1711" s="98">
        <v>14849204036299</v>
      </c>
      <c r="F1711" s="142" t="s">
        <v>82</v>
      </c>
      <c r="G1711" s="141" t="e">
        <f>VLOOKUP(E1711,'Tableau Sites'!$A$7:$C$107,3,FALSE)</f>
        <v>#N/A</v>
      </c>
      <c r="H1711" s="98">
        <v>56100</v>
      </c>
      <c r="I1711" s="104">
        <v>6</v>
      </c>
      <c r="J1711" s="1">
        <v>43524</v>
      </c>
      <c r="K1711" s="1">
        <v>43524</v>
      </c>
      <c r="L1711" s="104">
        <v>0</v>
      </c>
      <c r="M1711" s="104">
        <v>0</v>
      </c>
      <c r="N1711" s="5">
        <v>13.1</v>
      </c>
      <c r="O1711" s="186">
        <v>102976584</v>
      </c>
      <c r="P1711" s="187" t="s">
        <v>611</v>
      </c>
      <c r="Q1711" s="186">
        <v>102977700</v>
      </c>
      <c r="R1711" s="188" t="s">
        <v>130</v>
      </c>
      <c r="S1711" s="186">
        <v>11003620275</v>
      </c>
      <c r="T1711" s="188" t="s">
        <v>910</v>
      </c>
      <c r="U1711" s="186">
        <v>21560121200016</v>
      </c>
      <c r="V1711" s="188" t="s">
        <v>347</v>
      </c>
      <c r="W1711" s="188" t="s">
        <v>917</v>
      </c>
      <c r="X1711" s="186">
        <v>100004095111</v>
      </c>
      <c r="Y1711" s="189">
        <v>43538</v>
      </c>
      <c r="Z1711" s="189">
        <v>43578</v>
      </c>
      <c r="AA1711" s="186">
        <v>149</v>
      </c>
      <c r="AB1711" s="188" t="s">
        <v>613</v>
      </c>
      <c r="AC1711" s="188" t="s">
        <v>347</v>
      </c>
      <c r="AD1711" s="186">
        <v>6005877471</v>
      </c>
      <c r="AE1711" s="188" t="s">
        <v>82</v>
      </c>
      <c r="AF1711" s="188" t="s">
        <v>347</v>
      </c>
      <c r="AG1711" s="188" t="s">
        <v>347</v>
      </c>
      <c r="AH1711" s="190">
        <v>14849204036299</v>
      </c>
      <c r="AI1711" s="188" t="s">
        <v>158</v>
      </c>
      <c r="AJ1711" s="186">
        <v>56100</v>
      </c>
      <c r="AK1711" s="188" t="s">
        <v>264</v>
      </c>
      <c r="AL1711" s="188" t="s">
        <v>396</v>
      </c>
      <c r="AM1711" s="188" t="s">
        <v>972</v>
      </c>
      <c r="AN1711" s="188" t="s">
        <v>101</v>
      </c>
      <c r="AO1711" s="188" t="s">
        <v>617</v>
      </c>
      <c r="AP1711" s="188" t="s">
        <v>618</v>
      </c>
      <c r="AQ1711" s="188" t="s">
        <v>915</v>
      </c>
      <c r="AR1711" s="191">
        <v>6</v>
      </c>
      <c r="AS1711" s="188" t="s">
        <v>347</v>
      </c>
      <c r="AT1711" s="188" t="s">
        <v>347</v>
      </c>
      <c r="AU1711" s="186">
        <v>0</v>
      </c>
      <c r="AV1711" s="188"/>
      <c r="AW1711" s="188"/>
      <c r="AX1711" s="186">
        <v>0</v>
      </c>
      <c r="AY1711" s="186">
        <v>0</v>
      </c>
      <c r="AZ1711" s="186">
        <v>0</v>
      </c>
      <c r="BA1711" s="186">
        <v>0</v>
      </c>
      <c r="BB1711" s="186">
        <v>0</v>
      </c>
      <c r="BC1711" s="186">
        <v>0</v>
      </c>
      <c r="BD1711" s="186">
        <v>0</v>
      </c>
      <c r="BE1711" s="186">
        <v>0</v>
      </c>
      <c r="BF1711" s="189">
        <v>43466</v>
      </c>
      <c r="BG1711" s="189">
        <v>43524</v>
      </c>
      <c r="BH1711" s="191">
        <v>9.7799999999999994</v>
      </c>
      <c r="BI1711" s="186">
        <v>0</v>
      </c>
      <c r="BJ1711" s="191">
        <v>9.7799999999999994</v>
      </c>
      <c r="BK1711" s="186">
        <v>0</v>
      </c>
      <c r="BL1711" s="191">
        <v>2.64</v>
      </c>
      <c r="BM1711" s="186">
        <v>0</v>
      </c>
      <c r="BN1711" s="186">
        <v>0</v>
      </c>
      <c r="BO1711" s="186">
        <v>0</v>
      </c>
      <c r="BP1711" s="191">
        <v>12.42</v>
      </c>
      <c r="BQ1711" s="191">
        <v>12.42</v>
      </c>
      <c r="BR1711" s="191">
        <v>0.68</v>
      </c>
      <c r="BS1711" s="186">
        <v>0</v>
      </c>
      <c r="BT1711" s="186">
        <v>0</v>
      </c>
      <c r="BU1711" s="191">
        <v>13.1</v>
      </c>
      <c r="BV1711" s="186">
        <v>0</v>
      </c>
      <c r="BW1711" s="186">
        <v>0</v>
      </c>
      <c r="BX1711" s="186">
        <v>0</v>
      </c>
      <c r="BY1711" s="189">
        <v>43272</v>
      </c>
      <c r="BZ1711" s="188" t="s">
        <v>624</v>
      </c>
      <c r="CA1711" s="186">
        <v>436</v>
      </c>
      <c r="CB1711" s="186">
        <v>0</v>
      </c>
      <c r="CC1711" s="189">
        <v>43634</v>
      </c>
      <c r="CD1711" s="186" t="s">
        <v>347</v>
      </c>
      <c r="CE1711" s="186" t="s">
        <v>347</v>
      </c>
      <c r="CF1711" s="186"/>
      <c r="CG1711" s="186"/>
    </row>
    <row r="1712" spans="1:85" hidden="1" x14ac:dyDescent="0.45">
      <c r="A1712" s="98">
        <v>100004095111</v>
      </c>
      <c r="B1712" s="1">
        <v>43538</v>
      </c>
      <c r="C1712" t="s">
        <v>101</v>
      </c>
      <c r="D1712">
        <v>2019</v>
      </c>
      <c r="E1712" s="98">
        <v>14849204036299</v>
      </c>
      <c r="F1712" s="142" t="s">
        <v>82</v>
      </c>
      <c r="G1712" s="141" t="e">
        <f>VLOOKUP(E1712,'Tableau Sites'!$A$7:$C$107,3,FALSE)</f>
        <v>#N/A</v>
      </c>
      <c r="H1712" s="98">
        <v>56100</v>
      </c>
      <c r="I1712" s="104">
        <v>6</v>
      </c>
      <c r="J1712" s="1">
        <v>43524</v>
      </c>
      <c r="K1712" s="1">
        <v>43524</v>
      </c>
      <c r="L1712" s="104">
        <v>0</v>
      </c>
      <c r="M1712" s="104">
        <v>0</v>
      </c>
      <c r="N1712" s="5">
        <v>13.55</v>
      </c>
      <c r="O1712" s="186">
        <v>102976584</v>
      </c>
      <c r="P1712" s="187" t="s">
        <v>611</v>
      </c>
      <c r="Q1712" s="186">
        <v>102977700</v>
      </c>
      <c r="R1712" s="188" t="s">
        <v>130</v>
      </c>
      <c r="S1712" s="186">
        <v>11003620275</v>
      </c>
      <c r="T1712" s="188" t="s">
        <v>910</v>
      </c>
      <c r="U1712" s="186">
        <v>21560121200016</v>
      </c>
      <c r="V1712" s="188" t="s">
        <v>347</v>
      </c>
      <c r="W1712" s="188" t="s">
        <v>917</v>
      </c>
      <c r="X1712" s="186">
        <v>100004095111</v>
      </c>
      <c r="Y1712" s="189">
        <v>43538</v>
      </c>
      <c r="Z1712" s="189">
        <v>43578</v>
      </c>
      <c r="AA1712" s="186">
        <v>150</v>
      </c>
      <c r="AB1712" s="188" t="s">
        <v>613</v>
      </c>
      <c r="AC1712" s="188" t="s">
        <v>347</v>
      </c>
      <c r="AD1712" s="186">
        <v>6005877471</v>
      </c>
      <c r="AE1712" s="188" t="s">
        <v>82</v>
      </c>
      <c r="AF1712" s="188" t="s">
        <v>347</v>
      </c>
      <c r="AG1712" s="188" t="s">
        <v>347</v>
      </c>
      <c r="AH1712" s="190">
        <v>14849204036299</v>
      </c>
      <c r="AI1712" s="188" t="s">
        <v>158</v>
      </c>
      <c r="AJ1712" s="186">
        <v>56100</v>
      </c>
      <c r="AK1712" s="188" t="s">
        <v>264</v>
      </c>
      <c r="AL1712" s="188" t="s">
        <v>396</v>
      </c>
      <c r="AM1712" s="188" t="s">
        <v>972</v>
      </c>
      <c r="AN1712" s="188" t="s">
        <v>101</v>
      </c>
      <c r="AO1712" s="188" t="s">
        <v>617</v>
      </c>
      <c r="AP1712" s="188" t="s">
        <v>618</v>
      </c>
      <c r="AQ1712" s="188" t="s">
        <v>915</v>
      </c>
      <c r="AR1712" s="191">
        <v>6</v>
      </c>
      <c r="AS1712" s="188" t="s">
        <v>347</v>
      </c>
      <c r="AT1712" s="188" t="s">
        <v>347</v>
      </c>
      <c r="AU1712" s="186">
        <v>0</v>
      </c>
      <c r="AV1712" s="188"/>
      <c r="AW1712" s="188"/>
      <c r="AX1712" s="186">
        <v>0</v>
      </c>
      <c r="AY1712" s="186">
        <v>0</v>
      </c>
      <c r="AZ1712" s="186">
        <v>0</v>
      </c>
      <c r="BA1712" s="186">
        <v>0</v>
      </c>
      <c r="BB1712" s="186">
        <v>0</v>
      </c>
      <c r="BC1712" s="186">
        <v>0</v>
      </c>
      <c r="BD1712" s="186">
        <v>0</v>
      </c>
      <c r="BE1712" s="186">
        <v>0</v>
      </c>
      <c r="BF1712" s="189">
        <v>43525</v>
      </c>
      <c r="BG1712" s="189">
        <v>43585</v>
      </c>
      <c r="BH1712" s="191">
        <v>10.11</v>
      </c>
      <c r="BI1712" s="186">
        <v>0</v>
      </c>
      <c r="BJ1712" s="191">
        <v>10.11</v>
      </c>
      <c r="BK1712" s="186">
        <v>0</v>
      </c>
      <c r="BL1712" s="191">
        <v>2.73</v>
      </c>
      <c r="BM1712" s="186">
        <v>0</v>
      </c>
      <c r="BN1712" s="186">
        <v>0</v>
      </c>
      <c r="BO1712" s="186">
        <v>0</v>
      </c>
      <c r="BP1712" s="191">
        <v>12.84</v>
      </c>
      <c r="BQ1712" s="191">
        <v>12.84</v>
      </c>
      <c r="BR1712" s="191">
        <v>0.71</v>
      </c>
      <c r="BS1712" s="186">
        <v>0</v>
      </c>
      <c r="BT1712" s="186">
        <v>0</v>
      </c>
      <c r="BU1712" s="191">
        <v>13.55</v>
      </c>
      <c r="BV1712" s="186">
        <v>0</v>
      </c>
      <c r="BW1712" s="186">
        <v>0</v>
      </c>
      <c r="BX1712" s="186">
        <v>0</v>
      </c>
      <c r="BY1712" s="189">
        <v>43272</v>
      </c>
      <c r="BZ1712" s="188" t="s">
        <v>624</v>
      </c>
      <c r="CA1712" s="186">
        <v>436</v>
      </c>
      <c r="CB1712" s="186">
        <v>0</v>
      </c>
      <c r="CC1712" s="189">
        <v>43634</v>
      </c>
      <c r="CD1712" s="186" t="s">
        <v>347</v>
      </c>
      <c r="CE1712" s="186" t="s">
        <v>347</v>
      </c>
      <c r="CF1712" s="186"/>
      <c r="CG1712" s="186"/>
    </row>
    <row r="1713" spans="1:85" hidden="1" x14ac:dyDescent="0.45">
      <c r="A1713" s="98">
        <v>100004095111</v>
      </c>
      <c r="B1713" s="1">
        <v>43538</v>
      </c>
      <c r="C1713" t="s">
        <v>101</v>
      </c>
      <c r="D1713">
        <v>2018</v>
      </c>
      <c r="E1713" s="98">
        <v>14849927625240</v>
      </c>
      <c r="F1713" s="142" t="s">
        <v>90</v>
      </c>
      <c r="G1713" s="141" t="str">
        <f>VLOOKUP(E1713,'Tableau Sites'!$A$7:$C$107,3,FALSE)</f>
        <v>79 BOULEVARD COSMAO DUMANOIR</v>
      </c>
      <c r="H1713" s="98">
        <v>56100</v>
      </c>
      <c r="I1713" s="104">
        <v>6</v>
      </c>
      <c r="J1713" s="1">
        <v>43404</v>
      </c>
      <c r="K1713" s="1">
        <v>43404</v>
      </c>
      <c r="L1713" s="104">
        <v>272</v>
      </c>
      <c r="M1713" s="104">
        <v>272</v>
      </c>
      <c r="N1713" s="5">
        <v>52.33</v>
      </c>
      <c r="O1713" s="186">
        <v>102976584</v>
      </c>
      <c r="P1713" s="187" t="s">
        <v>611</v>
      </c>
      <c r="Q1713" s="186">
        <v>102977700</v>
      </c>
      <c r="R1713" s="188" t="s">
        <v>130</v>
      </c>
      <c r="S1713" s="186">
        <v>11003620275</v>
      </c>
      <c r="T1713" s="188" t="s">
        <v>910</v>
      </c>
      <c r="U1713" s="186">
        <v>21560121200016</v>
      </c>
      <c r="V1713" s="188" t="s">
        <v>347</v>
      </c>
      <c r="W1713" s="188" t="s">
        <v>917</v>
      </c>
      <c r="X1713" s="186">
        <v>100004095111</v>
      </c>
      <c r="Y1713" s="189">
        <v>43538</v>
      </c>
      <c r="Z1713" s="189">
        <v>43578</v>
      </c>
      <c r="AA1713" s="186">
        <v>151</v>
      </c>
      <c r="AB1713" s="188" t="s">
        <v>613</v>
      </c>
      <c r="AC1713" s="188" t="s">
        <v>347</v>
      </c>
      <c r="AD1713" s="186">
        <v>6005863591</v>
      </c>
      <c r="AE1713" s="188" t="s">
        <v>90</v>
      </c>
      <c r="AF1713" s="188" t="s">
        <v>347</v>
      </c>
      <c r="AG1713" s="188" t="s">
        <v>347</v>
      </c>
      <c r="AH1713" s="190">
        <v>14849927625240</v>
      </c>
      <c r="AI1713" s="188" t="s">
        <v>158</v>
      </c>
      <c r="AJ1713" s="186">
        <v>56100</v>
      </c>
      <c r="AK1713" s="188" t="s">
        <v>264</v>
      </c>
      <c r="AL1713" s="188" t="s">
        <v>616</v>
      </c>
      <c r="AM1713" s="188" t="s">
        <v>973</v>
      </c>
      <c r="AN1713" s="188" t="s">
        <v>101</v>
      </c>
      <c r="AO1713" s="188" t="s">
        <v>617</v>
      </c>
      <c r="AP1713" s="188" t="s">
        <v>618</v>
      </c>
      <c r="AQ1713" s="188" t="s">
        <v>619</v>
      </c>
      <c r="AR1713" s="191">
        <v>6</v>
      </c>
      <c r="AS1713" s="188" t="s">
        <v>347</v>
      </c>
      <c r="AT1713" s="188" t="s">
        <v>347</v>
      </c>
      <c r="AU1713" s="186">
        <v>0</v>
      </c>
      <c r="AV1713" s="189">
        <v>43344</v>
      </c>
      <c r="AW1713" s="189">
        <v>43404</v>
      </c>
      <c r="AX1713" s="191">
        <v>13.68</v>
      </c>
      <c r="AY1713" s="186">
        <v>0</v>
      </c>
      <c r="AZ1713" s="186">
        <v>0</v>
      </c>
      <c r="BA1713" s="186">
        <v>0</v>
      </c>
      <c r="BB1713" s="186">
        <v>0</v>
      </c>
      <c r="BC1713" s="191">
        <v>0.52</v>
      </c>
      <c r="BD1713" s="186">
        <v>0</v>
      </c>
      <c r="BE1713" s="186">
        <v>0</v>
      </c>
      <c r="BF1713" s="189">
        <v>43405</v>
      </c>
      <c r="BG1713" s="189">
        <v>43465</v>
      </c>
      <c r="BH1713" s="191">
        <v>10.11</v>
      </c>
      <c r="BI1713" s="191">
        <v>9.9600000000000009</v>
      </c>
      <c r="BJ1713" s="191">
        <v>33.75</v>
      </c>
      <c r="BK1713" s="191">
        <v>6.12</v>
      </c>
      <c r="BL1713" s="191">
        <v>2.73</v>
      </c>
      <c r="BM1713" s="191">
        <v>1.74</v>
      </c>
      <c r="BN1713" s="191">
        <v>0.82</v>
      </c>
      <c r="BO1713" s="191">
        <v>2.56</v>
      </c>
      <c r="BP1713" s="191">
        <v>45.16</v>
      </c>
      <c r="BQ1713" s="191">
        <v>12.84</v>
      </c>
      <c r="BR1713" s="191">
        <v>0.71</v>
      </c>
      <c r="BS1713" s="191">
        <v>32.32</v>
      </c>
      <c r="BT1713" s="191">
        <v>6.46</v>
      </c>
      <c r="BU1713" s="191">
        <v>52.33</v>
      </c>
      <c r="BV1713" s="186">
        <v>272</v>
      </c>
      <c r="BW1713" s="186">
        <v>272</v>
      </c>
      <c r="BX1713" s="186">
        <v>0</v>
      </c>
      <c r="BY1713" s="189">
        <v>43540</v>
      </c>
      <c r="BZ1713" s="188" t="s">
        <v>624</v>
      </c>
      <c r="CA1713" s="186">
        <v>8837</v>
      </c>
      <c r="CB1713" s="186">
        <v>0</v>
      </c>
      <c r="CC1713" s="189">
        <v>43571</v>
      </c>
      <c r="CD1713" s="186">
        <v>985</v>
      </c>
      <c r="CE1713" s="186">
        <v>0</v>
      </c>
      <c r="CF1713" s="186">
        <v>1257</v>
      </c>
      <c r="CG1713" s="186">
        <v>0</v>
      </c>
    </row>
    <row r="1714" spans="1:85" hidden="1" x14ac:dyDescent="0.45">
      <c r="A1714" s="98">
        <v>100004095111</v>
      </c>
      <c r="B1714" s="1">
        <v>43538</v>
      </c>
      <c r="C1714" t="s">
        <v>101</v>
      </c>
      <c r="D1714">
        <v>2019</v>
      </c>
      <c r="E1714" s="98">
        <v>14849927625240</v>
      </c>
      <c r="F1714" s="142" t="s">
        <v>90</v>
      </c>
      <c r="G1714" s="141" t="str">
        <f>VLOOKUP(E1714,'Tableau Sites'!$A$7:$C$107,3,FALSE)</f>
        <v>79 BOULEVARD COSMAO DUMANOIR</v>
      </c>
      <c r="H1714" s="98">
        <v>56100</v>
      </c>
      <c r="I1714" s="104">
        <v>6</v>
      </c>
      <c r="J1714" s="1">
        <v>43465</v>
      </c>
      <c r="K1714" s="1">
        <v>43465</v>
      </c>
      <c r="L1714" s="104">
        <v>2713</v>
      </c>
      <c r="M1714" s="104">
        <v>2713</v>
      </c>
      <c r="N1714" s="5">
        <v>399.78</v>
      </c>
      <c r="O1714" s="186">
        <v>102976584</v>
      </c>
      <c r="P1714" s="187" t="s">
        <v>611</v>
      </c>
      <c r="Q1714" s="186">
        <v>102977700</v>
      </c>
      <c r="R1714" s="188" t="s">
        <v>130</v>
      </c>
      <c r="S1714" s="186">
        <v>11003620275</v>
      </c>
      <c r="T1714" s="188" t="s">
        <v>910</v>
      </c>
      <c r="U1714" s="186">
        <v>21560121200016</v>
      </c>
      <c r="V1714" s="188" t="s">
        <v>347</v>
      </c>
      <c r="W1714" s="188" t="s">
        <v>917</v>
      </c>
      <c r="X1714" s="186">
        <v>100004095111</v>
      </c>
      <c r="Y1714" s="189">
        <v>43538</v>
      </c>
      <c r="Z1714" s="189">
        <v>43578</v>
      </c>
      <c r="AA1714" s="186">
        <v>152</v>
      </c>
      <c r="AB1714" s="188" t="s">
        <v>613</v>
      </c>
      <c r="AC1714" s="188" t="s">
        <v>347</v>
      </c>
      <c r="AD1714" s="186">
        <v>6005863591</v>
      </c>
      <c r="AE1714" s="188" t="s">
        <v>90</v>
      </c>
      <c r="AF1714" s="188" t="s">
        <v>347</v>
      </c>
      <c r="AG1714" s="188" t="s">
        <v>347</v>
      </c>
      <c r="AH1714" s="190">
        <v>14849927625240</v>
      </c>
      <c r="AI1714" s="188" t="s">
        <v>158</v>
      </c>
      <c r="AJ1714" s="186">
        <v>56100</v>
      </c>
      <c r="AK1714" s="188" t="s">
        <v>264</v>
      </c>
      <c r="AL1714" s="188" t="s">
        <v>616</v>
      </c>
      <c r="AM1714" s="188" t="s">
        <v>973</v>
      </c>
      <c r="AN1714" s="188" t="s">
        <v>101</v>
      </c>
      <c r="AO1714" s="188" t="s">
        <v>617</v>
      </c>
      <c r="AP1714" s="188" t="s">
        <v>618</v>
      </c>
      <c r="AQ1714" s="188" t="s">
        <v>619</v>
      </c>
      <c r="AR1714" s="191">
        <v>6</v>
      </c>
      <c r="AS1714" s="188" t="s">
        <v>347</v>
      </c>
      <c r="AT1714" s="188" t="s">
        <v>347</v>
      </c>
      <c r="AU1714" s="186">
        <v>0</v>
      </c>
      <c r="AV1714" s="189">
        <v>43405</v>
      </c>
      <c r="AW1714" s="189">
        <v>43465</v>
      </c>
      <c r="AX1714" s="191">
        <v>136.44</v>
      </c>
      <c r="AY1714" s="186">
        <v>0</v>
      </c>
      <c r="AZ1714" s="186">
        <v>0</v>
      </c>
      <c r="BA1714" s="186">
        <v>0</v>
      </c>
      <c r="BB1714" s="186">
        <v>0</v>
      </c>
      <c r="BC1714" s="191">
        <v>5.21</v>
      </c>
      <c r="BD1714" s="186">
        <v>0</v>
      </c>
      <c r="BE1714" s="186">
        <v>0</v>
      </c>
      <c r="BF1714" s="189">
        <v>43466</v>
      </c>
      <c r="BG1714" s="189">
        <v>43524</v>
      </c>
      <c r="BH1714" s="191">
        <v>9.7799999999999994</v>
      </c>
      <c r="BI1714" s="191">
        <v>99.3</v>
      </c>
      <c r="BJ1714" s="191">
        <v>245.52</v>
      </c>
      <c r="BK1714" s="191">
        <v>61.04</v>
      </c>
      <c r="BL1714" s="191">
        <v>2.64</v>
      </c>
      <c r="BM1714" s="191">
        <v>17.309999999999999</v>
      </c>
      <c r="BN1714" s="191">
        <v>8.14</v>
      </c>
      <c r="BO1714" s="191">
        <v>25.45</v>
      </c>
      <c r="BP1714" s="191">
        <v>334.65</v>
      </c>
      <c r="BQ1714" s="191">
        <v>12.42</v>
      </c>
      <c r="BR1714" s="191">
        <v>0.68</v>
      </c>
      <c r="BS1714" s="191">
        <v>322.23</v>
      </c>
      <c r="BT1714" s="191">
        <v>64.45</v>
      </c>
      <c r="BU1714" s="191">
        <v>399.78</v>
      </c>
      <c r="BV1714" s="186">
        <v>2713</v>
      </c>
      <c r="BW1714" s="186">
        <v>2713</v>
      </c>
      <c r="BX1714" s="186">
        <v>0</v>
      </c>
      <c r="BY1714" s="189">
        <v>43540</v>
      </c>
      <c r="BZ1714" s="188" t="s">
        <v>624</v>
      </c>
      <c r="CA1714" s="186">
        <v>8837</v>
      </c>
      <c r="CB1714" s="186">
        <v>0</v>
      </c>
      <c r="CC1714" s="189">
        <v>43571</v>
      </c>
      <c r="CD1714" s="186">
        <v>1257</v>
      </c>
      <c r="CE1714" s="186">
        <v>0</v>
      </c>
      <c r="CF1714" s="186">
        <v>3970</v>
      </c>
      <c r="CG1714" s="186">
        <v>0</v>
      </c>
    </row>
    <row r="1715" spans="1:85" hidden="1" x14ac:dyDescent="0.45">
      <c r="A1715" s="98">
        <v>100004095111</v>
      </c>
      <c r="B1715" s="1">
        <v>43538</v>
      </c>
      <c r="C1715" t="s">
        <v>101</v>
      </c>
      <c r="D1715">
        <v>2019</v>
      </c>
      <c r="E1715" s="98">
        <v>14849927625240</v>
      </c>
      <c r="F1715" s="142" t="s">
        <v>90</v>
      </c>
      <c r="G1715" s="141" t="str">
        <f>VLOOKUP(E1715,'Tableau Sites'!$A$7:$C$107,3,FALSE)</f>
        <v>79 BOULEVARD COSMAO DUMANOIR</v>
      </c>
      <c r="H1715" s="98">
        <v>56100</v>
      </c>
      <c r="I1715" s="104">
        <v>6</v>
      </c>
      <c r="J1715" s="1">
        <v>43524</v>
      </c>
      <c r="K1715" s="1">
        <v>43524</v>
      </c>
      <c r="L1715" s="104">
        <v>4044</v>
      </c>
      <c r="M1715" s="104">
        <v>4044</v>
      </c>
      <c r="N1715" s="5">
        <v>598.95000000000005</v>
      </c>
      <c r="O1715" s="186">
        <v>102976584</v>
      </c>
      <c r="P1715" s="187" t="s">
        <v>611</v>
      </c>
      <c r="Q1715" s="186">
        <v>102977700</v>
      </c>
      <c r="R1715" s="188" t="s">
        <v>130</v>
      </c>
      <c r="S1715" s="186">
        <v>11003620275</v>
      </c>
      <c r="T1715" s="188" t="s">
        <v>910</v>
      </c>
      <c r="U1715" s="186">
        <v>21560121200016</v>
      </c>
      <c r="V1715" s="188" t="s">
        <v>347</v>
      </c>
      <c r="W1715" s="188" t="s">
        <v>917</v>
      </c>
      <c r="X1715" s="186">
        <v>100004095111</v>
      </c>
      <c r="Y1715" s="189">
        <v>43538</v>
      </c>
      <c r="Z1715" s="189">
        <v>43578</v>
      </c>
      <c r="AA1715" s="186">
        <v>153</v>
      </c>
      <c r="AB1715" s="188" t="s">
        <v>613</v>
      </c>
      <c r="AC1715" s="188" t="s">
        <v>347</v>
      </c>
      <c r="AD1715" s="186">
        <v>6005863591</v>
      </c>
      <c r="AE1715" s="188" t="s">
        <v>90</v>
      </c>
      <c r="AF1715" s="188" t="s">
        <v>347</v>
      </c>
      <c r="AG1715" s="188" t="s">
        <v>347</v>
      </c>
      <c r="AH1715" s="190">
        <v>14849927625240</v>
      </c>
      <c r="AI1715" s="188" t="s">
        <v>158</v>
      </c>
      <c r="AJ1715" s="186">
        <v>56100</v>
      </c>
      <c r="AK1715" s="188" t="s">
        <v>264</v>
      </c>
      <c r="AL1715" s="188" t="s">
        <v>616</v>
      </c>
      <c r="AM1715" s="188" t="s">
        <v>973</v>
      </c>
      <c r="AN1715" s="188" t="s">
        <v>101</v>
      </c>
      <c r="AO1715" s="188" t="s">
        <v>617</v>
      </c>
      <c r="AP1715" s="188" t="s">
        <v>618</v>
      </c>
      <c r="AQ1715" s="188" t="s">
        <v>619</v>
      </c>
      <c r="AR1715" s="191">
        <v>6</v>
      </c>
      <c r="AS1715" s="188" t="s">
        <v>347</v>
      </c>
      <c r="AT1715" s="188" t="s">
        <v>347</v>
      </c>
      <c r="AU1715" s="186">
        <v>0</v>
      </c>
      <c r="AV1715" s="189">
        <v>43466</v>
      </c>
      <c r="AW1715" s="189">
        <v>43524</v>
      </c>
      <c r="AX1715" s="191">
        <v>210.9</v>
      </c>
      <c r="AY1715" s="186">
        <v>0</v>
      </c>
      <c r="AZ1715" s="186">
        <v>0</v>
      </c>
      <c r="BA1715" s="186">
        <v>0</v>
      </c>
      <c r="BB1715" s="186">
        <v>0</v>
      </c>
      <c r="BC1715" s="191">
        <v>15.29</v>
      </c>
      <c r="BD1715" s="186">
        <v>0</v>
      </c>
      <c r="BE1715" s="186">
        <v>0</v>
      </c>
      <c r="BF1715" s="189">
        <v>43525</v>
      </c>
      <c r="BG1715" s="189">
        <v>43585</v>
      </c>
      <c r="BH1715" s="191">
        <v>10.11</v>
      </c>
      <c r="BI1715" s="191">
        <v>148.01</v>
      </c>
      <c r="BJ1715" s="191">
        <v>369.02</v>
      </c>
      <c r="BK1715" s="191">
        <v>90.99</v>
      </c>
      <c r="BL1715" s="191">
        <v>2.73</v>
      </c>
      <c r="BM1715" s="191">
        <v>25.8</v>
      </c>
      <c r="BN1715" s="191">
        <v>12.13</v>
      </c>
      <c r="BO1715" s="191">
        <v>37.93</v>
      </c>
      <c r="BP1715" s="191">
        <v>500.67</v>
      </c>
      <c r="BQ1715" s="191">
        <v>12.84</v>
      </c>
      <c r="BR1715" s="191">
        <v>0.71</v>
      </c>
      <c r="BS1715" s="191">
        <v>487.83</v>
      </c>
      <c r="BT1715" s="191">
        <v>97.57</v>
      </c>
      <c r="BU1715" s="191">
        <v>598.95000000000005</v>
      </c>
      <c r="BV1715" s="186">
        <v>4044</v>
      </c>
      <c r="BW1715" s="186">
        <v>4044</v>
      </c>
      <c r="BX1715" s="186">
        <v>0</v>
      </c>
      <c r="BY1715" s="189">
        <v>43540</v>
      </c>
      <c r="BZ1715" s="188" t="s">
        <v>624</v>
      </c>
      <c r="CA1715" s="186">
        <v>8837</v>
      </c>
      <c r="CB1715" s="186">
        <v>0</v>
      </c>
      <c r="CC1715" s="189">
        <v>43571</v>
      </c>
      <c r="CD1715" s="186">
        <v>3970</v>
      </c>
      <c r="CE1715" s="186">
        <v>0</v>
      </c>
      <c r="CF1715" s="186">
        <v>8014</v>
      </c>
      <c r="CG1715" s="186">
        <v>0</v>
      </c>
    </row>
    <row r="1716" spans="1:85" x14ac:dyDescent="0.45">
      <c r="A1716" s="98">
        <v>100004095111</v>
      </c>
      <c r="B1716" s="1">
        <v>43538</v>
      </c>
      <c r="C1716" t="s">
        <v>101</v>
      </c>
      <c r="D1716">
        <v>2018</v>
      </c>
      <c r="E1716" s="98">
        <v>14890593252047</v>
      </c>
      <c r="F1716" s="142" t="s">
        <v>105</v>
      </c>
      <c r="G1716" s="141" t="str">
        <f>VLOOKUP(E1716,'Tableau Sites'!$A$7:$C$127,3,FALSE)</f>
        <v>RUE RAMPE DE L AMIRAL</v>
      </c>
      <c r="H1716" s="98">
        <v>56100</v>
      </c>
      <c r="I1716" s="104">
        <v>12</v>
      </c>
      <c r="J1716" s="1">
        <v>43404</v>
      </c>
      <c r="K1716" s="1">
        <v>43404</v>
      </c>
      <c r="L1716" s="104">
        <v>257</v>
      </c>
      <c r="M1716" s="104">
        <v>257</v>
      </c>
      <c r="N1716" s="5">
        <v>56.63</v>
      </c>
      <c r="O1716" s="186">
        <v>102976584</v>
      </c>
      <c r="P1716" s="187" t="s">
        <v>611</v>
      </c>
      <c r="Q1716" s="186">
        <v>102977700</v>
      </c>
      <c r="R1716" s="188" t="s">
        <v>130</v>
      </c>
      <c r="S1716" s="186">
        <v>11003620275</v>
      </c>
      <c r="T1716" s="188" t="s">
        <v>910</v>
      </c>
      <c r="U1716" s="186">
        <v>21560121200016</v>
      </c>
      <c r="V1716" s="188" t="s">
        <v>347</v>
      </c>
      <c r="W1716" s="188" t="s">
        <v>917</v>
      </c>
      <c r="X1716" s="186">
        <v>100004095111</v>
      </c>
      <c r="Y1716" s="189">
        <v>43538</v>
      </c>
      <c r="Z1716" s="189">
        <v>43578</v>
      </c>
      <c r="AA1716" s="186">
        <v>154</v>
      </c>
      <c r="AB1716" s="188" t="s">
        <v>613</v>
      </c>
      <c r="AC1716" s="188" t="s">
        <v>347</v>
      </c>
      <c r="AD1716" s="186">
        <v>6005863525</v>
      </c>
      <c r="AE1716" s="188" t="s">
        <v>105</v>
      </c>
      <c r="AF1716" s="188" t="s">
        <v>347</v>
      </c>
      <c r="AG1716" s="188" t="s">
        <v>347</v>
      </c>
      <c r="AH1716" s="190">
        <v>14890593252047</v>
      </c>
      <c r="AI1716" s="188" t="s">
        <v>850</v>
      </c>
      <c r="AJ1716" s="186">
        <v>56100</v>
      </c>
      <c r="AK1716" s="188" t="s">
        <v>264</v>
      </c>
      <c r="AL1716" s="188" t="s">
        <v>616</v>
      </c>
      <c r="AM1716" s="188" t="s">
        <v>974</v>
      </c>
      <c r="AN1716" s="188" t="s">
        <v>101</v>
      </c>
      <c r="AO1716" s="188" t="s">
        <v>617</v>
      </c>
      <c r="AP1716" s="188" t="s">
        <v>618</v>
      </c>
      <c r="AQ1716" s="188" t="s">
        <v>619</v>
      </c>
      <c r="AR1716" s="191">
        <v>12</v>
      </c>
      <c r="AS1716" s="188" t="s">
        <v>347</v>
      </c>
      <c r="AT1716" s="188" t="s">
        <v>347</v>
      </c>
      <c r="AU1716" s="186">
        <v>0</v>
      </c>
      <c r="AV1716" s="189">
        <v>43344</v>
      </c>
      <c r="AW1716" s="189">
        <v>43404</v>
      </c>
      <c r="AX1716" s="191">
        <v>12.92</v>
      </c>
      <c r="AY1716" s="186">
        <v>0</v>
      </c>
      <c r="AZ1716" s="186">
        <v>0</v>
      </c>
      <c r="BA1716" s="186">
        <v>0</v>
      </c>
      <c r="BB1716" s="186">
        <v>0</v>
      </c>
      <c r="BC1716" s="191">
        <v>0.49</v>
      </c>
      <c r="BD1716" s="186">
        <v>0</v>
      </c>
      <c r="BE1716" s="186">
        <v>0</v>
      </c>
      <c r="BF1716" s="189">
        <v>43405</v>
      </c>
      <c r="BG1716" s="189">
        <v>43465</v>
      </c>
      <c r="BH1716" s="191">
        <v>14.93</v>
      </c>
      <c r="BI1716" s="191">
        <v>9.41</v>
      </c>
      <c r="BJ1716" s="191">
        <v>37.26</v>
      </c>
      <c r="BK1716" s="191">
        <v>5.78</v>
      </c>
      <c r="BL1716" s="191">
        <v>4.04</v>
      </c>
      <c r="BM1716" s="191">
        <v>1.64</v>
      </c>
      <c r="BN1716" s="191">
        <v>0.77</v>
      </c>
      <c r="BO1716" s="191">
        <v>2.41</v>
      </c>
      <c r="BP1716" s="191">
        <v>49.49</v>
      </c>
      <c r="BQ1716" s="191">
        <v>18.97</v>
      </c>
      <c r="BR1716" s="191">
        <v>1.04</v>
      </c>
      <c r="BS1716" s="191">
        <v>30.52</v>
      </c>
      <c r="BT1716" s="191">
        <v>6.1</v>
      </c>
      <c r="BU1716" s="191">
        <v>56.63</v>
      </c>
      <c r="BV1716" s="186">
        <v>257</v>
      </c>
      <c r="BW1716" s="186">
        <v>257</v>
      </c>
      <c r="BX1716" s="186">
        <v>0</v>
      </c>
      <c r="BY1716" s="189">
        <v>43531</v>
      </c>
      <c r="BZ1716" s="188" t="s">
        <v>624</v>
      </c>
      <c r="CA1716" s="186">
        <v>1591</v>
      </c>
      <c r="CB1716" s="186">
        <v>0</v>
      </c>
      <c r="CC1716" s="189">
        <v>43562</v>
      </c>
      <c r="CD1716" s="186">
        <v>771</v>
      </c>
      <c r="CE1716" s="186">
        <v>0</v>
      </c>
      <c r="CF1716" s="186">
        <v>1028</v>
      </c>
      <c r="CG1716" s="186">
        <v>0</v>
      </c>
    </row>
    <row r="1717" spans="1:85" x14ac:dyDescent="0.45">
      <c r="A1717" s="98">
        <v>100004095111</v>
      </c>
      <c r="B1717" s="1">
        <v>43538</v>
      </c>
      <c r="C1717" t="s">
        <v>101</v>
      </c>
      <c r="D1717">
        <v>2019</v>
      </c>
      <c r="E1717" s="98">
        <v>14890593252047</v>
      </c>
      <c r="F1717" s="142" t="s">
        <v>105</v>
      </c>
      <c r="G1717" s="141" t="str">
        <f>VLOOKUP(E1717,'Tableau Sites'!$A$7:$C$127,3,FALSE)</f>
        <v>RUE RAMPE DE L AMIRAL</v>
      </c>
      <c r="H1717" s="98">
        <v>56100</v>
      </c>
      <c r="I1717" s="104">
        <v>12</v>
      </c>
      <c r="J1717" s="1">
        <v>43465</v>
      </c>
      <c r="K1717" s="1">
        <v>43465</v>
      </c>
      <c r="L1717" s="104">
        <v>271</v>
      </c>
      <c r="M1717" s="104">
        <v>271</v>
      </c>
      <c r="N1717" s="5">
        <v>57.97</v>
      </c>
      <c r="O1717" s="186">
        <v>102976584</v>
      </c>
      <c r="P1717" s="187" t="s">
        <v>611</v>
      </c>
      <c r="Q1717" s="186">
        <v>102977700</v>
      </c>
      <c r="R1717" s="188" t="s">
        <v>130</v>
      </c>
      <c r="S1717" s="186">
        <v>11003620275</v>
      </c>
      <c r="T1717" s="188" t="s">
        <v>910</v>
      </c>
      <c r="U1717" s="186">
        <v>21560121200016</v>
      </c>
      <c r="V1717" s="188" t="s">
        <v>347</v>
      </c>
      <c r="W1717" s="188" t="s">
        <v>917</v>
      </c>
      <c r="X1717" s="186">
        <v>100004095111</v>
      </c>
      <c r="Y1717" s="189">
        <v>43538</v>
      </c>
      <c r="Z1717" s="189">
        <v>43578</v>
      </c>
      <c r="AA1717" s="186">
        <v>155</v>
      </c>
      <c r="AB1717" s="188" t="s">
        <v>613</v>
      </c>
      <c r="AC1717" s="188" t="s">
        <v>347</v>
      </c>
      <c r="AD1717" s="186">
        <v>6005863525</v>
      </c>
      <c r="AE1717" s="188" t="s">
        <v>105</v>
      </c>
      <c r="AF1717" s="188" t="s">
        <v>347</v>
      </c>
      <c r="AG1717" s="188" t="s">
        <v>347</v>
      </c>
      <c r="AH1717" s="190">
        <v>14890593252047</v>
      </c>
      <c r="AI1717" s="188" t="s">
        <v>850</v>
      </c>
      <c r="AJ1717" s="186">
        <v>56100</v>
      </c>
      <c r="AK1717" s="188" t="s">
        <v>264</v>
      </c>
      <c r="AL1717" s="188" t="s">
        <v>616</v>
      </c>
      <c r="AM1717" s="188" t="s">
        <v>974</v>
      </c>
      <c r="AN1717" s="188" t="s">
        <v>101</v>
      </c>
      <c r="AO1717" s="188" t="s">
        <v>617</v>
      </c>
      <c r="AP1717" s="188" t="s">
        <v>618</v>
      </c>
      <c r="AQ1717" s="188" t="s">
        <v>619</v>
      </c>
      <c r="AR1717" s="191">
        <v>12</v>
      </c>
      <c r="AS1717" s="188" t="s">
        <v>347</v>
      </c>
      <c r="AT1717" s="188" t="s">
        <v>347</v>
      </c>
      <c r="AU1717" s="186">
        <v>0</v>
      </c>
      <c r="AV1717" s="189">
        <v>43405</v>
      </c>
      <c r="AW1717" s="189">
        <v>43465</v>
      </c>
      <c r="AX1717" s="191">
        <v>13.63</v>
      </c>
      <c r="AY1717" s="186">
        <v>0</v>
      </c>
      <c r="AZ1717" s="186">
        <v>0</v>
      </c>
      <c r="BA1717" s="186">
        <v>0</v>
      </c>
      <c r="BB1717" s="186">
        <v>0</v>
      </c>
      <c r="BC1717" s="191">
        <v>0.52</v>
      </c>
      <c r="BD1717" s="186">
        <v>0</v>
      </c>
      <c r="BE1717" s="186">
        <v>0</v>
      </c>
      <c r="BF1717" s="189">
        <v>43466</v>
      </c>
      <c r="BG1717" s="189">
        <v>43524</v>
      </c>
      <c r="BH1717" s="191">
        <v>14.43</v>
      </c>
      <c r="BI1717" s="191">
        <v>9.92</v>
      </c>
      <c r="BJ1717" s="191">
        <v>37.979999999999997</v>
      </c>
      <c r="BK1717" s="191">
        <v>6.1</v>
      </c>
      <c r="BL1717" s="191">
        <v>3.9</v>
      </c>
      <c r="BM1717" s="191">
        <v>1.73</v>
      </c>
      <c r="BN1717" s="191">
        <v>0.81</v>
      </c>
      <c r="BO1717" s="191">
        <v>2.54</v>
      </c>
      <c r="BP1717" s="191">
        <v>50.52</v>
      </c>
      <c r="BQ1717" s="191">
        <v>18.329999999999998</v>
      </c>
      <c r="BR1717" s="191">
        <v>1.01</v>
      </c>
      <c r="BS1717" s="191">
        <v>32.19</v>
      </c>
      <c r="BT1717" s="191">
        <v>6.44</v>
      </c>
      <c r="BU1717" s="191">
        <v>57.97</v>
      </c>
      <c r="BV1717" s="186">
        <v>271</v>
      </c>
      <c r="BW1717" s="186">
        <v>271</v>
      </c>
      <c r="BX1717" s="186">
        <v>0</v>
      </c>
      <c r="BY1717" s="189">
        <v>43531</v>
      </c>
      <c r="BZ1717" s="188" t="s">
        <v>624</v>
      </c>
      <c r="CA1717" s="186">
        <v>1591</v>
      </c>
      <c r="CB1717" s="186">
        <v>0</v>
      </c>
      <c r="CC1717" s="189">
        <v>43562</v>
      </c>
      <c r="CD1717" s="186">
        <v>1028</v>
      </c>
      <c r="CE1717" s="186">
        <v>0</v>
      </c>
      <c r="CF1717" s="186">
        <v>1299</v>
      </c>
      <c r="CG1717" s="186">
        <v>0</v>
      </c>
    </row>
    <row r="1718" spans="1:85" x14ac:dyDescent="0.45">
      <c r="A1718" s="98">
        <v>100004095111</v>
      </c>
      <c r="B1718" s="1">
        <v>43538</v>
      </c>
      <c r="C1718" t="s">
        <v>101</v>
      </c>
      <c r="D1718">
        <v>2019</v>
      </c>
      <c r="E1718" s="98">
        <v>14890593252047</v>
      </c>
      <c r="F1718" s="142" t="s">
        <v>105</v>
      </c>
      <c r="G1718" s="141" t="str">
        <f>VLOOKUP(E1718,'Tableau Sites'!$A$7:$C$127,3,FALSE)</f>
        <v>RUE RAMPE DE L AMIRAL</v>
      </c>
      <c r="H1718" s="98">
        <v>56100</v>
      </c>
      <c r="I1718" s="104">
        <v>12</v>
      </c>
      <c r="J1718" s="1">
        <v>43524</v>
      </c>
      <c r="K1718" s="1">
        <v>43524</v>
      </c>
      <c r="L1718" s="104">
        <v>279</v>
      </c>
      <c r="M1718" s="104">
        <v>279</v>
      </c>
      <c r="N1718" s="5">
        <v>60.4</v>
      </c>
      <c r="O1718" s="186">
        <v>102976584</v>
      </c>
      <c r="P1718" s="187" t="s">
        <v>611</v>
      </c>
      <c r="Q1718" s="186">
        <v>102977700</v>
      </c>
      <c r="R1718" s="188" t="s">
        <v>130</v>
      </c>
      <c r="S1718" s="186">
        <v>11003620275</v>
      </c>
      <c r="T1718" s="188" t="s">
        <v>910</v>
      </c>
      <c r="U1718" s="186">
        <v>21560121200016</v>
      </c>
      <c r="V1718" s="188" t="s">
        <v>347</v>
      </c>
      <c r="W1718" s="188" t="s">
        <v>917</v>
      </c>
      <c r="X1718" s="186">
        <v>100004095111</v>
      </c>
      <c r="Y1718" s="189">
        <v>43538</v>
      </c>
      <c r="Z1718" s="189">
        <v>43578</v>
      </c>
      <c r="AA1718" s="186">
        <v>156</v>
      </c>
      <c r="AB1718" s="188" t="s">
        <v>613</v>
      </c>
      <c r="AC1718" s="188" t="s">
        <v>347</v>
      </c>
      <c r="AD1718" s="186">
        <v>6005863525</v>
      </c>
      <c r="AE1718" s="188" t="s">
        <v>105</v>
      </c>
      <c r="AF1718" s="188" t="s">
        <v>347</v>
      </c>
      <c r="AG1718" s="188" t="s">
        <v>347</v>
      </c>
      <c r="AH1718" s="190">
        <v>14890593252047</v>
      </c>
      <c r="AI1718" s="188" t="s">
        <v>850</v>
      </c>
      <c r="AJ1718" s="186">
        <v>56100</v>
      </c>
      <c r="AK1718" s="188" t="s">
        <v>264</v>
      </c>
      <c r="AL1718" s="188" t="s">
        <v>616</v>
      </c>
      <c r="AM1718" s="188" t="s">
        <v>974</v>
      </c>
      <c r="AN1718" s="188" t="s">
        <v>101</v>
      </c>
      <c r="AO1718" s="188" t="s">
        <v>617</v>
      </c>
      <c r="AP1718" s="188" t="s">
        <v>618</v>
      </c>
      <c r="AQ1718" s="188" t="s">
        <v>619</v>
      </c>
      <c r="AR1718" s="191">
        <v>12</v>
      </c>
      <c r="AS1718" s="188" t="s">
        <v>347</v>
      </c>
      <c r="AT1718" s="188" t="s">
        <v>347</v>
      </c>
      <c r="AU1718" s="186">
        <v>0</v>
      </c>
      <c r="AV1718" s="189">
        <v>43466</v>
      </c>
      <c r="AW1718" s="189">
        <v>43524</v>
      </c>
      <c r="AX1718" s="191">
        <v>14.55</v>
      </c>
      <c r="AY1718" s="186">
        <v>0</v>
      </c>
      <c r="AZ1718" s="186">
        <v>0</v>
      </c>
      <c r="BA1718" s="186">
        <v>0</v>
      </c>
      <c r="BB1718" s="186">
        <v>0</v>
      </c>
      <c r="BC1718" s="191">
        <v>1.05</v>
      </c>
      <c r="BD1718" s="186">
        <v>0</v>
      </c>
      <c r="BE1718" s="186">
        <v>0</v>
      </c>
      <c r="BF1718" s="189">
        <v>43525</v>
      </c>
      <c r="BG1718" s="189">
        <v>43585</v>
      </c>
      <c r="BH1718" s="191">
        <v>14.93</v>
      </c>
      <c r="BI1718" s="191">
        <v>10.210000000000001</v>
      </c>
      <c r="BJ1718" s="191">
        <v>39.69</v>
      </c>
      <c r="BK1718" s="191">
        <v>6.28</v>
      </c>
      <c r="BL1718" s="191">
        <v>4.04</v>
      </c>
      <c r="BM1718" s="191">
        <v>1.78</v>
      </c>
      <c r="BN1718" s="191">
        <v>0.84</v>
      </c>
      <c r="BO1718" s="191">
        <v>2.62</v>
      </c>
      <c r="BP1718" s="191">
        <v>52.63</v>
      </c>
      <c r="BQ1718" s="191">
        <v>18.97</v>
      </c>
      <c r="BR1718" s="191">
        <v>1.04</v>
      </c>
      <c r="BS1718" s="191">
        <v>33.659999999999997</v>
      </c>
      <c r="BT1718" s="191">
        <v>6.73</v>
      </c>
      <c r="BU1718" s="191">
        <v>60.4</v>
      </c>
      <c r="BV1718" s="186">
        <v>279</v>
      </c>
      <c r="BW1718" s="186">
        <v>279</v>
      </c>
      <c r="BX1718" s="186">
        <v>0</v>
      </c>
      <c r="BY1718" s="189">
        <v>43531</v>
      </c>
      <c r="BZ1718" s="188" t="s">
        <v>624</v>
      </c>
      <c r="CA1718" s="186">
        <v>1591</v>
      </c>
      <c r="CB1718" s="186">
        <v>0</v>
      </c>
      <c r="CC1718" s="189">
        <v>43562</v>
      </c>
      <c r="CD1718" s="186">
        <v>1299</v>
      </c>
      <c r="CE1718" s="186">
        <v>0</v>
      </c>
      <c r="CF1718" s="186">
        <v>1578</v>
      </c>
      <c r="CG1718" s="186">
        <v>0</v>
      </c>
    </row>
    <row r="1719" spans="1:85" hidden="1" x14ac:dyDescent="0.45">
      <c r="A1719" s="98">
        <v>100004095111</v>
      </c>
      <c r="B1719" s="1">
        <v>43538</v>
      </c>
      <c r="C1719" t="s">
        <v>101</v>
      </c>
      <c r="D1719">
        <v>2018</v>
      </c>
      <c r="E1719" s="98">
        <v>14813892850933</v>
      </c>
      <c r="F1719" s="193" t="s">
        <v>700</v>
      </c>
      <c r="G1719" s="141" t="str">
        <f>VLOOKUP(E1719,'Tableau Sites'!$A$7:$C$107,3,FALSE)</f>
        <v>4 F RUE ROGER SALENGRO</v>
      </c>
      <c r="H1719" s="98">
        <v>56100</v>
      </c>
      <c r="I1719" s="104">
        <v>36</v>
      </c>
      <c r="J1719" s="1">
        <v>43404</v>
      </c>
      <c r="K1719" s="1">
        <v>43404</v>
      </c>
      <c r="L1719" s="104">
        <v>908</v>
      </c>
      <c r="M1719" s="104">
        <v>908</v>
      </c>
      <c r="N1719" s="5">
        <v>175.21</v>
      </c>
      <c r="O1719" s="186">
        <v>102976584</v>
      </c>
      <c r="P1719" s="187" t="s">
        <v>611</v>
      </c>
      <c r="Q1719" s="186">
        <v>102977700</v>
      </c>
      <c r="R1719" s="188" t="s">
        <v>130</v>
      </c>
      <c r="S1719" s="186">
        <v>11003620275</v>
      </c>
      <c r="T1719" s="188" t="s">
        <v>910</v>
      </c>
      <c r="U1719" s="186">
        <v>21560121200016</v>
      </c>
      <c r="V1719" s="188" t="s">
        <v>347</v>
      </c>
      <c r="W1719" s="188" t="s">
        <v>917</v>
      </c>
      <c r="X1719" s="186">
        <v>100004095111</v>
      </c>
      <c r="Y1719" s="189">
        <v>43538</v>
      </c>
      <c r="Z1719" s="189">
        <v>43578</v>
      </c>
      <c r="AA1719" s="186">
        <v>157</v>
      </c>
      <c r="AB1719" s="188" t="s">
        <v>613</v>
      </c>
      <c r="AC1719" s="188" t="s">
        <v>347</v>
      </c>
      <c r="AD1719" s="186">
        <v>6005836679</v>
      </c>
      <c r="AE1719" s="188" t="s">
        <v>700</v>
      </c>
      <c r="AF1719" s="188" t="s">
        <v>347</v>
      </c>
      <c r="AG1719" s="188" t="s">
        <v>347</v>
      </c>
      <c r="AH1719" s="190">
        <v>14813892850933</v>
      </c>
      <c r="AI1719" s="188" t="s">
        <v>155</v>
      </c>
      <c r="AJ1719" s="186">
        <v>56100</v>
      </c>
      <c r="AK1719" s="188" t="s">
        <v>264</v>
      </c>
      <c r="AL1719" s="188" t="s">
        <v>616</v>
      </c>
      <c r="AM1719" s="188" t="s">
        <v>975</v>
      </c>
      <c r="AN1719" s="188" t="s">
        <v>101</v>
      </c>
      <c r="AO1719" s="188" t="s">
        <v>617</v>
      </c>
      <c r="AP1719" s="188" t="s">
        <v>618</v>
      </c>
      <c r="AQ1719" s="188" t="s">
        <v>619</v>
      </c>
      <c r="AR1719" s="191">
        <v>36</v>
      </c>
      <c r="AS1719" s="188" t="s">
        <v>347</v>
      </c>
      <c r="AT1719" s="188" t="s">
        <v>347</v>
      </c>
      <c r="AU1719" s="186">
        <v>0</v>
      </c>
      <c r="AV1719" s="189">
        <v>43344</v>
      </c>
      <c r="AW1719" s="189">
        <v>43404</v>
      </c>
      <c r="AX1719" s="191">
        <v>45.66</v>
      </c>
      <c r="AY1719" s="186">
        <v>0</v>
      </c>
      <c r="AZ1719" s="186">
        <v>0</v>
      </c>
      <c r="BA1719" s="186">
        <v>0</v>
      </c>
      <c r="BB1719" s="186">
        <v>0</v>
      </c>
      <c r="BC1719" s="191">
        <v>1.74</v>
      </c>
      <c r="BD1719" s="186">
        <v>0</v>
      </c>
      <c r="BE1719" s="186">
        <v>0</v>
      </c>
      <c r="BF1719" s="189">
        <v>43405</v>
      </c>
      <c r="BG1719" s="189">
        <v>43465</v>
      </c>
      <c r="BH1719" s="191">
        <v>34.18</v>
      </c>
      <c r="BI1719" s="191">
        <v>33.229999999999997</v>
      </c>
      <c r="BJ1719" s="191">
        <v>113.07</v>
      </c>
      <c r="BK1719" s="191">
        <v>20.43</v>
      </c>
      <c r="BL1719" s="191">
        <v>9.24</v>
      </c>
      <c r="BM1719" s="191">
        <v>5.79</v>
      </c>
      <c r="BN1719" s="191">
        <v>2.72</v>
      </c>
      <c r="BO1719" s="191">
        <v>8.51</v>
      </c>
      <c r="BP1719" s="191">
        <v>151.25</v>
      </c>
      <c r="BQ1719" s="191">
        <v>43.42</v>
      </c>
      <c r="BR1719" s="191">
        <v>2.39</v>
      </c>
      <c r="BS1719" s="191">
        <v>107.83</v>
      </c>
      <c r="BT1719" s="191">
        <v>21.57</v>
      </c>
      <c r="BU1719" s="191">
        <v>175.21</v>
      </c>
      <c r="BV1719" s="186">
        <v>908</v>
      </c>
      <c r="BW1719" s="186">
        <v>908</v>
      </c>
      <c r="BX1719" s="186">
        <v>0</v>
      </c>
      <c r="BY1719" s="189">
        <v>43514</v>
      </c>
      <c r="BZ1719" s="188" t="s">
        <v>624</v>
      </c>
      <c r="CA1719" s="186">
        <v>8920</v>
      </c>
      <c r="CB1719" s="186">
        <v>0</v>
      </c>
      <c r="CC1719" s="189">
        <v>43542</v>
      </c>
      <c r="CD1719" s="186">
        <v>833</v>
      </c>
      <c r="CE1719" s="186">
        <v>0</v>
      </c>
      <c r="CF1719" s="186">
        <v>1741</v>
      </c>
      <c r="CG1719" s="186">
        <v>0</v>
      </c>
    </row>
    <row r="1720" spans="1:85" hidden="1" x14ac:dyDescent="0.45">
      <c r="A1720" s="98">
        <v>100004095111</v>
      </c>
      <c r="B1720" s="1">
        <v>43538</v>
      </c>
      <c r="C1720" t="s">
        <v>101</v>
      </c>
      <c r="D1720">
        <v>2019</v>
      </c>
      <c r="E1720" s="98">
        <v>14813892850933</v>
      </c>
      <c r="F1720" s="193" t="s">
        <v>700</v>
      </c>
      <c r="G1720" s="141" t="str">
        <f>VLOOKUP(E1720,'Tableau Sites'!$A$7:$C$107,3,FALSE)</f>
        <v>4 F RUE ROGER SALENGRO</v>
      </c>
      <c r="H1720" s="98">
        <v>56100</v>
      </c>
      <c r="I1720" s="104">
        <v>36</v>
      </c>
      <c r="J1720" s="1">
        <v>43465</v>
      </c>
      <c r="K1720" s="1">
        <v>43465</v>
      </c>
      <c r="L1720" s="104">
        <v>3484</v>
      </c>
      <c r="M1720" s="104">
        <v>3484</v>
      </c>
      <c r="N1720" s="5">
        <v>540.85</v>
      </c>
      <c r="O1720" s="186">
        <v>102976584</v>
      </c>
      <c r="P1720" s="187" t="s">
        <v>611</v>
      </c>
      <c r="Q1720" s="186">
        <v>102977700</v>
      </c>
      <c r="R1720" s="188" t="s">
        <v>130</v>
      </c>
      <c r="S1720" s="186">
        <v>11003620275</v>
      </c>
      <c r="T1720" s="188" t="s">
        <v>910</v>
      </c>
      <c r="U1720" s="186">
        <v>21560121200016</v>
      </c>
      <c r="V1720" s="188" t="s">
        <v>347</v>
      </c>
      <c r="W1720" s="188" t="s">
        <v>917</v>
      </c>
      <c r="X1720" s="186">
        <v>100004095111</v>
      </c>
      <c r="Y1720" s="189">
        <v>43538</v>
      </c>
      <c r="Z1720" s="189">
        <v>43578</v>
      </c>
      <c r="AA1720" s="186">
        <v>158</v>
      </c>
      <c r="AB1720" s="188" t="s">
        <v>613</v>
      </c>
      <c r="AC1720" s="188" t="s">
        <v>347</v>
      </c>
      <c r="AD1720" s="186">
        <v>6005836679</v>
      </c>
      <c r="AE1720" s="188" t="s">
        <v>700</v>
      </c>
      <c r="AF1720" s="188" t="s">
        <v>347</v>
      </c>
      <c r="AG1720" s="188" t="s">
        <v>347</v>
      </c>
      <c r="AH1720" s="190">
        <v>14813892850933</v>
      </c>
      <c r="AI1720" s="188" t="s">
        <v>155</v>
      </c>
      <c r="AJ1720" s="186">
        <v>56100</v>
      </c>
      <c r="AK1720" s="188" t="s">
        <v>264</v>
      </c>
      <c r="AL1720" s="188" t="s">
        <v>616</v>
      </c>
      <c r="AM1720" s="188" t="s">
        <v>975</v>
      </c>
      <c r="AN1720" s="188" t="s">
        <v>101</v>
      </c>
      <c r="AO1720" s="188" t="s">
        <v>617</v>
      </c>
      <c r="AP1720" s="188" t="s">
        <v>618</v>
      </c>
      <c r="AQ1720" s="188" t="s">
        <v>619</v>
      </c>
      <c r="AR1720" s="191">
        <v>36</v>
      </c>
      <c r="AS1720" s="188" t="s">
        <v>347</v>
      </c>
      <c r="AT1720" s="188" t="s">
        <v>347</v>
      </c>
      <c r="AU1720" s="186">
        <v>0</v>
      </c>
      <c r="AV1720" s="189">
        <v>43405</v>
      </c>
      <c r="AW1720" s="189">
        <v>43465</v>
      </c>
      <c r="AX1720" s="191">
        <v>175.21</v>
      </c>
      <c r="AY1720" s="186">
        <v>0</v>
      </c>
      <c r="AZ1720" s="186">
        <v>0</v>
      </c>
      <c r="BA1720" s="186">
        <v>0</v>
      </c>
      <c r="BB1720" s="186">
        <v>0</v>
      </c>
      <c r="BC1720" s="191">
        <v>6.69</v>
      </c>
      <c r="BD1720" s="186">
        <v>0</v>
      </c>
      <c r="BE1720" s="186">
        <v>0</v>
      </c>
      <c r="BF1720" s="189">
        <v>43466</v>
      </c>
      <c r="BG1720" s="189">
        <v>43524</v>
      </c>
      <c r="BH1720" s="191">
        <v>33.049999999999997</v>
      </c>
      <c r="BI1720" s="191">
        <v>127.51</v>
      </c>
      <c r="BJ1720" s="191">
        <v>335.77</v>
      </c>
      <c r="BK1720" s="191">
        <v>78.39</v>
      </c>
      <c r="BL1720" s="191">
        <v>8.94</v>
      </c>
      <c r="BM1720" s="191">
        <v>22.23</v>
      </c>
      <c r="BN1720" s="191">
        <v>10.45</v>
      </c>
      <c r="BO1720" s="191">
        <v>32.68</v>
      </c>
      <c r="BP1720" s="191">
        <v>455.78</v>
      </c>
      <c r="BQ1720" s="191">
        <v>41.99</v>
      </c>
      <c r="BR1720" s="191">
        <v>2.31</v>
      </c>
      <c r="BS1720" s="191">
        <v>413.79</v>
      </c>
      <c r="BT1720" s="191">
        <v>82.76</v>
      </c>
      <c r="BU1720" s="191">
        <v>540.85</v>
      </c>
      <c r="BV1720" s="186">
        <v>3484</v>
      </c>
      <c r="BW1720" s="186">
        <v>3484</v>
      </c>
      <c r="BX1720" s="186">
        <v>0</v>
      </c>
      <c r="BY1720" s="189">
        <v>43514</v>
      </c>
      <c r="BZ1720" s="188" t="s">
        <v>624</v>
      </c>
      <c r="CA1720" s="186">
        <v>8920</v>
      </c>
      <c r="CB1720" s="186">
        <v>0</v>
      </c>
      <c r="CC1720" s="189">
        <v>43542</v>
      </c>
      <c r="CD1720" s="186">
        <v>1741</v>
      </c>
      <c r="CE1720" s="186">
        <v>0</v>
      </c>
      <c r="CF1720" s="186">
        <v>5225</v>
      </c>
      <c r="CG1720" s="186">
        <v>0</v>
      </c>
    </row>
    <row r="1721" spans="1:85" hidden="1" x14ac:dyDescent="0.45">
      <c r="A1721" s="98">
        <v>100004095111</v>
      </c>
      <c r="B1721" s="1">
        <v>43538</v>
      </c>
      <c r="C1721" t="s">
        <v>101</v>
      </c>
      <c r="D1721">
        <v>2019</v>
      </c>
      <c r="E1721" s="98">
        <v>14813892850933</v>
      </c>
      <c r="F1721" s="193" t="s">
        <v>700</v>
      </c>
      <c r="G1721" s="141" t="str">
        <f>VLOOKUP(E1721,'Tableau Sites'!$A$7:$C$107,3,FALSE)</f>
        <v>4 F RUE ROGER SALENGRO</v>
      </c>
      <c r="H1721" s="98">
        <v>56100</v>
      </c>
      <c r="I1721" s="104">
        <v>36</v>
      </c>
      <c r="J1721" s="1">
        <v>43524</v>
      </c>
      <c r="K1721" s="1">
        <v>43524</v>
      </c>
      <c r="L1721" s="104">
        <v>4169</v>
      </c>
      <c r="M1721" s="104">
        <v>4169</v>
      </c>
      <c r="N1721" s="5">
        <v>649.29999999999995</v>
      </c>
      <c r="O1721" s="186">
        <v>102976584</v>
      </c>
      <c r="P1721" s="187" t="s">
        <v>611</v>
      </c>
      <c r="Q1721" s="186">
        <v>102977700</v>
      </c>
      <c r="R1721" s="188" t="s">
        <v>130</v>
      </c>
      <c r="S1721" s="186">
        <v>11003620275</v>
      </c>
      <c r="T1721" s="188" t="s">
        <v>910</v>
      </c>
      <c r="U1721" s="186">
        <v>21560121200016</v>
      </c>
      <c r="V1721" s="188" t="s">
        <v>347</v>
      </c>
      <c r="W1721" s="188" t="s">
        <v>917</v>
      </c>
      <c r="X1721" s="186">
        <v>100004095111</v>
      </c>
      <c r="Y1721" s="189">
        <v>43538</v>
      </c>
      <c r="Z1721" s="189">
        <v>43578</v>
      </c>
      <c r="AA1721" s="186">
        <v>159</v>
      </c>
      <c r="AB1721" s="188" t="s">
        <v>613</v>
      </c>
      <c r="AC1721" s="188" t="s">
        <v>347</v>
      </c>
      <c r="AD1721" s="186">
        <v>6005836679</v>
      </c>
      <c r="AE1721" s="188" t="s">
        <v>700</v>
      </c>
      <c r="AF1721" s="188" t="s">
        <v>347</v>
      </c>
      <c r="AG1721" s="188" t="s">
        <v>347</v>
      </c>
      <c r="AH1721" s="190">
        <v>14813892850933</v>
      </c>
      <c r="AI1721" s="188" t="s">
        <v>155</v>
      </c>
      <c r="AJ1721" s="186">
        <v>56100</v>
      </c>
      <c r="AK1721" s="188" t="s">
        <v>264</v>
      </c>
      <c r="AL1721" s="188" t="s">
        <v>616</v>
      </c>
      <c r="AM1721" s="188" t="s">
        <v>975</v>
      </c>
      <c r="AN1721" s="188" t="s">
        <v>101</v>
      </c>
      <c r="AO1721" s="188" t="s">
        <v>617</v>
      </c>
      <c r="AP1721" s="188" t="s">
        <v>618</v>
      </c>
      <c r="AQ1721" s="188" t="s">
        <v>619</v>
      </c>
      <c r="AR1721" s="191">
        <v>36</v>
      </c>
      <c r="AS1721" s="188" t="s">
        <v>347</v>
      </c>
      <c r="AT1721" s="188" t="s">
        <v>347</v>
      </c>
      <c r="AU1721" s="186">
        <v>0</v>
      </c>
      <c r="AV1721" s="189">
        <v>43466</v>
      </c>
      <c r="AW1721" s="189">
        <v>43524</v>
      </c>
      <c r="AX1721" s="191">
        <v>217.41</v>
      </c>
      <c r="AY1721" s="186">
        <v>0</v>
      </c>
      <c r="AZ1721" s="186">
        <v>0</v>
      </c>
      <c r="BA1721" s="186">
        <v>0</v>
      </c>
      <c r="BB1721" s="186">
        <v>0</v>
      </c>
      <c r="BC1721" s="191">
        <v>15.76</v>
      </c>
      <c r="BD1721" s="186">
        <v>0</v>
      </c>
      <c r="BE1721" s="186">
        <v>0</v>
      </c>
      <c r="BF1721" s="189">
        <v>43525</v>
      </c>
      <c r="BG1721" s="189">
        <v>43585</v>
      </c>
      <c r="BH1721" s="191">
        <v>34.18</v>
      </c>
      <c r="BI1721" s="191">
        <v>152.59</v>
      </c>
      <c r="BJ1721" s="191">
        <v>404.18</v>
      </c>
      <c r="BK1721" s="191">
        <v>93.8</v>
      </c>
      <c r="BL1721" s="191">
        <v>9.24</v>
      </c>
      <c r="BM1721" s="191">
        <v>26.6</v>
      </c>
      <c r="BN1721" s="191">
        <v>12.51</v>
      </c>
      <c r="BO1721" s="191">
        <v>39.11</v>
      </c>
      <c r="BP1721" s="191">
        <v>546.33000000000004</v>
      </c>
      <c r="BQ1721" s="191">
        <v>43.42</v>
      </c>
      <c r="BR1721" s="191">
        <v>2.39</v>
      </c>
      <c r="BS1721" s="191">
        <v>502.91</v>
      </c>
      <c r="BT1721" s="191">
        <v>100.58</v>
      </c>
      <c r="BU1721" s="191">
        <v>649.29999999999995</v>
      </c>
      <c r="BV1721" s="186">
        <v>4169</v>
      </c>
      <c r="BW1721" s="186">
        <v>4169</v>
      </c>
      <c r="BX1721" s="186">
        <v>0</v>
      </c>
      <c r="BY1721" s="189">
        <v>43514</v>
      </c>
      <c r="BZ1721" s="188" t="s">
        <v>624</v>
      </c>
      <c r="CA1721" s="186">
        <v>8920</v>
      </c>
      <c r="CB1721" s="186">
        <v>0</v>
      </c>
      <c r="CC1721" s="189">
        <v>43542</v>
      </c>
      <c r="CD1721" s="186">
        <v>5225</v>
      </c>
      <c r="CE1721" s="186">
        <v>0</v>
      </c>
      <c r="CF1721" s="186">
        <v>9394</v>
      </c>
      <c r="CG1721" s="186">
        <v>0</v>
      </c>
    </row>
    <row r="1722" spans="1:85" hidden="1" x14ac:dyDescent="0.45">
      <c r="A1722" s="98">
        <v>100004095111</v>
      </c>
      <c r="B1722" s="1">
        <v>43538</v>
      </c>
      <c r="C1722" t="s">
        <v>101</v>
      </c>
      <c r="D1722">
        <v>2018</v>
      </c>
      <c r="E1722" s="98">
        <v>14842981128703</v>
      </c>
      <c r="F1722" s="142" t="s">
        <v>24</v>
      </c>
      <c r="G1722" s="141" t="str">
        <f>VLOOKUP(E1722,'Tableau Sites'!$A$7:$C$107,3,FALSE)</f>
        <v>8 RUE DE L INDUSTRIE</v>
      </c>
      <c r="H1722" s="98">
        <v>56100</v>
      </c>
      <c r="I1722" s="104">
        <v>9</v>
      </c>
      <c r="J1722" s="1">
        <v>43404</v>
      </c>
      <c r="K1722" s="1">
        <v>43404</v>
      </c>
      <c r="L1722" s="104">
        <v>80</v>
      </c>
      <c r="M1722" s="104">
        <v>80</v>
      </c>
      <c r="N1722" s="5">
        <v>28.19</v>
      </c>
      <c r="O1722" s="186">
        <v>102976584</v>
      </c>
      <c r="P1722" s="187" t="s">
        <v>611</v>
      </c>
      <c r="Q1722" s="186">
        <v>102977700</v>
      </c>
      <c r="R1722" s="188" t="s">
        <v>130</v>
      </c>
      <c r="S1722" s="186">
        <v>11003620275</v>
      </c>
      <c r="T1722" s="188" t="s">
        <v>910</v>
      </c>
      <c r="U1722" s="186">
        <v>21560121200016</v>
      </c>
      <c r="V1722" s="188" t="s">
        <v>347</v>
      </c>
      <c r="W1722" s="188" t="s">
        <v>917</v>
      </c>
      <c r="X1722" s="186">
        <v>100004095111</v>
      </c>
      <c r="Y1722" s="189">
        <v>43538</v>
      </c>
      <c r="Z1722" s="189">
        <v>43578</v>
      </c>
      <c r="AA1722" s="186">
        <v>160</v>
      </c>
      <c r="AB1722" s="188" t="s">
        <v>613</v>
      </c>
      <c r="AC1722" s="188" t="s">
        <v>347</v>
      </c>
      <c r="AD1722" s="186">
        <v>6005830210</v>
      </c>
      <c r="AE1722" s="188" t="s">
        <v>24</v>
      </c>
      <c r="AF1722" s="188" t="s">
        <v>347</v>
      </c>
      <c r="AG1722" s="188" t="s">
        <v>347</v>
      </c>
      <c r="AH1722" s="190">
        <v>14842981128703</v>
      </c>
      <c r="AI1722" s="188" t="s">
        <v>25</v>
      </c>
      <c r="AJ1722" s="186">
        <v>56100</v>
      </c>
      <c r="AK1722" s="188" t="s">
        <v>264</v>
      </c>
      <c r="AL1722" s="188" t="s">
        <v>616</v>
      </c>
      <c r="AM1722" s="188" t="s">
        <v>976</v>
      </c>
      <c r="AN1722" s="188" t="s">
        <v>101</v>
      </c>
      <c r="AO1722" s="188" t="s">
        <v>617</v>
      </c>
      <c r="AP1722" s="188" t="s">
        <v>618</v>
      </c>
      <c r="AQ1722" s="188" t="s">
        <v>619</v>
      </c>
      <c r="AR1722" s="191">
        <v>9</v>
      </c>
      <c r="AS1722" s="188" t="s">
        <v>347</v>
      </c>
      <c r="AT1722" s="188" t="s">
        <v>347</v>
      </c>
      <c r="AU1722" s="186">
        <v>0</v>
      </c>
      <c r="AV1722" s="189">
        <v>43344</v>
      </c>
      <c r="AW1722" s="189">
        <v>43404</v>
      </c>
      <c r="AX1722" s="191">
        <v>4.0199999999999996</v>
      </c>
      <c r="AY1722" s="186">
        <v>0</v>
      </c>
      <c r="AZ1722" s="186">
        <v>0</v>
      </c>
      <c r="BA1722" s="186">
        <v>0</v>
      </c>
      <c r="BB1722" s="186">
        <v>0</v>
      </c>
      <c r="BC1722" s="191">
        <v>0.15</v>
      </c>
      <c r="BD1722" s="186">
        <v>0</v>
      </c>
      <c r="BE1722" s="186">
        <v>0</v>
      </c>
      <c r="BF1722" s="189">
        <v>43405</v>
      </c>
      <c r="BG1722" s="189">
        <v>43465</v>
      </c>
      <c r="BH1722" s="191">
        <v>12.52</v>
      </c>
      <c r="BI1722" s="191">
        <v>2.93</v>
      </c>
      <c r="BJ1722" s="191">
        <v>19.47</v>
      </c>
      <c r="BK1722" s="191">
        <v>1.8</v>
      </c>
      <c r="BL1722" s="191">
        <v>3.39</v>
      </c>
      <c r="BM1722" s="191">
        <v>0.51</v>
      </c>
      <c r="BN1722" s="191">
        <v>0.24</v>
      </c>
      <c r="BO1722" s="191">
        <v>0.75</v>
      </c>
      <c r="BP1722" s="191">
        <v>25.41</v>
      </c>
      <c r="BQ1722" s="191">
        <v>15.91</v>
      </c>
      <c r="BR1722" s="191">
        <v>0.88</v>
      </c>
      <c r="BS1722" s="191">
        <v>9.5</v>
      </c>
      <c r="BT1722" s="191">
        <v>1.9</v>
      </c>
      <c r="BU1722" s="191">
        <v>28.19</v>
      </c>
      <c r="BV1722" s="186">
        <v>80</v>
      </c>
      <c r="BW1722" s="186">
        <v>80</v>
      </c>
      <c r="BX1722" s="186">
        <v>0</v>
      </c>
      <c r="BY1722" s="189">
        <v>43540</v>
      </c>
      <c r="BZ1722" s="188" t="s">
        <v>624</v>
      </c>
      <c r="CA1722" s="186">
        <v>2749</v>
      </c>
      <c r="CB1722" s="186">
        <v>0</v>
      </c>
      <c r="CC1722" s="189">
        <v>43571</v>
      </c>
      <c r="CD1722" s="186">
        <v>1472</v>
      </c>
      <c r="CE1722" s="186">
        <v>0</v>
      </c>
      <c r="CF1722" s="186">
        <v>1552</v>
      </c>
      <c r="CG1722" s="186">
        <v>0</v>
      </c>
    </row>
    <row r="1723" spans="1:85" hidden="1" x14ac:dyDescent="0.45">
      <c r="A1723" s="98">
        <v>100004095111</v>
      </c>
      <c r="B1723" s="1">
        <v>43538</v>
      </c>
      <c r="C1723" t="s">
        <v>101</v>
      </c>
      <c r="D1723">
        <v>2019</v>
      </c>
      <c r="E1723" s="98">
        <v>14842981128703</v>
      </c>
      <c r="F1723" s="142" t="s">
        <v>24</v>
      </c>
      <c r="G1723" s="141" t="str">
        <f>VLOOKUP(E1723,'Tableau Sites'!$A$7:$C$107,3,FALSE)</f>
        <v>8 RUE DE L INDUSTRIE</v>
      </c>
      <c r="H1723" s="98">
        <v>56100</v>
      </c>
      <c r="I1723" s="104">
        <v>9</v>
      </c>
      <c r="J1723" s="1">
        <v>43465</v>
      </c>
      <c r="K1723" s="1">
        <v>43465</v>
      </c>
      <c r="L1723" s="104">
        <v>352</v>
      </c>
      <c r="M1723" s="104">
        <v>352</v>
      </c>
      <c r="N1723" s="5">
        <v>66.400000000000006</v>
      </c>
      <c r="O1723" s="186">
        <v>102976584</v>
      </c>
      <c r="P1723" s="187" t="s">
        <v>611</v>
      </c>
      <c r="Q1723" s="186">
        <v>102977700</v>
      </c>
      <c r="R1723" s="188" t="s">
        <v>130</v>
      </c>
      <c r="S1723" s="186">
        <v>11003620275</v>
      </c>
      <c r="T1723" s="188" t="s">
        <v>910</v>
      </c>
      <c r="U1723" s="186">
        <v>21560121200016</v>
      </c>
      <c r="V1723" s="188" t="s">
        <v>347</v>
      </c>
      <c r="W1723" s="188" t="s">
        <v>917</v>
      </c>
      <c r="X1723" s="186">
        <v>100004095111</v>
      </c>
      <c r="Y1723" s="189">
        <v>43538</v>
      </c>
      <c r="Z1723" s="189">
        <v>43578</v>
      </c>
      <c r="AA1723" s="186">
        <v>161</v>
      </c>
      <c r="AB1723" s="188" t="s">
        <v>613</v>
      </c>
      <c r="AC1723" s="188" t="s">
        <v>347</v>
      </c>
      <c r="AD1723" s="186">
        <v>6005830210</v>
      </c>
      <c r="AE1723" s="188" t="s">
        <v>24</v>
      </c>
      <c r="AF1723" s="188" t="s">
        <v>347</v>
      </c>
      <c r="AG1723" s="188" t="s">
        <v>347</v>
      </c>
      <c r="AH1723" s="190">
        <v>14842981128703</v>
      </c>
      <c r="AI1723" s="188" t="s">
        <v>25</v>
      </c>
      <c r="AJ1723" s="186">
        <v>56100</v>
      </c>
      <c r="AK1723" s="188" t="s">
        <v>264</v>
      </c>
      <c r="AL1723" s="188" t="s">
        <v>616</v>
      </c>
      <c r="AM1723" s="188" t="s">
        <v>976</v>
      </c>
      <c r="AN1723" s="188" t="s">
        <v>101</v>
      </c>
      <c r="AO1723" s="188" t="s">
        <v>617</v>
      </c>
      <c r="AP1723" s="188" t="s">
        <v>618</v>
      </c>
      <c r="AQ1723" s="188" t="s">
        <v>619</v>
      </c>
      <c r="AR1723" s="191">
        <v>9</v>
      </c>
      <c r="AS1723" s="188" t="s">
        <v>347</v>
      </c>
      <c r="AT1723" s="188" t="s">
        <v>347</v>
      </c>
      <c r="AU1723" s="186">
        <v>0</v>
      </c>
      <c r="AV1723" s="189">
        <v>43405</v>
      </c>
      <c r="AW1723" s="189">
        <v>43465</v>
      </c>
      <c r="AX1723" s="191">
        <v>17.71</v>
      </c>
      <c r="AY1723" s="186">
        <v>0</v>
      </c>
      <c r="AZ1723" s="186">
        <v>0</v>
      </c>
      <c r="BA1723" s="186">
        <v>0</v>
      </c>
      <c r="BB1723" s="186">
        <v>0</v>
      </c>
      <c r="BC1723" s="191">
        <v>0.68</v>
      </c>
      <c r="BD1723" s="186">
        <v>0</v>
      </c>
      <c r="BE1723" s="186">
        <v>0</v>
      </c>
      <c r="BF1723" s="189">
        <v>43466</v>
      </c>
      <c r="BG1723" s="189">
        <v>43524</v>
      </c>
      <c r="BH1723" s="191">
        <v>12.1</v>
      </c>
      <c r="BI1723" s="191">
        <v>12.88</v>
      </c>
      <c r="BJ1723" s="191">
        <v>42.69</v>
      </c>
      <c r="BK1723" s="191">
        <v>7.92</v>
      </c>
      <c r="BL1723" s="191">
        <v>3.27</v>
      </c>
      <c r="BM1723" s="191">
        <v>2.25</v>
      </c>
      <c r="BN1723" s="191">
        <v>1.06</v>
      </c>
      <c r="BO1723" s="191">
        <v>3.31</v>
      </c>
      <c r="BP1723" s="191">
        <v>57.19</v>
      </c>
      <c r="BQ1723" s="191">
        <v>15.37</v>
      </c>
      <c r="BR1723" s="191">
        <v>0.85</v>
      </c>
      <c r="BS1723" s="191">
        <v>41.82</v>
      </c>
      <c r="BT1723" s="191">
        <v>8.36</v>
      </c>
      <c r="BU1723" s="191">
        <v>66.400000000000006</v>
      </c>
      <c r="BV1723" s="186">
        <v>352</v>
      </c>
      <c r="BW1723" s="186">
        <v>352</v>
      </c>
      <c r="BX1723" s="186">
        <v>0</v>
      </c>
      <c r="BY1723" s="189">
        <v>43540</v>
      </c>
      <c r="BZ1723" s="188" t="s">
        <v>624</v>
      </c>
      <c r="CA1723" s="186">
        <v>2749</v>
      </c>
      <c r="CB1723" s="186">
        <v>0</v>
      </c>
      <c r="CC1723" s="189">
        <v>43571</v>
      </c>
      <c r="CD1723" s="186">
        <v>1552</v>
      </c>
      <c r="CE1723" s="186">
        <v>0</v>
      </c>
      <c r="CF1723" s="186">
        <v>1904</v>
      </c>
      <c r="CG1723" s="186">
        <v>0</v>
      </c>
    </row>
    <row r="1724" spans="1:85" hidden="1" x14ac:dyDescent="0.45">
      <c r="A1724" s="98">
        <v>100004095111</v>
      </c>
      <c r="B1724" s="1">
        <v>43538</v>
      </c>
      <c r="C1724" t="s">
        <v>101</v>
      </c>
      <c r="D1724">
        <v>2019</v>
      </c>
      <c r="E1724" s="98">
        <v>14842981128703</v>
      </c>
      <c r="F1724" s="142" t="s">
        <v>24</v>
      </c>
      <c r="G1724" s="141" t="str">
        <f>VLOOKUP(E1724,'Tableau Sites'!$A$7:$C$107,3,FALSE)</f>
        <v>8 RUE DE L INDUSTRIE</v>
      </c>
      <c r="H1724" s="98">
        <v>56100</v>
      </c>
      <c r="I1724" s="104">
        <v>9</v>
      </c>
      <c r="J1724" s="1">
        <v>43524</v>
      </c>
      <c r="K1724" s="1">
        <v>43524</v>
      </c>
      <c r="L1724" s="104">
        <v>519</v>
      </c>
      <c r="M1724" s="104">
        <v>519</v>
      </c>
      <c r="N1724" s="5">
        <v>91.92</v>
      </c>
      <c r="O1724" s="186">
        <v>102976584</v>
      </c>
      <c r="P1724" s="187" t="s">
        <v>611</v>
      </c>
      <c r="Q1724" s="186">
        <v>102977700</v>
      </c>
      <c r="R1724" s="188" t="s">
        <v>130</v>
      </c>
      <c r="S1724" s="186">
        <v>11003620275</v>
      </c>
      <c r="T1724" s="188" t="s">
        <v>910</v>
      </c>
      <c r="U1724" s="186">
        <v>21560121200016</v>
      </c>
      <c r="V1724" s="188" t="s">
        <v>347</v>
      </c>
      <c r="W1724" s="188" t="s">
        <v>917</v>
      </c>
      <c r="X1724" s="186">
        <v>100004095111</v>
      </c>
      <c r="Y1724" s="189">
        <v>43538</v>
      </c>
      <c r="Z1724" s="189">
        <v>43578</v>
      </c>
      <c r="AA1724" s="186">
        <v>162</v>
      </c>
      <c r="AB1724" s="188" t="s">
        <v>613</v>
      </c>
      <c r="AC1724" s="188" t="s">
        <v>347</v>
      </c>
      <c r="AD1724" s="186">
        <v>6005830210</v>
      </c>
      <c r="AE1724" s="188" t="s">
        <v>24</v>
      </c>
      <c r="AF1724" s="188" t="s">
        <v>347</v>
      </c>
      <c r="AG1724" s="188" t="s">
        <v>347</v>
      </c>
      <c r="AH1724" s="190">
        <v>14842981128703</v>
      </c>
      <c r="AI1724" s="188" t="s">
        <v>25</v>
      </c>
      <c r="AJ1724" s="186">
        <v>56100</v>
      </c>
      <c r="AK1724" s="188" t="s">
        <v>264</v>
      </c>
      <c r="AL1724" s="188" t="s">
        <v>616</v>
      </c>
      <c r="AM1724" s="188" t="s">
        <v>976</v>
      </c>
      <c r="AN1724" s="188" t="s">
        <v>101</v>
      </c>
      <c r="AO1724" s="188" t="s">
        <v>617</v>
      </c>
      <c r="AP1724" s="188" t="s">
        <v>618</v>
      </c>
      <c r="AQ1724" s="188" t="s">
        <v>619</v>
      </c>
      <c r="AR1724" s="191">
        <v>9</v>
      </c>
      <c r="AS1724" s="188" t="s">
        <v>347</v>
      </c>
      <c r="AT1724" s="188" t="s">
        <v>347</v>
      </c>
      <c r="AU1724" s="186">
        <v>0</v>
      </c>
      <c r="AV1724" s="189">
        <v>43466</v>
      </c>
      <c r="AW1724" s="189">
        <v>43524</v>
      </c>
      <c r="AX1724" s="191">
        <v>27.06</v>
      </c>
      <c r="AY1724" s="186">
        <v>0</v>
      </c>
      <c r="AZ1724" s="186">
        <v>0</v>
      </c>
      <c r="BA1724" s="186">
        <v>0</v>
      </c>
      <c r="BB1724" s="186">
        <v>0</v>
      </c>
      <c r="BC1724" s="191">
        <v>1.96</v>
      </c>
      <c r="BD1724" s="186">
        <v>0</v>
      </c>
      <c r="BE1724" s="186">
        <v>0</v>
      </c>
      <c r="BF1724" s="189">
        <v>43525</v>
      </c>
      <c r="BG1724" s="189">
        <v>43585</v>
      </c>
      <c r="BH1724" s="191">
        <v>12.52</v>
      </c>
      <c r="BI1724" s="191">
        <v>19</v>
      </c>
      <c r="BJ1724" s="191">
        <v>58.58</v>
      </c>
      <c r="BK1724" s="191">
        <v>11.68</v>
      </c>
      <c r="BL1724" s="191">
        <v>3.39</v>
      </c>
      <c r="BM1724" s="191">
        <v>3.31</v>
      </c>
      <c r="BN1724" s="191">
        <v>1.56</v>
      </c>
      <c r="BO1724" s="191">
        <v>4.87</v>
      </c>
      <c r="BP1724" s="191">
        <v>78.52</v>
      </c>
      <c r="BQ1724" s="191">
        <v>15.91</v>
      </c>
      <c r="BR1724" s="191">
        <v>0.88</v>
      </c>
      <c r="BS1724" s="191">
        <v>62.61</v>
      </c>
      <c r="BT1724" s="191">
        <v>12.52</v>
      </c>
      <c r="BU1724" s="191">
        <v>91.92</v>
      </c>
      <c r="BV1724" s="186">
        <v>519</v>
      </c>
      <c r="BW1724" s="186">
        <v>519</v>
      </c>
      <c r="BX1724" s="186">
        <v>0</v>
      </c>
      <c r="BY1724" s="189">
        <v>43540</v>
      </c>
      <c r="BZ1724" s="188" t="s">
        <v>624</v>
      </c>
      <c r="CA1724" s="186">
        <v>2749</v>
      </c>
      <c r="CB1724" s="186">
        <v>0</v>
      </c>
      <c r="CC1724" s="189">
        <v>43571</v>
      </c>
      <c r="CD1724" s="186">
        <v>1904</v>
      </c>
      <c r="CE1724" s="186">
        <v>0</v>
      </c>
      <c r="CF1724" s="186">
        <v>2423</v>
      </c>
      <c r="CG1724" s="186">
        <v>0</v>
      </c>
    </row>
    <row r="1725" spans="1:85" hidden="1" x14ac:dyDescent="0.45">
      <c r="A1725" s="98">
        <v>100004095111</v>
      </c>
      <c r="B1725" s="1">
        <v>43538</v>
      </c>
      <c r="C1725" t="s">
        <v>101</v>
      </c>
      <c r="D1725">
        <v>2018</v>
      </c>
      <c r="E1725" s="98">
        <v>14825325557145</v>
      </c>
      <c r="F1725" s="142" t="s">
        <v>703</v>
      </c>
      <c r="G1725" s="141" t="str">
        <f>VLOOKUP(E1725,'Tableau Sites'!$A$7:$C$107,3,FALSE)</f>
        <v xml:space="preserve"> N1 ccal KERVENANEC</v>
      </c>
      <c r="H1725" s="98">
        <v>56100</v>
      </c>
      <c r="I1725" s="104">
        <v>18</v>
      </c>
      <c r="J1725" s="1">
        <v>43404</v>
      </c>
      <c r="K1725" s="1">
        <v>43404</v>
      </c>
      <c r="L1725" s="104">
        <v>273</v>
      </c>
      <c r="M1725" s="104">
        <v>273</v>
      </c>
      <c r="N1725" s="5">
        <v>65.36</v>
      </c>
      <c r="O1725" s="186">
        <v>102976584</v>
      </c>
      <c r="P1725" s="187" t="s">
        <v>611</v>
      </c>
      <c r="Q1725" s="186">
        <v>102977700</v>
      </c>
      <c r="R1725" s="188" t="s">
        <v>130</v>
      </c>
      <c r="S1725" s="186">
        <v>11003620275</v>
      </c>
      <c r="T1725" s="188" t="s">
        <v>910</v>
      </c>
      <c r="U1725" s="186">
        <v>21560121200016</v>
      </c>
      <c r="V1725" s="188" t="s">
        <v>347</v>
      </c>
      <c r="W1725" s="188" t="s">
        <v>917</v>
      </c>
      <c r="X1725" s="186">
        <v>100004095111</v>
      </c>
      <c r="Y1725" s="189">
        <v>43538</v>
      </c>
      <c r="Z1725" s="189">
        <v>43578</v>
      </c>
      <c r="AA1725" s="186">
        <v>163</v>
      </c>
      <c r="AB1725" s="188" t="s">
        <v>613</v>
      </c>
      <c r="AC1725" s="188" t="s">
        <v>347</v>
      </c>
      <c r="AD1725" s="186">
        <v>6005830265</v>
      </c>
      <c r="AE1725" s="188" t="s">
        <v>703</v>
      </c>
      <c r="AF1725" s="188" t="s">
        <v>347</v>
      </c>
      <c r="AG1725" s="188" t="s">
        <v>347</v>
      </c>
      <c r="AH1725" s="190">
        <v>14825325557145</v>
      </c>
      <c r="AI1725" s="188" t="s">
        <v>851</v>
      </c>
      <c r="AJ1725" s="186">
        <v>56100</v>
      </c>
      <c r="AK1725" s="188" t="s">
        <v>264</v>
      </c>
      <c r="AL1725" s="188" t="s">
        <v>616</v>
      </c>
      <c r="AM1725" s="188" t="s">
        <v>977</v>
      </c>
      <c r="AN1725" s="188" t="s">
        <v>101</v>
      </c>
      <c r="AO1725" s="188" t="s">
        <v>617</v>
      </c>
      <c r="AP1725" s="188" t="s">
        <v>618</v>
      </c>
      <c r="AQ1725" s="188" t="s">
        <v>619</v>
      </c>
      <c r="AR1725" s="191">
        <v>18</v>
      </c>
      <c r="AS1725" s="188" t="s">
        <v>347</v>
      </c>
      <c r="AT1725" s="188" t="s">
        <v>347</v>
      </c>
      <c r="AU1725" s="186">
        <v>0</v>
      </c>
      <c r="AV1725" s="189">
        <v>43344</v>
      </c>
      <c r="AW1725" s="189">
        <v>43404</v>
      </c>
      <c r="AX1725" s="191">
        <v>13.73</v>
      </c>
      <c r="AY1725" s="186">
        <v>0</v>
      </c>
      <c r="AZ1725" s="186">
        <v>0</v>
      </c>
      <c r="BA1725" s="186">
        <v>0</v>
      </c>
      <c r="BB1725" s="186">
        <v>0</v>
      </c>
      <c r="BC1725" s="191">
        <v>0.52</v>
      </c>
      <c r="BD1725" s="186">
        <v>0</v>
      </c>
      <c r="BE1725" s="186">
        <v>0</v>
      </c>
      <c r="BF1725" s="189">
        <v>43405</v>
      </c>
      <c r="BG1725" s="189">
        <v>43465</v>
      </c>
      <c r="BH1725" s="191">
        <v>19.739999999999998</v>
      </c>
      <c r="BI1725" s="191">
        <v>9.99</v>
      </c>
      <c r="BJ1725" s="191">
        <v>43.46</v>
      </c>
      <c r="BK1725" s="191">
        <v>6.14</v>
      </c>
      <c r="BL1725" s="191">
        <v>5.34</v>
      </c>
      <c r="BM1725" s="191">
        <v>1.74</v>
      </c>
      <c r="BN1725" s="191">
        <v>0.82</v>
      </c>
      <c r="BO1725" s="191">
        <v>2.56</v>
      </c>
      <c r="BP1725" s="191">
        <v>57.5</v>
      </c>
      <c r="BQ1725" s="191">
        <v>25.08</v>
      </c>
      <c r="BR1725" s="191">
        <v>1.38</v>
      </c>
      <c r="BS1725" s="191">
        <v>32.42</v>
      </c>
      <c r="BT1725" s="191">
        <v>6.48</v>
      </c>
      <c r="BU1725" s="191">
        <v>65.36</v>
      </c>
      <c r="BV1725" s="186">
        <v>273</v>
      </c>
      <c r="BW1725" s="186">
        <v>273</v>
      </c>
      <c r="BX1725" s="186">
        <v>0</v>
      </c>
      <c r="BY1725" s="189">
        <v>43540</v>
      </c>
      <c r="BZ1725" s="188" t="s">
        <v>624</v>
      </c>
      <c r="CA1725" s="186">
        <v>21340</v>
      </c>
      <c r="CB1725" s="186">
        <v>0</v>
      </c>
      <c r="CC1725" s="189">
        <v>43571</v>
      </c>
      <c r="CD1725" s="186">
        <v>16118</v>
      </c>
      <c r="CE1725" s="186">
        <v>0</v>
      </c>
      <c r="CF1725" s="186">
        <v>16391</v>
      </c>
      <c r="CG1725" s="186">
        <v>0</v>
      </c>
    </row>
    <row r="1726" spans="1:85" hidden="1" x14ac:dyDescent="0.45">
      <c r="A1726" s="98">
        <v>100004095111</v>
      </c>
      <c r="B1726" s="1">
        <v>43538</v>
      </c>
      <c r="C1726" t="s">
        <v>101</v>
      </c>
      <c r="D1726">
        <v>2019</v>
      </c>
      <c r="E1726" s="98">
        <v>14825325557145</v>
      </c>
      <c r="F1726" s="142" t="s">
        <v>703</v>
      </c>
      <c r="G1726" s="141" t="str">
        <f>VLOOKUP(E1726,'Tableau Sites'!$A$7:$C$107,3,FALSE)</f>
        <v xml:space="preserve"> N1 ccal KERVENANEC</v>
      </c>
      <c r="H1726" s="98">
        <v>56100</v>
      </c>
      <c r="I1726" s="104">
        <v>18</v>
      </c>
      <c r="J1726" s="1">
        <v>43465</v>
      </c>
      <c r="K1726" s="1">
        <v>43465</v>
      </c>
      <c r="L1726" s="104">
        <v>1840</v>
      </c>
      <c r="M1726" s="104">
        <v>1840</v>
      </c>
      <c r="N1726" s="5">
        <v>287.82</v>
      </c>
      <c r="O1726" s="186">
        <v>102976584</v>
      </c>
      <c r="P1726" s="187" t="s">
        <v>611</v>
      </c>
      <c r="Q1726" s="186">
        <v>102977700</v>
      </c>
      <c r="R1726" s="188" t="s">
        <v>130</v>
      </c>
      <c r="S1726" s="186">
        <v>11003620275</v>
      </c>
      <c r="T1726" s="188" t="s">
        <v>910</v>
      </c>
      <c r="U1726" s="186">
        <v>21560121200016</v>
      </c>
      <c r="V1726" s="188" t="s">
        <v>347</v>
      </c>
      <c r="W1726" s="188" t="s">
        <v>917</v>
      </c>
      <c r="X1726" s="186">
        <v>100004095111</v>
      </c>
      <c r="Y1726" s="189">
        <v>43538</v>
      </c>
      <c r="Z1726" s="189">
        <v>43578</v>
      </c>
      <c r="AA1726" s="186">
        <v>164</v>
      </c>
      <c r="AB1726" s="188" t="s">
        <v>613</v>
      </c>
      <c r="AC1726" s="188" t="s">
        <v>347</v>
      </c>
      <c r="AD1726" s="186">
        <v>6005830265</v>
      </c>
      <c r="AE1726" s="188" t="s">
        <v>703</v>
      </c>
      <c r="AF1726" s="188" t="s">
        <v>347</v>
      </c>
      <c r="AG1726" s="188" t="s">
        <v>347</v>
      </c>
      <c r="AH1726" s="190">
        <v>14825325557145</v>
      </c>
      <c r="AI1726" s="188" t="s">
        <v>851</v>
      </c>
      <c r="AJ1726" s="186">
        <v>56100</v>
      </c>
      <c r="AK1726" s="188" t="s">
        <v>264</v>
      </c>
      <c r="AL1726" s="188" t="s">
        <v>616</v>
      </c>
      <c r="AM1726" s="188" t="s">
        <v>977</v>
      </c>
      <c r="AN1726" s="188" t="s">
        <v>101</v>
      </c>
      <c r="AO1726" s="188" t="s">
        <v>617</v>
      </c>
      <c r="AP1726" s="188" t="s">
        <v>618</v>
      </c>
      <c r="AQ1726" s="188" t="s">
        <v>619</v>
      </c>
      <c r="AR1726" s="191">
        <v>18</v>
      </c>
      <c r="AS1726" s="188" t="s">
        <v>347</v>
      </c>
      <c r="AT1726" s="188" t="s">
        <v>347</v>
      </c>
      <c r="AU1726" s="186">
        <v>0</v>
      </c>
      <c r="AV1726" s="189">
        <v>43405</v>
      </c>
      <c r="AW1726" s="189">
        <v>43465</v>
      </c>
      <c r="AX1726" s="191">
        <v>92.53</v>
      </c>
      <c r="AY1726" s="186">
        <v>0</v>
      </c>
      <c r="AZ1726" s="186">
        <v>0</v>
      </c>
      <c r="BA1726" s="186">
        <v>0</v>
      </c>
      <c r="BB1726" s="186">
        <v>0</v>
      </c>
      <c r="BC1726" s="191">
        <v>3.53</v>
      </c>
      <c r="BD1726" s="186">
        <v>0</v>
      </c>
      <c r="BE1726" s="186">
        <v>0</v>
      </c>
      <c r="BF1726" s="189">
        <v>43466</v>
      </c>
      <c r="BG1726" s="189">
        <v>43524</v>
      </c>
      <c r="BH1726" s="191">
        <v>19.09</v>
      </c>
      <c r="BI1726" s="191">
        <v>67.34</v>
      </c>
      <c r="BJ1726" s="191">
        <v>178.96</v>
      </c>
      <c r="BK1726" s="191">
        <v>41.4</v>
      </c>
      <c r="BL1726" s="191">
        <v>5.16</v>
      </c>
      <c r="BM1726" s="191">
        <v>11.74</v>
      </c>
      <c r="BN1726" s="191">
        <v>5.52</v>
      </c>
      <c r="BO1726" s="191">
        <v>17.260000000000002</v>
      </c>
      <c r="BP1726" s="191">
        <v>242.78</v>
      </c>
      <c r="BQ1726" s="191">
        <v>24.25</v>
      </c>
      <c r="BR1726" s="191">
        <v>1.33</v>
      </c>
      <c r="BS1726" s="191">
        <v>218.53</v>
      </c>
      <c r="BT1726" s="191">
        <v>43.71</v>
      </c>
      <c r="BU1726" s="191">
        <v>287.82</v>
      </c>
      <c r="BV1726" s="186">
        <v>1840</v>
      </c>
      <c r="BW1726" s="186">
        <v>1840</v>
      </c>
      <c r="BX1726" s="186">
        <v>0</v>
      </c>
      <c r="BY1726" s="189">
        <v>43540</v>
      </c>
      <c r="BZ1726" s="188" t="s">
        <v>624</v>
      </c>
      <c r="CA1726" s="186">
        <v>21340</v>
      </c>
      <c r="CB1726" s="186">
        <v>0</v>
      </c>
      <c r="CC1726" s="189">
        <v>43571</v>
      </c>
      <c r="CD1726" s="186">
        <v>16391</v>
      </c>
      <c r="CE1726" s="186">
        <v>0</v>
      </c>
      <c r="CF1726" s="186">
        <v>18231</v>
      </c>
      <c r="CG1726" s="186">
        <v>0</v>
      </c>
    </row>
    <row r="1727" spans="1:85" hidden="1" x14ac:dyDescent="0.45">
      <c r="A1727" s="98">
        <v>100004095111</v>
      </c>
      <c r="B1727" s="1">
        <v>43538</v>
      </c>
      <c r="C1727" t="s">
        <v>101</v>
      </c>
      <c r="D1727">
        <v>2019</v>
      </c>
      <c r="E1727" s="98">
        <v>14825325557145</v>
      </c>
      <c r="F1727" s="142" t="s">
        <v>703</v>
      </c>
      <c r="G1727" s="141" t="str">
        <f>VLOOKUP(E1727,'Tableau Sites'!$A$7:$C$107,3,FALSE)</f>
        <v xml:space="preserve"> N1 ccal KERVENANEC</v>
      </c>
      <c r="H1727" s="98">
        <v>56100</v>
      </c>
      <c r="I1727" s="104">
        <v>18</v>
      </c>
      <c r="J1727" s="1">
        <v>43524</v>
      </c>
      <c r="K1727" s="1">
        <v>43524</v>
      </c>
      <c r="L1727" s="104">
        <v>2246</v>
      </c>
      <c r="M1727" s="104">
        <v>2246</v>
      </c>
      <c r="N1727" s="5">
        <v>351.59</v>
      </c>
      <c r="O1727" s="186">
        <v>102976584</v>
      </c>
      <c r="P1727" s="187" t="s">
        <v>611</v>
      </c>
      <c r="Q1727" s="186">
        <v>102977700</v>
      </c>
      <c r="R1727" s="188" t="s">
        <v>130</v>
      </c>
      <c r="S1727" s="186">
        <v>11003620275</v>
      </c>
      <c r="T1727" s="188" t="s">
        <v>910</v>
      </c>
      <c r="U1727" s="186">
        <v>21560121200016</v>
      </c>
      <c r="V1727" s="188" t="s">
        <v>347</v>
      </c>
      <c r="W1727" s="188" t="s">
        <v>917</v>
      </c>
      <c r="X1727" s="186">
        <v>100004095111</v>
      </c>
      <c r="Y1727" s="189">
        <v>43538</v>
      </c>
      <c r="Z1727" s="189">
        <v>43578</v>
      </c>
      <c r="AA1727" s="186">
        <v>165</v>
      </c>
      <c r="AB1727" s="188" t="s">
        <v>613</v>
      </c>
      <c r="AC1727" s="188" t="s">
        <v>347</v>
      </c>
      <c r="AD1727" s="186">
        <v>6005830265</v>
      </c>
      <c r="AE1727" s="188" t="s">
        <v>703</v>
      </c>
      <c r="AF1727" s="188" t="s">
        <v>347</v>
      </c>
      <c r="AG1727" s="188" t="s">
        <v>347</v>
      </c>
      <c r="AH1727" s="190">
        <v>14825325557145</v>
      </c>
      <c r="AI1727" s="188" t="s">
        <v>851</v>
      </c>
      <c r="AJ1727" s="186">
        <v>56100</v>
      </c>
      <c r="AK1727" s="188" t="s">
        <v>264</v>
      </c>
      <c r="AL1727" s="188" t="s">
        <v>616</v>
      </c>
      <c r="AM1727" s="188" t="s">
        <v>977</v>
      </c>
      <c r="AN1727" s="188" t="s">
        <v>101</v>
      </c>
      <c r="AO1727" s="188" t="s">
        <v>617</v>
      </c>
      <c r="AP1727" s="188" t="s">
        <v>618</v>
      </c>
      <c r="AQ1727" s="188" t="s">
        <v>619</v>
      </c>
      <c r="AR1727" s="191">
        <v>18</v>
      </c>
      <c r="AS1727" s="188" t="s">
        <v>347</v>
      </c>
      <c r="AT1727" s="188" t="s">
        <v>347</v>
      </c>
      <c r="AU1727" s="186">
        <v>0</v>
      </c>
      <c r="AV1727" s="189">
        <v>43466</v>
      </c>
      <c r="AW1727" s="189">
        <v>43524</v>
      </c>
      <c r="AX1727" s="191">
        <v>117.13</v>
      </c>
      <c r="AY1727" s="186">
        <v>0</v>
      </c>
      <c r="AZ1727" s="186">
        <v>0</v>
      </c>
      <c r="BA1727" s="186">
        <v>0</v>
      </c>
      <c r="BB1727" s="186">
        <v>0</v>
      </c>
      <c r="BC1727" s="191">
        <v>8.49</v>
      </c>
      <c r="BD1727" s="186">
        <v>0</v>
      </c>
      <c r="BE1727" s="186">
        <v>0</v>
      </c>
      <c r="BF1727" s="189">
        <v>43525</v>
      </c>
      <c r="BG1727" s="189">
        <v>43585</v>
      </c>
      <c r="BH1727" s="191">
        <v>19.739999999999998</v>
      </c>
      <c r="BI1727" s="191">
        <v>82.2</v>
      </c>
      <c r="BJ1727" s="191">
        <v>219.07</v>
      </c>
      <c r="BK1727" s="191">
        <v>50.54</v>
      </c>
      <c r="BL1727" s="191">
        <v>5.34</v>
      </c>
      <c r="BM1727" s="191">
        <v>14.33</v>
      </c>
      <c r="BN1727" s="191">
        <v>6.74</v>
      </c>
      <c r="BO1727" s="191">
        <v>21.07</v>
      </c>
      <c r="BP1727" s="191">
        <v>296.02</v>
      </c>
      <c r="BQ1727" s="191">
        <v>25.08</v>
      </c>
      <c r="BR1727" s="191">
        <v>1.38</v>
      </c>
      <c r="BS1727" s="191">
        <v>270.94</v>
      </c>
      <c r="BT1727" s="191">
        <v>54.19</v>
      </c>
      <c r="BU1727" s="191">
        <v>351.59</v>
      </c>
      <c r="BV1727" s="186">
        <v>2246</v>
      </c>
      <c r="BW1727" s="186">
        <v>2246</v>
      </c>
      <c r="BX1727" s="186">
        <v>0</v>
      </c>
      <c r="BY1727" s="189">
        <v>43540</v>
      </c>
      <c r="BZ1727" s="188" t="s">
        <v>624</v>
      </c>
      <c r="CA1727" s="186">
        <v>21340</v>
      </c>
      <c r="CB1727" s="186">
        <v>0</v>
      </c>
      <c r="CC1727" s="189">
        <v>43571</v>
      </c>
      <c r="CD1727" s="186">
        <v>18231</v>
      </c>
      <c r="CE1727" s="186">
        <v>0</v>
      </c>
      <c r="CF1727" s="186">
        <v>20477</v>
      </c>
      <c r="CG1727" s="186">
        <v>0</v>
      </c>
    </row>
    <row r="1728" spans="1:85" hidden="1" x14ac:dyDescent="0.45">
      <c r="A1728" s="98">
        <v>100004095111</v>
      </c>
      <c r="B1728" s="1">
        <v>43538</v>
      </c>
      <c r="C1728" t="s">
        <v>101</v>
      </c>
      <c r="D1728">
        <v>2018</v>
      </c>
      <c r="E1728" s="98">
        <v>14843270564333</v>
      </c>
      <c r="F1728" s="142" t="s">
        <v>112</v>
      </c>
      <c r="G1728" s="141" t="str">
        <f>VLOOKUP(E1728,'Tableau Sites'!$A$7:$C$107,3,FALSE)</f>
        <v>5 AVENUE DE KERGROISE</v>
      </c>
      <c r="H1728" s="98">
        <v>56100</v>
      </c>
      <c r="I1728" s="104">
        <v>18</v>
      </c>
      <c r="J1728" s="1">
        <v>43404</v>
      </c>
      <c r="K1728" s="1">
        <v>43404</v>
      </c>
      <c r="L1728" s="104">
        <v>499</v>
      </c>
      <c r="M1728" s="104">
        <v>499</v>
      </c>
      <c r="N1728" s="5">
        <v>97.58</v>
      </c>
      <c r="O1728" s="186">
        <v>102976584</v>
      </c>
      <c r="P1728" s="187" t="s">
        <v>611</v>
      </c>
      <c r="Q1728" s="186">
        <v>102977700</v>
      </c>
      <c r="R1728" s="188" t="s">
        <v>130</v>
      </c>
      <c r="S1728" s="186">
        <v>11003620275</v>
      </c>
      <c r="T1728" s="188" t="s">
        <v>910</v>
      </c>
      <c r="U1728" s="186">
        <v>21560121200016</v>
      </c>
      <c r="V1728" s="188" t="s">
        <v>347</v>
      </c>
      <c r="W1728" s="188" t="s">
        <v>917</v>
      </c>
      <c r="X1728" s="186">
        <v>100004095111</v>
      </c>
      <c r="Y1728" s="189">
        <v>43538</v>
      </c>
      <c r="Z1728" s="189">
        <v>43578</v>
      </c>
      <c r="AA1728" s="186">
        <v>166</v>
      </c>
      <c r="AB1728" s="188" t="s">
        <v>613</v>
      </c>
      <c r="AC1728" s="188" t="s">
        <v>347</v>
      </c>
      <c r="AD1728" s="186">
        <v>6005863640</v>
      </c>
      <c r="AE1728" s="188" t="s">
        <v>112</v>
      </c>
      <c r="AF1728" s="188" t="s">
        <v>347</v>
      </c>
      <c r="AG1728" s="188" t="s">
        <v>347</v>
      </c>
      <c r="AH1728" s="190">
        <v>14843270564333</v>
      </c>
      <c r="AI1728" s="188" t="s">
        <v>852</v>
      </c>
      <c r="AJ1728" s="186">
        <v>56100</v>
      </c>
      <c r="AK1728" s="188" t="s">
        <v>264</v>
      </c>
      <c r="AL1728" s="188" t="s">
        <v>616</v>
      </c>
      <c r="AM1728" s="188" t="s">
        <v>978</v>
      </c>
      <c r="AN1728" s="188" t="s">
        <v>101</v>
      </c>
      <c r="AO1728" s="188" t="s">
        <v>617</v>
      </c>
      <c r="AP1728" s="188" t="s">
        <v>618</v>
      </c>
      <c r="AQ1728" s="188" t="s">
        <v>619</v>
      </c>
      <c r="AR1728" s="191">
        <v>18</v>
      </c>
      <c r="AS1728" s="188" t="s">
        <v>347</v>
      </c>
      <c r="AT1728" s="188" t="s">
        <v>347</v>
      </c>
      <c r="AU1728" s="186">
        <v>0</v>
      </c>
      <c r="AV1728" s="189">
        <v>43344</v>
      </c>
      <c r="AW1728" s="189">
        <v>43404</v>
      </c>
      <c r="AX1728" s="191">
        <v>25.1</v>
      </c>
      <c r="AY1728" s="186">
        <v>0</v>
      </c>
      <c r="AZ1728" s="186">
        <v>0</v>
      </c>
      <c r="BA1728" s="186">
        <v>0</v>
      </c>
      <c r="BB1728" s="186">
        <v>0</v>
      </c>
      <c r="BC1728" s="191">
        <v>0.96</v>
      </c>
      <c r="BD1728" s="186">
        <v>0</v>
      </c>
      <c r="BE1728" s="186">
        <v>0</v>
      </c>
      <c r="BF1728" s="189">
        <v>43405</v>
      </c>
      <c r="BG1728" s="189">
        <v>43465</v>
      </c>
      <c r="BH1728" s="191">
        <v>19.739999999999998</v>
      </c>
      <c r="BI1728" s="191">
        <v>18.260000000000002</v>
      </c>
      <c r="BJ1728" s="191">
        <v>63.1</v>
      </c>
      <c r="BK1728" s="191">
        <v>11.23</v>
      </c>
      <c r="BL1728" s="191">
        <v>5.34</v>
      </c>
      <c r="BM1728" s="191">
        <v>3.18</v>
      </c>
      <c r="BN1728" s="191">
        <v>1.5</v>
      </c>
      <c r="BO1728" s="191">
        <v>4.68</v>
      </c>
      <c r="BP1728" s="191">
        <v>84.35</v>
      </c>
      <c r="BQ1728" s="191">
        <v>25.08</v>
      </c>
      <c r="BR1728" s="191">
        <v>1.38</v>
      </c>
      <c r="BS1728" s="191">
        <v>59.27</v>
      </c>
      <c r="BT1728" s="191">
        <v>11.85</v>
      </c>
      <c r="BU1728" s="191">
        <v>97.58</v>
      </c>
      <c r="BV1728" s="186">
        <v>499</v>
      </c>
      <c r="BW1728" s="186">
        <v>499</v>
      </c>
      <c r="BX1728" s="186">
        <v>0</v>
      </c>
      <c r="BY1728" s="189">
        <v>43514</v>
      </c>
      <c r="BZ1728" s="188" t="s">
        <v>624</v>
      </c>
      <c r="CA1728" s="186">
        <v>4636</v>
      </c>
      <c r="CB1728" s="186">
        <v>0</v>
      </c>
      <c r="CC1728" s="189">
        <v>43542</v>
      </c>
      <c r="CD1728" s="186">
        <v>3620</v>
      </c>
      <c r="CE1728" s="186">
        <v>0</v>
      </c>
      <c r="CF1728" s="186">
        <v>4119</v>
      </c>
      <c r="CG1728" s="186">
        <v>0</v>
      </c>
    </row>
    <row r="1729" spans="1:85" hidden="1" x14ac:dyDescent="0.45">
      <c r="A1729" s="98">
        <v>100004095111</v>
      </c>
      <c r="B1729" s="1">
        <v>43538</v>
      </c>
      <c r="C1729" t="s">
        <v>101</v>
      </c>
      <c r="D1729">
        <v>2019</v>
      </c>
      <c r="E1729" s="98">
        <v>14843270564333</v>
      </c>
      <c r="F1729" s="142" t="s">
        <v>112</v>
      </c>
      <c r="G1729" s="141" t="str">
        <f>VLOOKUP(E1729,'Tableau Sites'!$A$7:$C$107,3,FALSE)</f>
        <v>5 AVENUE DE KERGROISE</v>
      </c>
      <c r="H1729" s="98">
        <v>56100</v>
      </c>
      <c r="I1729" s="104">
        <v>18</v>
      </c>
      <c r="J1729" s="1">
        <v>43465</v>
      </c>
      <c r="K1729" s="1">
        <v>43465</v>
      </c>
      <c r="L1729" s="104">
        <v>367</v>
      </c>
      <c r="M1729" s="104">
        <v>367</v>
      </c>
      <c r="N1729" s="5">
        <v>77.88</v>
      </c>
      <c r="O1729" s="186">
        <v>102976584</v>
      </c>
      <c r="P1729" s="187" t="s">
        <v>611</v>
      </c>
      <c r="Q1729" s="186">
        <v>102977700</v>
      </c>
      <c r="R1729" s="188" t="s">
        <v>130</v>
      </c>
      <c r="S1729" s="186">
        <v>11003620275</v>
      </c>
      <c r="T1729" s="188" t="s">
        <v>910</v>
      </c>
      <c r="U1729" s="186">
        <v>21560121200016</v>
      </c>
      <c r="V1729" s="188" t="s">
        <v>347</v>
      </c>
      <c r="W1729" s="188" t="s">
        <v>917</v>
      </c>
      <c r="X1729" s="186">
        <v>100004095111</v>
      </c>
      <c r="Y1729" s="189">
        <v>43538</v>
      </c>
      <c r="Z1729" s="189">
        <v>43578</v>
      </c>
      <c r="AA1729" s="186">
        <v>167</v>
      </c>
      <c r="AB1729" s="188" t="s">
        <v>613</v>
      </c>
      <c r="AC1729" s="188" t="s">
        <v>347</v>
      </c>
      <c r="AD1729" s="186">
        <v>6005863640</v>
      </c>
      <c r="AE1729" s="188" t="s">
        <v>112</v>
      </c>
      <c r="AF1729" s="188" t="s">
        <v>347</v>
      </c>
      <c r="AG1729" s="188" t="s">
        <v>347</v>
      </c>
      <c r="AH1729" s="190">
        <v>14843270564333</v>
      </c>
      <c r="AI1729" s="188" t="s">
        <v>852</v>
      </c>
      <c r="AJ1729" s="186">
        <v>56100</v>
      </c>
      <c r="AK1729" s="188" t="s">
        <v>264</v>
      </c>
      <c r="AL1729" s="188" t="s">
        <v>616</v>
      </c>
      <c r="AM1729" s="188" t="s">
        <v>978</v>
      </c>
      <c r="AN1729" s="188" t="s">
        <v>101</v>
      </c>
      <c r="AO1729" s="188" t="s">
        <v>617</v>
      </c>
      <c r="AP1729" s="188" t="s">
        <v>618</v>
      </c>
      <c r="AQ1729" s="188" t="s">
        <v>619</v>
      </c>
      <c r="AR1729" s="191">
        <v>18</v>
      </c>
      <c r="AS1729" s="188" t="s">
        <v>347</v>
      </c>
      <c r="AT1729" s="188" t="s">
        <v>347</v>
      </c>
      <c r="AU1729" s="186">
        <v>0</v>
      </c>
      <c r="AV1729" s="189">
        <v>43405</v>
      </c>
      <c r="AW1729" s="189">
        <v>43465</v>
      </c>
      <c r="AX1729" s="191">
        <v>18.45</v>
      </c>
      <c r="AY1729" s="186">
        <v>0</v>
      </c>
      <c r="AZ1729" s="186">
        <v>0</v>
      </c>
      <c r="BA1729" s="186">
        <v>0</v>
      </c>
      <c r="BB1729" s="186">
        <v>0</v>
      </c>
      <c r="BC1729" s="191">
        <v>0.7</v>
      </c>
      <c r="BD1729" s="186">
        <v>0</v>
      </c>
      <c r="BE1729" s="186">
        <v>0</v>
      </c>
      <c r="BF1729" s="189">
        <v>43466</v>
      </c>
      <c r="BG1729" s="189">
        <v>43524</v>
      </c>
      <c r="BH1729" s="191">
        <v>19.09</v>
      </c>
      <c r="BI1729" s="191">
        <v>13.43</v>
      </c>
      <c r="BJ1729" s="191">
        <v>50.97</v>
      </c>
      <c r="BK1729" s="191">
        <v>8.26</v>
      </c>
      <c r="BL1729" s="191">
        <v>5.16</v>
      </c>
      <c r="BM1729" s="191">
        <v>2.34</v>
      </c>
      <c r="BN1729" s="191">
        <v>1.1000000000000001</v>
      </c>
      <c r="BO1729" s="191">
        <v>3.44</v>
      </c>
      <c r="BP1729" s="191">
        <v>67.83</v>
      </c>
      <c r="BQ1729" s="191">
        <v>24.25</v>
      </c>
      <c r="BR1729" s="191">
        <v>1.33</v>
      </c>
      <c r="BS1729" s="191">
        <v>43.58</v>
      </c>
      <c r="BT1729" s="191">
        <v>8.7200000000000006</v>
      </c>
      <c r="BU1729" s="191">
        <v>77.88</v>
      </c>
      <c r="BV1729" s="186">
        <v>367</v>
      </c>
      <c r="BW1729" s="186">
        <v>367</v>
      </c>
      <c r="BX1729" s="186">
        <v>0</v>
      </c>
      <c r="BY1729" s="189">
        <v>43514</v>
      </c>
      <c r="BZ1729" s="188" t="s">
        <v>624</v>
      </c>
      <c r="CA1729" s="186">
        <v>4636</v>
      </c>
      <c r="CB1729" s="186">
        <v>0</v>
      </c>
      <c r="CC1729" s="189">
        <v>43542</v>
      </c>
      <c r="CD1729" s="186">
        <v>4119</v>
      </c>
      <c r="CE1729" s="186">
        <v>0</v>
      </c>
      <c r="CF1729" s="186">
        <v>4486</v>
      </c>
      <c r="CG1729" s="186">
        <v>0</v>
      </c>
    </row>
    <row r="1730" spans="1:85" hidden="1" x14ac:dyDescent="0.45">
      <c r="A1730" s="98">
        <v>100004095111</v>
      </c>
      <c r="B1730" s="1">
        <v>43538</v>
      </c>
      <c r="C1730" t="s">
        <v>101</v>
      </c>
      <c r="D1730">
        <v>2019</v>
      </c>
      <c r="E1730" s="98">
        <v>14843270564333</v>
      </c>
      <c r="F1730" s="142" t="s">
        <v>112</v>
      </c>
      <c r="G1730" s="141" t="str">
        <f>VLOOKUP(E1730,'Tableau Sites'!$A$7:$C$107,3,FALSE)</f>
        <v>5 AVENUE DE KERGROISE</v>
      </c>
      <c r="H1730" s="98">
        <v>56100</v>
      </c>
      <c r="I1730" s="104">
        <v>18</v>
      </c>
      <c r="J1730" s="1">
        <v>43524</v>
      </c>
      <c r="K1730" s="1">
        <v>43524</v>
      </c>
      <c r="L1730" s="104">
        <v>291</v>
      </c>
      <c r="M1730" s="104">
        <v>291</v>
      </c>
      <c r="N1730" s="5">
        <v>68.59</v>
      </c>
      <c r="O1730" s="186">
        <v>102976584</v>
      </c>
      <c r="P1730" s="187" t="s">
        <v>611</v>
      </c>
      <c r="Q1730" s="186">
        <v>102977700</v>
      </c>
      <c r="R1730" s="188" t="s">
        <v>130</v>
      </c>
      <c r="S1730" s="186">
        <v>11003620275</v>
      </c>
      <c r="T1730" s="188" t="s">
        <v>910</v>
      </c>
      <c r="U1730" s="186">
        <v>21560121200016</v>
      </c>
      <c r="V1730" s="188" t="s">
        <v>347</v>
      </c>
      <c r="W1730" s="188" t="s">
        <v>917</v>
      </c>
      <c r="X1730" s="186">
        <v>100004095111</v>
      </c>
      <c r="Y1730" s="189">
        <v>43538</v>
      </c>
      <c r="Z1730" s="189">
        <v>43578</v>
      </c>
      <c r="AA1730" s="186">
        <v>168</v>
      </c>
      <c r="AB1730" s="188" t="s">
        <v>613</v>
      </c>
      <c r="AC1730" s="188" t="s">
        <v>347</v>
      </c>
      <c r="AD1730" s="186">
        <v>6005863640</v>
      </c>
      <c r="AE1730" s="188" t="s">
        <v>112</v>
      </c>
      <c r="AF1730" s="188" t="s">
        <v>347</v>
      </c>
      <c r="AG1730" s="188" t="s">
        <v>347</v>
      </c>
      <c r="AH1730" s="190">
        <v>14843270564333</v>
      </c>
      <c r="AI1730" s="188" t="s">
        <v>852</v>
      </c>
      <c r="AJ1730" s="186">
        <v>56100</v>
      </c>
      <c r="AK1730" s="188" t="s">
        <v>264</v>
      </c>
      <c r="AL1730" s="188" t="s">
        <v>616</v>
      </c>
      <c r="AM1730" s="188" t="s">
        <v>978</v>
      </c>
      <c r="AN1730" s="188" t="s">
        <v>101</v>
      </c>
      <c r="AO1730" s="188" t="s">
        <v>617</v>
      </c>
      <c r="AP1730" s="188" t="s">
        <v>618</v>
      </c>
      <c r="AQ1730" s="188" t="s">
        <v>619</v>
      </c>
      <c r="AR1730" s="191">
        <v>18</v>
      </c>
      <c r="AS1730" s="188" t="s">
        <v>347</v>
      </c>
      <c r="AT1730" s="188" t="s">
        <v>347</v>
      </c>
      <c r="AU1730" s="186">
        <v>0</v>
      </c>
      <c r="AV1730" s="189">
        <v>43466</v>
      </c>
      <c r="AW1730" s="189">
        <v>43524</v>
      </c>
      <c r="AX1730" s="191">
        <v>15.18</v>
      </c>
      <c r="AY1730" s="186">
        <v>0</v>
      </c>
      <c r="AZ1730" s="186">
        <v>0</v>
      </c>
      <c r="BA1730" s="186">
        <v>0</v>
      </c>
      <c r="BB1730" s="186">
        <v>0</v>
      </c>
      <c r="BC1730" s="191">
        <v>1.1000000000000001</v>
      </c>
      <c r="BD1730" s="186">
        <v>0</v>
      </c>
      <c r="BE1730" s="186">
        <v>0</v>
      </c>
      <c r="BF1730" s="189">
        <v>43525</v>
      </c>
      <c r="BG1730" s="189">
        <v>43585</v>
      </c>
      <c r="BH1730" s="191">
        <v>19.739999999999998</v>
      </c>
      <c r="BI1730" s="191">
        <v>10.65</v>
      </c>
      <c r="BJ1730" s="191">
        <v>45.57</v>
      </c>
      <c r="BK1730" s="191">
        <v>6.55</v>
      </c>
      <c r="BL1730" s="191">
        <v>5.34</v>
      </c>
      <c r="BM1730" s="191">
        <v>1.86</v>
      </c>
      <c r="BN1730" s="191">
        <v>0.87</v>
      </c>
      <c r="BO1730" s="191">
        <v>2.73</v>
      </c>
      <c r="BP1730" s="191">
        <v>60.19</v>
      </c>
      <c r="BQ1730" s="191">
        <v>25.08</v>
      </c>
      <c r="BR1730" s="191">
        <v>1.38</v>
      </c>
      <c r="BS1730" s="191">
        <v>35.11</v>
      </c>
      <c r="BT1730" s="191">
        <v>7.02</v>
      </c>
      <c r="BU1730" s="191">
        <v>68.59</v>
      </c>
      <c r="BV1730" s="186">
        <v>291</v>
      </c>
      <c r="BW1730" s="186">
        <v>291</v>
      </c>
      <c r="BX1730" s="186">
        <v>0</v>
      </c>
      <c r="BY1730" s="189">
        <v>43514</v>
      </c>
      <c r="BZ1730" s="188" t="s">
        <v>624</v>
      </c>
      <c r="CA1730" s="186">
        <v>4636</v>
      </c>
      <c r="CB1730" s="186">
        <v>0</v>
      </c>
      <c r="CC1730" s="189">
        <v>43542</v>
      </c>
      <c r="CD1730" s="186">
        <v>4486</v>
      </c>
      <c r="CE1730" s="186">
        <v>0</v>
      </c>
      <c r="CF1730" s="186">
        <v>4777</v>
      </c>
      <c r="CG1730" s="186">
        <v>0</v>
      </c>
    </row>
    <row r="1731" spans="1:85" hidden="1" x14ac:dyDescent="0.45">
      <c r="A1731" s="98">
        <v>100004095111</v>
      </c>
      <c r="B1731" s="1">
        <v>43538</v>
      </c>
      <c r="C1731" t="s">
        <v>101</v>
      </c>
      <c r="D1731">
        <v>2018</v>
      </c>
      <c r="E1731" s="98">
        <v>14829667091101</v>
      </c>
      <c r="F1731" s="193" t="s">
        <v>707</v>
      </c>
      <c r="G1731" s="141" t="str">
        <f>VLOOKUP(E1731,'Tableau Sites'!$A$7:$C$107,3,FALSE)</f>
        <v>3 RUE D ANNABA</v>
      </c>
      <c r="H1731" s="98">
        <v>56100</v>
      </c>
      <c r="I1731" s="104">
        <v>3</v>
      </c>
      <c r="J1731" s="1">
        <v>43404</v>
      </c>
      <c r="K1731" s="1">
        <v>43404</v>
      </c>
      <c r="L1731" s="104">
        <v>320</v>
      </c>
      <c r="M1731" s="104">
        <v>320</v>
      </c>
      <c r="N1731" s="5">
        <v>55.93</v>
      </c>
      <c r="O1731" s="186">
        <v>102976584</v>
      </c>
      <c r="P1731" s="187" t="s">
        <v>611</v>
      </c>
      <c r="Q1731" s="186">
        <v>102977700</v>
      </c>
      <c r="R1731" s="188" t="s">
        <v>130</v>
      </c>
      <c r="S1731" s="186">
        <v>11003620275</v>
      </c>
      <c r="T1731" s="188" t="s">
        <v>910</v>
      </c>
      <c r="U1731" s="186">
        <v>21560121200016</v>
      </c>
      <c r="V1731" s="188" t="s">
        <v>347</v>
      </c>
      <c r="W1731" s="188" t="s">
        <v>917</v>
      </c>
      <c r="X1731" s="186">
        <v>100004095111</v>
      </c>
      <c r="Y1731" s="189">
        <v>43538</v>
      </c>
      <c r="Z1731" s="189">
        <v>43578</v>
      </c>
      <c r="AA1731" s="186">
        <v>169</v>
      </c>
      <c r="AB1731" s="188" t="s">
        <v>613</v>
      </c>
      <c r="AC1731" s="188" t="s">
        <v>347</v>
      </c>
      <c r="AD1731" s="186">
        <v>6005920487</v>
      </c>
      <c r="AE1731" s="188" t="s">
        <v>707</v>
      </c>
      <c r="AF1731" s="188" t="s">
        <v>347</v>
      </c>
      <c r="AG1731" s="188" t="s">
        <v>347</v>
      </c>
      <c r="AH1731" s="190">
        <v>14829667091101</v>
      </c>
      <c r="AI1731" s="188" t="s">
        <v>853</v>
      </c>
      <c r="AJ1731" s="186">
        <v>56100</v>
      </c>
      <c r="AK1731" s="188" t="s">
        <v>264</v>
      </c>
      <c r="AL1731" s="188" t="s">
        <v>634</v>
      </c>
      <c r="AM1731" s="188" t="s">
        <v>979</v>
      </c>
      <c r="AN1731" s="188" t="s">
        <v>101</v>
      </c>
      <c r="AO1731" s="188" t="s">
        <v>617</v>
      </c>
      <c r="AP1731" s="188" t="s">
        <v>618</v>
      </c>
      <c r="AQ1731" s="188" t="s">
        <v>619</v>
      </c>
      <c r="AR1731" s="191">
        <v>3</v>
      </c>
      <c r="AS1731" s="188" t="s">
        <v>347</v>
      </c>
      <c r="AT1731" s="188" t="s">
        <v>347</v>
      </c>
      <c r="AU1731" s="186">
        <v>0</v>
      </c>
      <c r="AV1731" s="189">
        <v>43344</v>
      </c>
      <c r="AW1731" s="189">
        <v>43404</v>
      </c>
      <c r="AX1731" s="191">
        <v>16.09</v>
      </c>
      <c r="AY1731" s="186">
        <v>0</v>
      </c>
      <c r="AZ1731" s="186">
        <v>0</v>
      </c>
      <c r="BA1731" s="186">
        <v>0</v>
      </c>
      <c r="BB1731" s="186">
        <v>0</v>
      </c>
      <c r="BC1731" s="191">
        <v>0.61</v>
      </c>
      <c r="BD1731" s="186">
        <v>0</v>
      </c>
      <c r="BE1731" s="186">
        <v>0</v>
      </c>
      <c r="BF1731" s="189">
        <v>43405</v>
      </c>
      <c r="BG1731" s="189">
        <v>43465</v>
      </c>
      <c r="BH1731" s="191">
        <v>7.71</v>
      </c>
      <c r="BI1731" s="191">
        <v>11.71</v>
      </c>
      <c r="BJ1731" s="191">
        <v>35.51</v>
      </c>
      <c r="BK1731" s="191">
        <v>7.2</v>
      </c>
      <c r="BL1731" s="191">
        <v>2.08</v>
      </c>
      <c r="BM1731" s="191">
        <v>2.04</v>
      </c>
      <c r="BN1731" s="191">
        <v>0.96</v>
      </c>
      <c r="BO1731" s="191">
        <v>3</v>
      </c>
      <c r="BP1731" s="191">
        <v>47.79</v>
      </c>
      <c r="BQ1731" s="191">
        <v>9.7899999999999991</v>
      </c>
      <c r="BR1731" s="191">
        <v>0.54</v>
      </c>
      <c r="BS1731" s="191">
        <v>38</v>
      </c>
      <c r="BT1731" s="191">
        <v>7.6</v>
      </c>
      <c r="BU1731" s="191">
        <v>55.93</v>
      </c>
      <c r="BV1731" s="186">
        <v>320</v>
      </c>
      <c r="BW1731" s="186">
        <v>320</v>
      </c>
      <c r="BX1731" s="186">
        <v>0</v>
      </c>
      <c r="BY1731" s="189">
        <v>43272</v>
      </c>
      <c r="BZ1731" s="188" t="s">
        <v>624</v>
      </c>
      <c r="CA1731" s="186">
        <v>79589</v>
      </c>
      <c r="CB1731" s="186">
        <v>0</v>
      </c>
      <c r="CC1731" s="189">
        <v>43634</v>
      </c>
      <c r="CD1731" s="186">
        <v>79927</v>
      </c>
      <c r="CE1731" s="186">
        <v>0</v>
      </c>
      <c r="CF1731" s="186">
        <v>80247</v>
      </c>
      <c r="CG1731" s="186">
        <v>0</v>
      </c>
    </row>
    <row r="1732" spans="1:85" hidden="1" x14ac:dyDescent="0.45">
      <c r="A1732" s="98">
        <v>100004095111</v>
      </c>
      <c r="B1732" s="1">
        <v>43538</v>
      </c>
      <c r="C1732" t="s">
        <v>101</v>
      </c>
      <c r="D1732">
        <v>2019</v>
      </c>
      <c r="E1732" s="98">
        <v>14829667091101</v>
      </c>
      <c r="F1732" s="193" t="s">
        <v>707</v>
      </c>
      <c r="G1732" s="141" t="str">
        <f>VLOOKUP(E1732,'Tableau Sites'!$A$7:$C$107,3,FALSE)</f>
        <v>3 RUE D ANNABA</v>
      </c>
      <c r="H1732" s="98">
        <v>56100</v>
      </c>
      <c r="I1732" s="104">
        <v>3</v>
      </c>
      <c r="J1732" s="1">
        <v>43465</v>
      </c>
      <c r="K1732" s="1">
        <v>43465</v>
      </c>
      <c r="L1732" s="104">
        <v>373</v>
      </c>
      <c r="M1732" s="104">
        <v>373</v>
      </c>
      <c r="N1732" s="5">
        <v>63.14</v>
      </c>
      <c r="O1732" s="186">
        <v>102976584</v>
      </c>
      <c r="P1732" s="187" t="s">
        <v>611</v>
      </c>
      <c r="Q1732" s="186">
        <v>102977700</v>
      </c>
      <c r="R1732" s="188" t="s">
        <v>130</v>
      </c>
      <c r="S1732" s="186">
        <v>11003620275</v>
      </c>
      <c r="T1732" s="188" t="s">
        <v>910</v>
      </c>
      <c r="U1732" s="186">
        <v>21560121200016</v>
      </c>
      <c r="V1732" s="188" t="s">
        <v>347</v>
      </c>
      <c r="W1732" s="188" t="s">
        <v>917</v>
      </c>
      <c r="X1732" s="186">
        <v>100004095111</v>
      </c>
      <c r="Y1732" s="189">
        <v>43538</v>
      </c>
      <c r="Z1732" s="189">
        <v>43578</v>
      </c>
      <c r="AA1732" s="186">
        <v>170</v>
      </c>
      <c r="AB1732" s="188" t="s">
        <v>613</v>
      </c>
      <c r="AC1732" s="188" t="s">
        <v>347</v>
      </c>
      <c r="AD1732" s="186">
        <v>6005920487</v>
      </c>
      <c r="AE1732" s="188" t="s">
        <v>707</v>
      </c>
      <c r="AF1732" s="188" t="s">
        <v>347</v>
      </c>
      <c r="AG1732" s="188" t="s">
        <v>347</v>
      </c>
      <c r="AH1732" s="190">
        <v>14829667091101</v>
      </c>
      <c r="AI1732" s="188" t="s">
        <v>853</v>
      </c>
      <c r="AJ1732" s="186">
        <v>56100</v>
      </c>
      <c r="AK1732" s="188" t="s">
        <v>264</v>
      </c>
      <c r="AL1732" s="188" t="s">
        <v>634</v>
      </c>
      <c r="AM1732" s="188" t="s">
        <v>979</v>
      </c>
      <c r="AN1732" s="188" t="s">
        <v>101</v>
      </c>
      <c r="AO1732" s="188" t="s">
        <v>617</v>
      </c>
      <c r="AP1732" s="188" t="s">
        <v>618</v>
      </c>
      <c r="AQ1732" s="188" t="s">
        <v>619</v>
      </c>
      <c r="AR1732" s="191">
        <v>3</v>
      </c>
      <c r="AS1732" s="188" t="s">
        <v>347</v>
      </c>
      <c r="AT1732" s="188" t="s">
        <v>347</v>
      </c>
      <c r="AU1732" s="186">
        <v>0</v>
      </c>
      <c r="AV1732" s="189">
        <v>43405</v>
      </c>
      <c r="AW1732" s="189">
        <v>43465</v>
      </c>
      <c r="AX1732" s="191">
        <v>18.760000000000002</v>
      </c>
      <c r="AY1732" s="186">
        <v>0</v>
      </c>
      <c r="AZ1732" s="186">
        <v>0</v>
      </c>
      <c r="BA1732" s="186">
        <v>0</v>
      </c>
      <c r="BB1732" s="186">
        <v>0</v>
      </c>
      <c r="BC1732" s="191">
        <v>0.72</v>
      </c>
      <c r="BD1732" s="186">
        <v>0</v>
      </c>
      <c r="BE1732" s="186">
        <v>0</v>
      </c>
      <c r="BF1732" s="189">
        <v>43466</v>
      </c>
      <c r="BG1732" s="189">
        <v>43524</v>
      </c>
      <c r="BH1732" s="191">
        <v>7.45</v>
      </c>
      <c r="BI1732" s="191">
        <v>13.65</v>
      </c>
      <c r="BJ1732" s="191">
        <v>39.86</v>
      </c>
      <c r="BK1732" s="191">
        <v>8.39</v>
      </c>
      <c r="BL1732" s="191">
        <v>2.0099999999999998</v>
      </c>
      <c r="BM1732" s="191">
        <v>2.38</v>
      </c>
      <c r="BN1732" s="191">
        <v>1.1200000000000001</v>
      </c>
      <c r="BO1732" s="191">
        <v>3.5</v>
      </c>
      <c r="BP1732" s="191">
        <v>53.76</v>
      </c>
      <c r="BQ1732" s="191">
        <v>9.4600000000000009</v>
      </c>
      <c r="BR1732" s="191">
        <v>0.52</v>
      </c>
      <c r="BS1732" s="191">
        <v>44.3</v>
      </c>
      <c r="BT1732" s="191">
        <v>8.86</v>
      </c>
      <c r="BU1732" s="191">
        <v>63.14</v>
      </c>
      <c r="BV1732" s="186">
        <v>373</v>
      </c>
      <c r="BW1732" s="186">
        <v>373</v>
      </c>
      <c r="BX1732" s="186">
        <v>0</v>
      </c>
      <c r="BY1732" s="189">
        <v>43272</v>
      </c>
      <c r="BZ1732" s="188" t="s">
        <v>624</v>
      </c>
      <c r="CA1732" s="186">
        <v>79589</v>
      </c>
      <c r="CB1732" s="186">
        <v>0</v>
      </c>
      <c r="CC1732" s="189">
        <v>43634</v>
      </c>
      <c r="CD1732" s="186">
        <v>80247</v>
      </c>
      <c r="CE1732" s="186">
        <v>0</v>
      </c>
      <c r="CF1732" s="186">
        <v>80620</v>
      </c>
      <c r="CG1732" s="186">
        <v>0</v>
      </c>
    </row>
    <row r="1733" spans="1:85" hidden="1" x14ac:dyDescent="0.45">
      <c r="A1733" s="98">
        <v>100004095111</v>
      </c>
      <c r="B1733" s="1">
        <v>43538</v>
      </c>
      <c r="C1733" t="s">
        <v>101</v>
      </c>
      <c r="D1733">
        <v>2019</v>
      </c>
      <c r="E1733" s="98">
        <v>14829667091101</v>
      </c>
      <c r="F1733" s="193" t="s">
        <v>707</v>
      </c>
      <c r="G1733" s="141" t="str">
        <f>VLOOKUP(E1733,'Tableau Sites'!$A$7:$C$107,3,FALSE)</f>
        <v>3 RUE D ANNABA</v>
      </c>
      <c r="H1733" s="98">
        <v>56100</v>
      </c>
      <c r="I1733" s="104">
        <v>3</v>
      </c>
      <c r="J1733" s="1">
        <v>43524</v>
      </c>
      <c r="K1733" s="1">
        <v>43524</v>
      </c>
      <c r="L1733" s="104">
        <v>389</v>
      </c>
      <c r="M1733" s="104">
        <v>389</v>
      </c>
      <c r="N1733" s="5">
        <v>66.650000000000006</v>
      </c>
      <c r="O1733" s="186">
        <v>102976584</v>
      </c>
      <c r="P1733" s="187" t="s">
        <v>611</v>
      </c>
      <c r="Q1733" s="186">
        <v>102977700</v>
      </c>
      <c r="R1733" s="188" t="s">
        <v>130</v>
      </c>
      <c r="S1733" s="186">
        <v>11003620275</v>
      </c>
      <c r="T1733" s="188" t="s">
        <v>910</v>
      </c>
      <c r="U1733" s="186">
        <v>21560121200016</v>
      </c>
      <c r="V1733" s="188" t="s">
        <v>347</v>
      </c>
      <c r="W1733" s="188" t="s">
        <v>917</v>
      </c>
      <c r="X1733" s="186">
        <v>100004095111</v>
      </c>
      <c r="Y1733" s="189">
        <v>43538</v>
      </c>
      <c r="Z1733" s="189">
        <v>43578</v>
      </c>
      <c r="AA1733" s="186">
        <v>171</v>
      </c>
      <c r="AB1733" s="188" t="s">
        <v>613</v>
      </c>
      <c r="AC1733" s="188" t="s">
        <v>347</v>
      </c>
      <c r="AD1733" s="186">
        <v>6005920487</v>
      </c>
      <c r="AE1733" s="188" t="s">
        <v>707</v>
      </c>
      <c r="AF1733" s="188" t="s">
        <v>347</v>
      </c>
      <c r="AG1733" s="188" t="s">
        <v>347</v>
      </c>
      <c r="AH1733" s="190">
        <v>14829667091101</v>
      </c>
      <c r="AI1733" s="188" t="s">
        <v>853</v>
      </c>
      <c r="AJ1733" s="186">
        <v>56100</v>
      </c>
      <c r="AK1733" s="188" t="s">
        <v>264</v>
      </c>
      <c r="AL1733" s="188" t="s">
        <v>634</v>
      </c>
      <c r="AM1733" s="188" t="s">
        <v>979</v>
      </c>
      <c r="AN1733" s="188" t="s">
        <v>101</v>
      </c>
      <c r="AO1733" s="188" t="s">
        <v>617</v>
      </c>
      <c r="AP1733" s="188" t="s">
        <v>618</v>
      </c>
      <c r="AQ1733" s="188" t="s">
        <v>619</v>
      </c>
      <c r="AR1733" s="191">
        <v>3</v>
      </c>
      <c r="AS1733" s="188" t="s">
        <v>347</v>
      </c>
      <c r="AT1733" s="188" t="s">
        <v>347</v>
      </c>
      <c r="AU1733" s="186">
        <v>0</v>
      </c>
      <c r="AV1733" s="189">
        <v>43466</v>
      </c>
      <c r="AW1733" s="189">
        <v>43524</v>
      </c>
      <c r="AX1733" s="191">
        <v>20.29</v>
      </c>
      <c r="AY1733" s="186">
        <v>0</v>
      </c>
      <c r="AZ1733" s="186">
        <v>0</v>
      </c>
      <c r="BA1733" s="186">
        <v>0</v>
      </c>
      <c r="BB1733" s="186">
        <v>0</v>
      </c>
      <c r="BC1733" s="191">
        <v>1.47</v>
      </c>
      <c r="BD1733" s="186">
        <v>0</v>
      </c>
      <c r="BE1733" s="186">
        <v>0</v>
      </c>
      <c r="BF1733" s="189">
        <v>43525</v>
      </c>
      <c r="BG1733" s="189">
        <v>43585</v>
      </c>
      <c r="BH1733" s="191">
        <v>7.71</v>
      </c>
      <c r="BI1733" s="191">
        <v>14.24</v>
      </c>
      <c r="BJ1733" s="191">
        <v>42.24</v>
      </c>
      <c r="BK1733" s="191">
        <v>8.75</v>
      </c>
      <c r="BL1733" s="191">
        <v>2.08</v>
      </c>
      <c r="BM1733" s="191">
        <v>2.48</v>
      </c>
      <c r="BN1733" s="191">
        <v>1.17</v>
      </c>
      <c r="BO1733" s="191">
        <v>3.65</v>
      </c>
      <c r="BP1733" s="191">
        <v>56.72</v>
      </c>
      <c r="BQ1733" s="191">
        <v>9.7899999999999991</v>
      </c>
      <c r="BR1733" s="191">
        <v>0.54</v>
      </c>
      <c r="BS1733" s="191">
        <v>46.93</v>
      </c>
      <c r="BT1733" s="191">
        <v>9.39</v>
      </c>
      <c r="BU1733" s="191">
        <v>66.650000000000006</v>
      </c>
      <c r="BV1733" s="186">
        <v>389</v>
      </c>
      <c r="BW1733" s="186">
        <v>389</v>
      </c>
      <c r="BX1733" s="186">
        <v>0</v>
      </c>
      <c r="BY1733" s="189">
        <v>43272</v>
      </c>
      <c r="BZ1733" s="188" t="s">
        <v>624</v>
      </c>
      <c r="CA1733" s="186">
        <v>79589</v>
      </c>
      <c r="CB1733" s="186">
        <v>0</v>
      </c>
      <c r="CC1733" s="189">
        <v>43634</v>
      </c>
      <c r="CD1733" s="186">
        <v>80620</v>
      </c>
      <c r="CE1733" s="186">
        <v>0</v>
      </c>
      <c r="CF1733" s="186">
        <v>81009</v>
      </c>
      <c r="CG1733" s="186">
        <v>0</v>
      </c>
    </row>
    <row r="1734" spans="1:85" hidden="1" x14ac:dyDescent="0.45">
      <c r="A1734" s="98">
        <v>100004095111</v>
      </c>
      <c r="B1734" s="1">
        <v>43538</v>
      </c>
      <c r="C1734" t="s">
        <v>101</v>
      </c>
      <c r="D1734">
        <v>2018</v>
      </c>
      <c r="E1734" s="98">
        <v>14847033269250</v>
      </c>
      <c r="F1734" s="142" t="s">
        <v>709</v>
      </c>
      <c r="G1734" s="141" t="str">
        <f>VLOOKUP(E1734,'Tableau Sites'!$A$7:$C$107,3,FALSE)</f>
        <v>83 BOULEVARD COSMAO DUMANOIR</v>
      </c>
      <c r="H1734" s="98">
        <v>56100</v>
      </c>
      <c r="I1734" s="104">
        <v>18</v>
      </c>
      <c r="J1734" s="1">
        <v>43404</v>
      </c>
      <c r="K1734" s="1">
        <v>43404</v>
      </c>
      <c r="L1734" s="104">
        <v>862</v>
      </c>
      <c r="M1734" s="104">
        <v>862</v>
      </c>
      <c r="N1734" s="5">
        <v>149.33000000000001</v>
      </c>
      <c r="O1734" s="186">
        <v>102976584</v>
      </c>
      <c r="P1734" s="187" t="s">
        <v>611</v>
      </c>
      <c r="Q1734" s="186">
        <v>102977700</v>
      </c>
      <c r="R1734" s="188" t="s">
        <v>130</v>
      </c>
      <c r="S1734" s="186">
        <v>11003620275</v>
      </c>
      <c r="T1734" s="188" t="s">
        <v>910</v>
      </c>
      <c r="U1734" s="186">
        <v>21560121200016</v>
      </c>
      <c r="V1734" s="188" t="s">
        <v>347</v>
      </c>
      <c r="W1734" s="188" t="s">
        <v>917</v>
      </c>
      <c r="X1734" s="186">
        <v>100004095111</v>
      </c>
      <c r="Y1734" s="189">
        <v>43538</v>
      </c>
      <c r="Z1734" s="189">
        <v>43578</v>
      </c>
      <c r="AA1734" s="186">
        <v>172</v>
      </c>
      <c r="AB1734" s="188" t="s">
        <v>613</v>
      </c>
      <c r="AC1734" s="188" t="s">
        <v>347</v>
      </c>
      <c r="AD1734" s="186">
        <v>6005836734</v>
      </c>
      <c r="AE1734" s="188" t="s">
        <v>709</v>
      </c>
      <c r="AF1734" s="188" t="s">
        <v>347</v>
      </c>
      <c r="AG1734" s="188" t="s">
        <v>347</v>
      </c>
      <c r="AH1734" s="190">
        <v>14847033269250</v>
      </c>
      <c r="AI1734" s="188" t="s">
        <v>171</v>
      </c>
      <c r="AJ1734" s="186">
        <v>56100</v>
      </c>
      <c r="AK1734" s="188" t="s">
        <v>264</v>
      </c>
      <c r="AL1734" s="188" t="s">
        <v>616</v>
      </c>
      <c r="AM1734" s="188" t="s">
        <v>980</v>
      </c>
      <c r="AN1734" s="188" t="s">
        <v>101</v>
      </c>
      <c r="AO1734" s="188" t="s">
        <v>617</v>
      </c>
      <c r="AP1734" s="188" t="s">
        <v>618</v>
      </c>
      <c r="AQ1734" s="188" t="s">
        <v>619</v>
      </c>
      <c r="AR1734" s="191">
        <v>18</v>
      </c>
      <c r="AS1734" s="188" t="s">
        <v>347</v>
      </c>
      <c r="AT1734" s="188" t="s">
        <v>347</v>
      </c>
      <c r="AU1734" s="186">
        <v>0</v>
      </c>
      <c r="AV1734" s="189">
        <v>43344</v>
      </c>
      <c r="AW1734" s="189">
        <v>43404</v>
      </c>
      <c r="AX1734" s="191">
        <v>43.35</v>
      </c>
      <c r="AY1734" s="186">
        <v>0</v>
      </c>
      <c r="AZ1734" s="186">
        <v>0</v>
      </c>
      <c r="BA1734" s="186">
        <v>0</v>
      </c>
      <c r="BB1734" s="186">
        <v>0</v>
      </c>
      <c r="BC1734" s="191">
        <v>1.66</v>
      </c>
      <c r="BD1734" s="186">
        <v>0</v>
      </c>
      <c r="BE1734" s="186">
        <v>0</v>
      </c>
      <c r="BF1734" s="189">
        <v>43405</v>
      </c>
      <c r="BG1734" s="189">
        <v>43465</v>
      </c>
      <c r="BH1734" s="191">
        <v>19.739999999999998</v>
      </c>
      <c r="BI1734" s="191">
        <v>31.55</v>
      </c>
      <c r="BJ1734" s="191">
        <v>94.64</v>
      </c>
      <c r="BK1734" s="191">
        <v>19.399999999999999</v>
      </c>
      <c r="BL1734" s="191">
        <v>5.34</v>
      </c>
      <c r="BM1734" s="191">
        <v>5.5</v>
      </c>
      <c r="BN1734" s="191">
        <v>2.59</v>
      </c>
      <c r="BO1734" s="191">
        <v>8.09</v>
      </c>
      <c r="BP1734" s="191">
        <v>127.47</v>
      </c>
      <c r="BQ1734" s="191">
        <v>25.08</v>
      </c>
      <c r="BR1734" s="191">
        <v>1.38</v>
      </c>
      <c r="BS1734" s="191">
        <v>102.39</v>
      </c>
      <c r="BT1734" s="191">
        <v>20.48</v>
      </c>
      <c r="BU1734" s="191">
        <v>149.33000000000001</v>
      </c>
      <c r="BV1734" s="186">
        <v>862</v>
      </c>
      <c r="BW1734" s="186">
        <v>862</v>
      </c>
      <c r="BX1734" s="186">
        <v>0</v>
      </c>
      <c r="BY1734" s="189">
        <v>43518</v>
      </c>
      <c r="BZ1734" s="188" t="s">
        <v>624</v>
      </c>
      <c r="CA1734" s="186">
        <v>4163</v>
      </c>
      <c r="CB1734" s="186">
        <v>0</v>
      </c>
      <c r="CC1734" s="189">
        <v>43546</v>
      </c>
      <c r="CD1734" s="186">
        <v>1488</v>
      </c>
      <c r="CE1734" s="186">
        <v>0</v>
      </c>
      <c r="CF1734" s="186">
        <v>2350</v>
      </c>
      <c r="CG1734" s="186">
        <v>0</v>
      </c>
    </row>
    <row r="1735" spans="1:85" hidden="1" x14ac:dyDescent="0.45">
      <c r="A1735" s="98">
        <v>100004095111</v>
      </c>
      <c r="B1735" s="1">
        <v>43538</v>
      </c>
      <c r="C1735" t="s">
        <v>101</v>
      </c>
      <c r="D1735">
        <v>2019</v>
      </c>
      <c r="E1735" s="98">
        <v>14847033269250</v>
      </c>
      <c r="F1735" s="142" t="s">
        <v>709</v>
      </c>
      <c r="G1735" s="141" t="str">
        <f>VLOOKUP(E1735,'Tableau Sites'!$A$7:$C$107,3,FALSE)</f>
        <v>83 BOULEVARD COSMAO DUMANOIR</v>
      </c>
      <c r="H1735" s="98">
        <v>56100</v>
      </c>
      <c r="I1735" s="104">
        <v>18</v>
      </c>
      <c r="J1735" s="1">
        <v>43465</v>
      </c>
      <c r="K1735" s="1">
        <v>43465</v>
      </c>
      <c r="L1735" s="104">
        <v>1000</v>
      </c>
      <c r="M1735" s="104">
        <v>1000</v>
      </c>
      <c r="N1735" s="5">
        <v>168.1</v>
      </c>
      <c r="O1735" s="186">
        <v>102976584</v>
      </c>
      <c r="P1735" s="187" t="s">
        <v>611</v>
      </c>
      <c r="Q1735" s="186">
        <v>102977700</v>
      </c>
      <c r="R1735" s="188" t="s">
        <v>130</v>
      </c>
      <c r="S1735" s="186">
        <v>11003620275</v>
      </c>
      <c r="T1735" s="188" t="s">
        <v>910</v>
      </c>
      <c r="U1735" s="186">
        <v>21560121200016</v>
      </c>
      <c r="V1735" s="188" t="s">
        <v>347</v>
      </c>
      <c r="W1735" s="188" t="s">
        <v>917</v>
      </c>
      <c r="X1735" s="186">
        <v>100004095111</v>
      </c>
      <c r="Y1735" s="189">
        <v>43538</v>
      </c>
      <c r="Z1735" s="189">
        <v>43578</v>
      </c>
      <c r="AA1735" s="186">
        <v>173</v>
      </c>
      <c r="AB1735" s="188" t="s">
        <v>613</v>
      </c>
      <c r="AC1735" s="188" t="s">
        <v>347</v>
      </c>
      <c r="AD1735" s="186">
        <v>6005836734</v>
      </c>
      <c r="AE1735" s="188" t="s">
        <v>709</v>
      </c>
      <c r="AF1735" s="188" t="s">
        <v>347</v>
      </c>
      <c r="AG1735" s="188" t="s">
        <v>347</v>
      </c>
      <c r="AH1735" s="190">
        <v>14847033269250</v>
      </c>
      <c r="AI1735" s="188" t="s">
        <v>171</v>
      </c>
      <c r="AJ1735" s="186">
        <v>56100</v>
      </c>
      <c r="AK1735" s="188" t="s">
        <v>264</v>
      </c>
      <c r="AL1735" s="188" t="s">
        <v>616</v>
      </c>
      <c r="AM1735" s="188" t="s">
        <v>980</v>
      </c>
      <c r="AN1735" s="188" t="s">
        <v>101</v>
      </c>
      <c r="AO1735" s="188" t="s">
        <v>617</v>
      </c>
      <c r="AP1735" s="188" t="s">
        <v>618</v>
      </c>
      <c r="AQ1735" s="188" t="s">
        <v>619</v>
      </c>
      <c r="AR1735" s="191">
        <v>18</v>
      </c>
      <c r="AS1735" s="188" t="s">
        <v>347</v>
      </c>
      <c r="AT1735" s="188" t="s">
        <v>347</v>
      </c>
      <c r="AU1735" s="186">
        <v>0</v>
      </c>
      <c r="AV1735" s="189">
        <v>43405</v>
      </c>
      <c r="AW1735" s="189">
        <v>43465</v>
      </c>
      <c r="AX1735" s="191">
        <v>50.29</v>
      </c>
      <c r="AY1735" s="186">
        <v>0</v>
      </c>
      <c r="AZ1735" s="186">
        <v>0</v>
      </c>
      <c r="BA1735" s="186">
        <v>0</v>
      </c>
      <c r="BB1735" s="186">
        <v>0</v>
      </c>
      <c r="BC1735" s="191">
        <v>1.92</v>
      </c>
      <c r="BD1735" s="186">
        <v>0</v>
      </c>
      <c r="BE1735" s="186">
        <v>0</v>
      </c>
      <c r="BF1735" s="189">
        <v>43466</v>
      </c>
      <c r="BG1735" s="189">
        <v>43524</v>
      </c>
      <c r="BH1735" s="191">
        <v>19.09</v>
      </c>
      <c r="BI1735" s="191">
        <v>36.6</v>
      </c>
      <c r="BJ1735" s="191">
        <v>105.98</v>
      </c>
      <c r="BK1735" s="191">
        <v>22.5</v>
      </c>
      <c r="BL1735" s="191">
        <v>5.16</v>
      </c>
      <c r="BM1735" s="191">
        <v>6.38</v>
      </c>
      <c r="BN1735" s="191">
        <v>3</v>
      </c>
      <c r="BO1735" s="191">
        <v>9.3800000000000008</v>
      </c>
      <c r="BP1735" s="191">
        <v>143.02000000000001</v>
      </c>
      <c r="BQ1735" s="191">
        <v>24.25</v>
      </c>
      <c r="BR1735" s="191">
        <v>1.33</v>
      </c>
      <c r="BS1735" s="191">
        <v>118.77</v>
      </c>
      <c r="BT1735" s="191">
        <v>23.75</v>
      </c>
      <c r="BU1735" s="191">
        <v>168.1</v>
      </c>
      <c r="BV1735" s="186">
        <v>1000</v>
      </c>
      <c r="BW1735" s="186">
        <v>1000</v>
      </c>
      <c r="BX1735" s="186">
        <v>0</v>
      </c>
      <c r="BY1735" s="189">
        <v>43518</v>
      </c>
      <c r="BZ1735" s="188" t="s">
        <v>624</v>
      </c>
      <c r="CA1735" s="186">
        <v>4163</v>
      </c>
      <c r="CB1735" s="186">
        <v>0</v>
      </c>
      <c r="CC1735" s="189">
        <v>43546</v>
      </c>
      <c r="CD1735" s="186">
        <v>2350</v>
      </c>
      <c r="CE1735" s="186">
        <v>0</v>
      </c>
      <c r="CF1735" s="186">
        <v>3350</v>
      </c>
      <c r="CG1735" s="186">
        <v>0</v>
      </c>
    </row>
    <row r="1736" spans="1:85" hidden="1" x14ac:dyDescent="0.45">
      <c r="A1736" s="98">
        <v>100004095111</v>
      </c>
      <c r="B1736" s="1">
        <v>43538</v>
      </c>
      <c r="C1736" t="s">
        <v>101</v>
      </c>
      <c r="D1736">
        <v>2019</v>
      </c>
      <c r="E1736" s="98">
        <v>14847033269250</v>
      </c>
      <c r="F1736" s="142" t="s">
        <v>709</v>
      </c>
      <c r="G1736" s="141" t="str">
        <f>VLOOKUP(E1736,'Tableau Sites'!$A$7:$C$107,3,FALSE)</f>
        <v>83 BOULEVARD COSMAO DUMANOIR</v>
      </c>
      <c r="H1736" s="98">
        <v>56100</v>
      </c>
      <c r="I1736" s="104">
        <v>18</v>
      </c>
      <c r="J1736" s="1">
        <v>43524</v>
      </c>
      <c r="K1736" s="1">
        <v>43524</v>
      </c>
      <c r="L1736" s="104">
        <v>888</v>
      </c>
      <c r="M1736" s="104">
        <v>888</v>
      </c>
      <c r="N1736" s="5">
        <v>155</v>
      </c>
      <c r="O1736" s="186">
        <v>102976584</v>
      </c>
      <c r="P1736" s="187" t="s">
        <v>611</v>
      </c>
      <c r="Q1736" s="186">
        <v>102977700</v>
      </c>
      <c r="R1736" s="188" t="s">
        <v>130</v>
      </c>
      <c r="S1736" s="186">
        <v>11003620275</v>
      </c>
      <c r="T1736" s="188" t="s">
        <v>910</v>
      </c>
      <c r="U1736" s="186">
        <v>21560121200016</v>
      </c>
      <c r="V1736" s="188" t="s">
        <v>347</v>
      </c>
      <c r="W1736" s="188" t="s">
        <v>917</v>
      </c>
      <c r="X1736" s="186">
        <v>100004095111</v>
      </c>
      <c r="Y1736" s="189">
        <v>43538</v>
      </c>
      <c r="Z1736" s="189">
        <v>43578</v>
      </c>
      <c r="AA1736" s="186">
        <v>174</v>
      </c>
      <c r="AB1736" s="188" t="s">
        <v>613</v>
      </c>
      <c r="AC1736" s="188" t="s">
        <v>347</v>
      </c>
      <c r="AD1736" s="186">
        <v>6005836734</v>
      </c>
      <c r="AE1736" s="188" t="s">
        <v>709</v>
      </c>
      <c r="AF1736" s="188" t="s">
        <v>347</v>
      </c>
      <c r="AG1736" s="188" t="s">
        <v>347</v>
      </c>
      <c r="AH1736" s="190">
        <v>14847033269250</v>
      </c>
      <c r="AI1736" s="188" t="s">
        <v>171</v>
      </c>
      <c r="AJ1736" s="186">
        <v>56100</v>
      </c>
      <c r="AK1736" s="188" t="s">
        <v>264</v>
      </c>
      <c r="AL1736" s="188" t="s">
        <v>616</v>
      </c>
      <c r="AM1736" s="188" t="s">
        <v>980</v>
      </c>
      <c r="AN1736" s="188" t="s">
        <v>101</v>
      </c>
      <c r="AO1736" s="188" t="s">
        <v>617</v>
      </c>
      <c r="AP1736" s="188" t="s">
        <v>618</v>
      </c>
      <c r="AQ1736" s="188" t="s">
        <v>619</v>
      </c>
      <c r="AR1736" s="191">
        <v>18</v>
      </c>
      <c r="AS1736" s="188" t="s">
        <v>347</v>
      </c>
      <c r="AT1736" s="188" t="s">
        <v>347</v>
      </c>
      <c r="AU1736" s="186">
        <v>0</v>
      </c>
      <c r="AV1736" s="189">
        <v>43466</v>
      </c>
      <c r="AW1736" s="189">
        <v>43524</v>
      </c>
      <c r="AX1736" s="191">
        <v>46.31</v>
      </c>
      <c r="AY1736" s="186">
        <v>0</v>
      </c>
      <c r="AZ1736" s="186">
        <v>0</v>
      </c>
      <c r="BA1736" s="186">
        <v>0</v>
      </c>
      <c r="BB1736" s="186">
        <v>0</v>
      </c>
      <c r="BC1736" s="191">
        <v>3.36</v>
      </c>
      <c r="BD1736" s="186">
        <v>0</v>
      </c>
      <c r="BE1736" s="186">
        <v>0</v>
      </c>
      <c r="BF1736" s="189">
        <v>43525</v>
      </c>
      <c r="BG1736" s="189">
        <v>43585</v>
      </c>
      <c r="BH1736" s="191">
        <v>19.739999999999998</v>
      </c>
      <c r="BI1736" s="191">
        <v>32.5</v>
      </c>
      <c r="BJ1736" s="191">
        <v>98.55</v>
      </c>
      <c r="BK1736" s="191">
        <v>19.98</v>
      </c>
      <c r="BL1736" s="191">
        <v>5.34</v>
      </c>
      <c r="BM1736" s="191">
        <v>5.67</v>
      </c>
      <c r="BN1736" s="191">
        <v>2.66</v>
      </c>
      <c r="BO1736" s="191">
        <v>8.33</v>
      </c>
      <c r="BP1736" s="191">
        <v>132.19999999999999</v>
      </c>
      <c r="BQ1736" s="191">
        <v>25.08</v>
      </c>
      <c r="BR1736" s="191">
        <v>1.38</v>
      </c>
      <c r="BS1736" s="191">
        <v>107.12</v>
      </c>
      <c r="BT1736" s="191">
        <v>21.42</v>
      </c>
      <c r="BU1736" s="191">
        <v>155</v>
      </c>
      <c r="BV1736" s="186">
        <v>888</v>
      </c>
      <c r="BW1736" s="186">
        <v>888</v>
      </c>
      <c r="BX1736" s="186">
        <v>0</v>
      </c>
      <c r="BY1736" s="189">
        <v>43518</v>
      </c>
      <c r="BZ1736" s="188" t="s">
        <v>624</v>
      </c>
      <c r="CA1736" s="186">
        <v>4163</v>
      </c>
      <c r="CB1736" s="186">
        <v>0</v>
      </c>
      <c r="CC1736" s="189">
        <v>43546</v>
      </c>
      <c r="CD1736" s="186">
        <v>3350</v>
      </c>
      <c r="CE1736" s="186">
        <v>0</v>
      </c>
      <c r="CF1736" s="186">
        <v>4238</v>
      </c>
      <c r="CG1736" s="186">
        <v>0</v>
      </c>
    </row>
    <row r="1737" spans="1:85" hidden="1" x14ac:dyDescent="0.45">
      <c r="A1737" s="98">
        <v>100004095111</v>
      </c>
      <c r="B1737" s="1">
        <v>43538</v>
      </c>
      <c r="C1737" t="s">
        <v>101</v>
      </c>
      <c r="D1737">
        <v>2018</v>
      </c>
      <c r="E1737" s="98">
        <v>14831258977776</v>
      </c>
      <c r="F1737" s="193" t="s">
        <v>711</v>
      </c>
      <c r="G1737" s="141" t="str">
        <f>VLOOKUP(E1737,'Tableau Sites'!$A$7:$C$107,3,FALSE)</f>
        <v>SOYE</v>
      </c>
      <c r="H1737" s="98">
        <v>56270</v>
      </c>
      <c r="I1737" s="104">
        <v>36</v>
      </c>
      <c r="J1737" s="1">
        <v>43404</v>
      </c>
      <c r="K1737" s="1">
        <v>43404</v>
      </c>
      <c r="L1737" s="104">
        <v>4060</v>
      </c>
      <c r="M1737" s="104">
        <v>4060</v>
      </c>
      <c r="N1737" s="5">
        <v>682.26</v>
      </c>
      <c r="O1737" s="186">
        <v>102976584</v>
      </c>
      <c r="P1737" s="187" t="s">
        <v>611</v>
      </c>
      <c r="Q1737" s="186">
        <v>102977700</v>
      </c>
      <c r="R1737" s="188" t="s">
        <v>130</v>
      </c>
      <c r="S1737" s="186">
        <v>11003620275</v>
      </c>
      <c r="T1737" s="188" t="s">
        <v>910</v>
      </c>
      <c r="U1737" s="186">
        <v>21560121200016</v>
      </c>
      <c r="V1737" s="188" t="s">
        <v>347</v>
      </c>
      <c r="W1737" s="188" t="s">
        <v>917</v>
      </c>
      <c r="X1737" s="186">
        <v>100004095111</v>
      </c>
      <c r="Y1737" s="189">
        <v>43538</v>
      </c>
      <c r="Z1737" s="189">
        <v>43578</v>
      </c>
      <c r="AA1737" s="186">
        <v>175</v>
      </c>
      <c r="AB1737" s="188" t="s">
        <v>613</v>
      </c>
      <c r="AC1737" s="188" t="s">
        <v>347</v>
      </c>
      <c r="AD1737" s="186">
        <v>6005836606</v>
      </c>
      <c r="AE1737" s="188" t="s">
        <v>711</v>
      </c>
      <c r="AF1737" s="188" t="s">
        <v>347</v>
      </c>
      <c r="AG1737" s="188" t="s">
        <v>347</v>
      </c>
      <c r="AH1737" s="190">
        <v>14831258977776</v>
      </c>
      <c r="AI1737" s="188" t="s">
        <v>854</v>
      </c>
      <c r="AJ1737" s="186">
        <v>56270</v>
      </c>
      <c r="AK1737" s="188" t="s">
        <v>431</v>
      </c>
      <c r="AL1737" s="188" t="s">
        <v>616</v>
      </c>
      <c r="AM1737" s="188" t="s">
        <v>981</v>
      </c>
      <c r="AN1737" s="188" t="s">
        <v>101</v>
      </c>
      <c r="AO1737" s="188" t="s">
        <v>617</v>
      </c>
      <c r="AP1737" s="188" t="s">
        <v>627</v>
      </c>
      <c r="AQ1737" s="188" t="s">
        <v>619</v>
      </c>
      <c r="AR1737" s="191">
        <v>36</v>
      </c>
      <c r="AS1737" s="188" t="s">
        <v>982</v>
      </c>
      <c r="AT1737" s="188" t="s">
        <v>983</v>
      </c>
      <c r="AU1737" s="191">
        <v>49.13</v>
      </c>
      <c r="AV1737" s="189">
        <v>43344</v>
      </c>
      <c r="AW1737" s="189">
        <v>43404</v>
      </c>
      <c r="AX1737" s="191">
        <v>204.18</v>
      </c>
      <c r="AY1737" s="186">
        <v>0</v>
      </c>
      <c r="AZ1737" s="186">
        <v>0</v>
      </c>
      <c r="BA1737" s="186">
        <v>0</v>
      </c>
      <c r="BB1737" s="186">
        <v>0</v>
      </c>
      <c r="BC1737" s="191">
        <v>7.79</v>
      </c>
      <c r="BD1737" s="186">
        <v>0</v>
      </c>
      <c r="BE1737" s="186">
        <v>0</v>
      </c>
      <c r="BF1737" s="189">
        <v>43405</v>
      </c>
      <c r="BG1737" s="189">
        <v>43465</v>
      </c>
      <c r="BH1737" s="191">
        <v>48.62</v>
      </c>
      <c r="BI1737" s="191">
        <v>137.43</v>
      </c>
      <c r="BJ1737" s="191">
        <v>439.36</v>
      </c>
      <c r="BK1737" s="191">
        <v>91.35</v>
      </c>
      <c r="BL1737" s="191">
        <v>13.15</v>
      </c>
      <c r="BM1737" s="191">
        <v>25.91</v>
      </c>
      <c r="BN1737" s="191">
        <v>12.18</v>
      </c>
      <c r="BO1737" s="191">
        <v>38.090000000000003</v>
      </c>
      <c r="BP1737" s="191">
        <v>581.95000000000005</v>
      </c>
      <c r="BQ1737" s="191">
        <v>110.9</v>
      </c>
      <c r="BR1737" s="191">
        <v>6.1</v>
      </c>
      <c r="BS1737" s="191">
        <v>471.05</v>
      </c>
      <c r="BT1737" s="191">
        <v>94.21</v>
      </c>
      <c r="BU1737" s="191">
        <v>682.26</v>
      </c>
      <c r="BV1737" s="186">
        <v>4060</v>
      </c>
      <c r="BW1737" s="186">
        <v>2720</v>
      </c>
      <c r="BX1737" s="186">
        <v>1340</v>
      </c>
      <c r="BY1737" s="189">
        <v>43530</v>
      </c>
      <c r="BZ1737" s="188" t="s">
        <v>624</v>
      </c>
      <c r="CA1737" s="186">
        <v>5505</v>
      </c>
      <c r="CB1737" s="186">
        <v>3143</v>
      </c>
      <c r="CC1737" s="189">
        <v>43561</v>
      </c>
      <c r="CD1737" s="186">
        <v>40554</v>
      </c>
      <c r="CE1737" s="186">
        <v>22743</v>
      </c>
      <c r="CF1737" s="186">
        <v>229</v>
      </c>
      <c r="CG1737" s="186">
        <v>131</v>
      </c>
    </row>
    <row r="1738" spans="1:85" hidden="1" x14ac:dyDescent="0.45">
      <c r="A1738" s="98">
        <v>100004095111</v>
      </c>
      <c r="B1738" s="1">
        <v>43538</v>
      </c>
      <c r="C1738" t="s">
        <v>101</v>
      </c>
      <c r="D1738">
        <v>2019</v>
      </c>
      <c r="E1738" s="98">
        <v>14831258977776</v>
      </c>
      <c r="F1738" s="193" t="s">
        <v>711</v>
      </c>
      <c r="G1738" s="141" t="str">
        <f>VLOOKUP(E1738,'Tableau Sites'!$A$7:$C$107,3,FALSE)</f>
        <v>SOYE</v>
      </c>
      <c r="H1738" s="98">
        <v>56270</v>
      </c>
      <c r="I1738" s="104">
        <v>36</v>
      </c>
      <c r="J1738" s="1">
        <v>43465</v>
      </c>
      <c r="K1738" s="1">
        <v>43465</v>
      </c>
      <c r="L1738" s="104">
        <v>4066</v>
      </c>
      <c r="M1738" s="104">
        <v>4066</v>
      </c>
      <c r="N1738" s="5">
        <v>626.66999999999996</v>
      </c>
      <c r="O1738" s="186">
        <v>102976584</v>
      </c>
      <c r="P1738" s="187" t="s">
        <v>611</v>
      </c>
      <c r="Q1738" s="186">
        <v>102977700</v>
      </c>
      <c r="R1738" s="188" t="s">
        <v>130</v>
      </c>
      <c r="S1738" s="186">
        <v>11003620275</v>
      </c>
      <c r="T1738" s="188" t="s">
        <v>910</v>
      </c>
      <c r="U1738" s="186">
        <v>21560121200016</v>
      </c>
      <c r="V1738" s="188" t="s">
        <v>347</v>
      </c>
      <c r="W1738" s="188" t="s">
        <v>917</v>
      </c>
      <c r="X1738" s="186">
        <v>100004095111</v>
      </c>
      <c r="Y1738" s="189">
        <v>43538</v>
      </c>
      <c r="Z1738" s="189">
        <v>43578</v>
      </c>
      <c r="AA1738" s="186">
        <v>176</v>
      </c>
      <c r="AB1738" s="188" t="s">
        <v>613</v>
      </c>
      <c r="AC1738" s="188" t="s">
        <v>347</v>
      </c>
      <c r="AD1738" s="186">
        <v>6005836606</v>
      </c>
      <c r="AE1738" s="188" t="s">
        <v>711</v>
      </c>
      <c r="AF1738" s="188" t="s">
        <v>347</v>
      </c>
      <c r="AG1738" s="188" t="s">
        <v>347</v>
      </c>
      <c r="AH1738" s="190">
        <v>14831258977776</v>
      </c>
      <c r="AI1738" s="188" t="s">
        <v>854</v>
      </c>
      <c r="AJ1738" s="186">
        <v>56270</v>
      </c>
      <c r="AK1738" s="188" t="s">
        <v>431</v>
      </c>
      <c r="AL1738" s="188" t="s">
        <v>616</v>
      </c>
      <c r="AM1738" s="188" t="s">
        <v>984</v>
      </c>
      <c r="AN1738" s="188" t="s">
        <v>101</v>
      </c>
      <c r="AO1738" s="188" t="s">
        <v>617</v>
      </c>
      <c r="AP1738" s="188" t="s">
        <v>627</v>
      </c>
      <c r="AQ1738" s="188" t="s">
        <v>619</v>
      </c>
      <c r="AR1738" s="191">
        <v>36</v>
      </c>
      <c r="AS1738" s="188" t="s">
        <v>347</v>
      </c>
      <c r="AT1738" s="188" t="s">
        <v>347</v>
      </c>
      <c r="AU1738" s="186">
        <v>0</v>
      </c>
      <c r="AV1738" s="189">
        <v>43405</v>
      </c>
      <c r="AW1738" s="189">
        <v>43465</v>
      </c>
      <c r="AX1738" s="191">
        <v>204.48</v>
      </c>
      <c r="AY1738" s="186">
        <v>0</v>
      </c>
      <c r="AZ1738" s="186">
        <v>0</v>
      </c>
      <c r="BA1738" s="186">
        <v>0</v>
      </c>
      <c r="BB1738" s="186">
        <v>0</v>
      </c>
      <c r="BC1738" s="191">
        <v>7.81</v>
      </c>
      <c r="BD1738" s="186">
        <v>0</v>
      </c>
      <c r="BE1738" s="186">
        <v>0</v>
      </c>
      <c r="BF1738" s="189">
        <v>43466</v>
      </c>
      <c r="BG1738" s="189">
        <v>43524</v>
      </c>
      <c r="BH1738" s="191">
        <v>47.02</v>
      </c>
      <c r="BI1738" s="191">
        <v>135.6</v>
      </c>
      <c r="BJ1738" s="191">
        <v>387.1</v>
      </c>
      <c r="BK1738" s="191">
        <v>91.49</v>
      </c>
      <c r="BL1738" s="191">
        <v>12.71</v>
      </c>
      <c r="BM1738" s="191">
        <v>25.94</v>
      </c>
      <c r="BN1738" s="191">
        <v>12.2</v>
      </c>
      <c r="BO1738" s="191">
        <v>38.14</v>
      </c>
      <c r="BP1738" s="191">
        <v>529.44000000000005</v>
      </c>
      <c r="BQ1738" s="191">
        <v>59.73</v>
      </c>
      <c r="BR1738" s="191">
        <v>3.29</v>
      </c>
      <c r="BS1738" s="191">
        <v>469.71</v>
      </c>
      <c r="BT1738" s="191">
        <v>93.94</v>
      </c>
      <c r="BU1738" s="191">
        <v>626.66999999999996</v>
      </c>
      <c r="BV1738" s="186">
        <v>4066</v>
      </c>
      <c r="BW1738" s="186">
        <v>2589</v>
      </c>
      <c r="BX1738" s="186">
        <v>1477</v>
      </c>
      <c r="BY1738" s="189">
        <v>43530</v>
      </c>
      <c r="BZ1738" s="188" t="s">
        <v>624</v>
      </c>
      <c r="CA1738" s="186">
        <v>5505</v>
      </c>
      <c r="CB1738" s="186">
        <v>3143</v>
      </c>
      <c r="CC1738" s="189">
        <v>43561</v>
      </c>
      <c r="CD1738" s="186">
        <v>229</v>
      </c>
      <c r="CE1738" s="186">
        <v>131</v>
      </c>
      <c r="CF1738" s="186">
        <v>2818</v>
      </c>
      <c r="CG1738" s="186">
        <v>1608</v>
      </c>
    </row>
    <row r="1739" spans="1:85" hidden="1" x14ac:dyDescent="0.45">
      <c r="A1739" s="98">
        <v>100004095111</v>
      </c>
      <c r="B1739" s="1">
        <v>43538</v>
      </c>
      <c r="C1739" t="s">
        <v>101</v>
      </c>
      <c r="D1739">
        <v>2019</v>
      </c>
      <c r="E1739" s="98">
        <v>14831258977776</v>
      </c>
      <c r="F1739" s="193" t="s">
        <v>711</v>
      </c>
      <c r="G1739" s="141" t="str">
        <f>VLOOKUP(E1739,'Tableau Sites'!$A$7:$C$107,3,FALSE)</f>
        <v>SOYE</v>
      </c>
      <c r="H1739" s="98">
        <v>56270</v>
      </c>
      <c r="I1739" s="104">
        <v>36</v>
      </c>
      <c r="J1739" s="1">
        <v>43524</v>
      </c>
      <c r="K1739" s="1">
        <v>43524</v>
      </c>
      <c r="L1739" s="104">
        <v>3764</v>
      </c>
      <c r="M1739" s="104">
        <v>3764</v>
      </c>
      <c r="N1739" s="5">
        <v>594.80999999999995</v>
      </c>
      <c r="O1739" s="186">
        <v>102976584</v>
      </c>
      <c r="P1739" s="187" t="s">
        <v>611</v>
      </c>
      <c r="Q1739" s="186">
        <v>102977700</v>
      </c>
      <c r="R1739" s="188" t="s">
        <v>130</v>
      </c>
      <c r="S1739" s="186">
        <v>11003620275</v>
      </c>
      <c r="T1739" s="188" t="s">
        <v>910</v>
      </c>
      <c r="U1739" s="186">
        <v>21560121200016</v>
      </c>
      <c r="V1739" s="188" t="s">
        <v>347</v>
      </c>
      <c r="W1739" s="188" t="s">
        <v>917</v>
      </c>
      <c r="X1739" s="186">
        <v>100004095111</v>
      </c>
      <c r="Y1739" s="189">
        <v>43538</v>
      </c>
      <c r="Z1739" s="189">
        <v>43578</v>
      </c>
      <c r="AA1739" s="186">
        <v>177</v>
      </c>
      <c r="AB1739" s="188" t="s">
        <v>613</v>
      </c>
      <c r="AC1739" s="188" t="s">
        <v>347</v>
      </c>
      <c r="AD1739" s="186">
        <v>6005836606</v>
      </c>
      <c r="AE1739" s="188" t="s">
        <v>711</v>
      </c>
      <c r="AF1739" s="188" t="s">
        <v>347</v>
      </c>
      <c r="AG1739" s="188" t="s">
        <v>347</v>
      </c>
      <c r="AH1739" s="190">
        <v>14831258977776</v>
      </c>
      <c r="AI1739" s="188" t="s">
        <v>854</v>
      </c>
      <c r="AJ1739" s="186">
        <v>56270</v>
      </c>
      <c r="AK1739" s="188" t="s">
        <v>431</v>
      </c>
      <c r="AL1739" s="188" t="s">
        <v>616</v>
      </c>
      <c r="AM1739" s="188" t="s">
        <v>984</v>
      </c>
      <c r="AN1739" s="188" t="s">
        <v>101</v>
      </c>
      <c r="AO1739" s="188" t="s">
        <v>617</v>
      </c>
      <c r="AP1739" s="188" t="s">
        <v>627</v>
      </c>
      <c r="AQ1739" s="188" t="s">
        <v>619</v>
      </c>
      <c r="AR1739" s="191">
        <v>36</v>
      </c>
      <c r="AS1739" s="188" t="s">
        <v>347</v>
      </c>
      <c r="AT1739" s="188" t="s">
        <v>347</v>
      </c>
      <c r="AU1739" s="186">
        <v>0</v>
      </c>
      <c r="AV1739" s="189">
        <v>43466</v>
      </c>
      <c r="AW1739" s="189">
        <v>43524</v>
      </c>
      <c r="AX1739" s="191">
        <v>196.29</v>
      </c>
      <c r="AY1739" s="186">
        <v>0</v>
      </c>
      <c r="AZ1739" s="186">
        <v>0</v>
      </c>
      <c r="BA1739" s="186">
        <v>0</v>
      </c>
      <c r="BB1739" s="186">
        <v>0</v>
      </c>
      <c r="BC1739" s="191">
        <v>14.23</v>
      </c>
      <c r="BD1739" s="186">
        <v>0</v>
      </c>
      <c r="BE1739" s="186">
        <v>0</v>
      </c>
      <c r="BF1739" s="189">
        <v>43525</v>
      </c>
      <c r="BG1739" s="189">
        <v>43585</v>
      </c>
      <c r="BH1739" s="191">
        <v>48.62</v>
      </c>
      <c r="BI1739" s="191">
        <v>125.09</v>
      </c>
      <c r="BJ1739" s="191">
        <v>370</v>
      </c>
      <c r="BK1739" s="191">
        <v>84.69</v>
      </c>
      <c r="BL1739" s="191">
        <v>13.15</v>
      </c>
      <c r="BM1739" s="191">
        <v>24.01</v>
      </c>
      <c r="BN1739" s="191">
        <v>11.29</v>
      </c>
      <c r="BO1739" s="191">
        <v>35.299999999999997</v>
      </c>
      <c r="BP1739" s="191">
        <v>503.14</v>
      </c>
      <c r="BQ1739" s="191">
        <v>61.77</v>
      </c>
      <c r="BR1739" s="191">
        <v>3.4</v>
      </c>
      <c r="BS1739" s="191">
        <v>441.37</v>
      </c>
      <c r="BT1739" s="191">
        <v>88.27</v>
      </c>
      <c r="BU1739" s="191">
        <v>594.80999999999995</v>
      </c>
      <c r="BV1739" s="186">
        <v>3764</v>
      </c>
      <c r="BW1739" s="186">
        <v>2367</v>
      </c>
      <c r="BX1739" s="186">
        <v>1397</v>
      </c>
      <c r="BY1739" s="189">
        <v>43530</v>
      </c>
      <c r="BZ1739" s="188" t="s">
        <v>624</v>
      </c>
      <c r="CA1739" s="186">
        <v>5505</v>
      </c>
      <c r="CB1739" s="186">
        <v>3143</v>
      </c>
      <c r="CC1739" s="189">
        <v>43561</v>
      </c>
      <c r="CD1739" s="186">
        <v>2818</v>
      </c>
      <c r="CE1739" s="186">
        <v>1608</v>
      </c>
      <c r="CF1739" s="186">
        <v>5185</v>
      </c>
      <c r="CG1739" s="186">
        <v>3005</v>
      </c>
    </row>
    <row r="1740" spans="1:85" hidden="1" x14ac:dyDescent="0.45">
      <c r="A1740" s="98">
        <v>100004095111</v>
      </c>
      <c r="B1740" s="1">
        <v>43538</v>
      </c>
      <c r="C1740" t="s">
        <v>101</v>
      </c>
      <c r="D1740">
        <v>2019</v>
      </c>
      <c r="E1740" s="98">
        <v>14855716295106</v>
      </c>
      <c r="F1740" s="142" t="s">
        <v>98</v>
      </c>
      <c r="G1740" s="141" t="e">
        <f>VLOOKUP(E1740,'Tableau Sites'!$A$7:$C$107,3,FALSE)</f>
        <v>#N/A</v>
      </c>
      <c r="H1740" s="98">
        <v>56100</v>
      </c>
      <c r="I1740" s="104">
        <v>6</v>
      </c>
      <c r="J1740" s="1">
        <v>43465</v>
      </c>
      <c r="K1740" s="1">
        <v>43465</v>
      </c>
      <c r="L1740" s="104">
        <v>0</v>
      </c>
      <c r="M1740" s="104">
        <v>0</v>
      </c>
      <c r="N1740" s="5">
        <v>13.55</v>
      </c>
      <c r="O1740" s="186">
        <v>102976584</v>
      </c>
      <c r="P1740" s="187" t="s">
        <v>611</v>
      </c>
      <c r="Q1740" s="186">
        <v>102977700</v>
      </c>
      <c r="R1740" s="188" t="s">
        <v>130</v>
      </c>
      <c r="S1740" s="186">
        <v>11003620275</v>
      </c>
      <c r="T1740" s="188" t="s">
        <v>910</v>
      </c>
      <c r="U1740" s="186">
        <v>21560121200016</v>
      </c>
      <c r="V1740" s="188" t="s">
        <v>347</v>
      </c>
      <c r="W1740" s="188" t="s">
        <v>917</v>
      </c>
      <c r="X1740" s="186">
        <v>100004095111</v>
      </c>
      <c r="Y1740" s="189">
        <v>43538</v>
      </c>
      <c r="Z1740" s="189">
        <v>43578</v>
      </c>
      <c r="AA1740" s="186">
        <v>178</v>
      </c>
      <c r="AB1740" s="188" t="s">
        <v>613</v>
      </c>
      <c r="AC1740" s="188" t="s">
        <v>347</v>
      </c>
      <c r="AD1740" s="186">
        <v>6005863585</v>
      </c>
      <c r="AE1740" s="188" t="s">
        <v>98</v>
      </c>
      <c r="AF1740" s="188" t="s">
        <v>347</v>
      </c>
      <c r="AG1740" s="188" t="s">
        <v>347</v>
      </c>
      <c r="AH1740" s="190">
        <v>14855716295106</v>
      </c>
      <c r="AI1740" s="188" t="s">
        <v>855</v>
      </c>
      <c r="AJ1740" s="186">
        <v>56100</v>
      </c>
      <c r="AK1740" s="188" t="s">
        <v>264</v>
      </c>
      <c r="AL1740" s="188" t="s">
        <v>634</v>
      </c>
      <c r="AM1740" s="188" t="s">
        <v>985</v>
      </c>
      <c r="AN1740" s="188" t="s">
        <v>101</v>
      </c>
      <c r="AO1740" s="188" t="s">
        <v>617</v>
      </c>
      <c r="AP1740" s="188" t="s">
        <v>618</v>
      </c>
      <c r="AQ1740" s="188" t="s">
        <v>915</v>
      </c>
      <c r="AR1740" s="191">
        <v>6</v>
      </c>
      <c r="AS1740" s="188" t="s">
        <v>347</v>
      </c>
      <c r="AT1740" s="188" t="s">
        <v>347</v>
      </c>
      <c r="AU1740" s="186">
        <v>0</v>
      </c>
      <c r="AV1740" s="188"/>
      <c r="AW1740" s="188"/>
      <c r="AX1740" s="186">
        <v>0</v>
      </c>
      <c r="AY1740" s="186">
        <v>0</v>
      </c>
      <c r="AZ1740" s="186">
        <v>0</v>
      </c>
      <c r="BA1740" s="186">
        <v>0</v>
      </c>
      <c r="BB1740" s="186">
        <v>0</v>
      </c>
      <c r="BC1740" s="186">
        <v>0</v>
      </c>
      <c r="BD1740" s="186">
        <v>0</v>
      </c>
      <c r="BE1740" s="186">
        <v>0</v>
      </c>
      <c r="BF1740" s="189">
        <v>43405</v>
      </c>
      <c r="BG1740" s="189">
        <v>43465</v>
      </c>
      <c r="BH1740" s="191">
        <v>10.11</v>
      </c>
      <c r="BI1740" s="186">
        <v>0</v>
      </c>
      <c r="BJ1740" s="191">
        <v>10.11</v>
      </c>
      <c r="BK1740" s="186">
        <v>0</v>
      </c>
      <c r="BL1740" s="191">
        <v>2.73</v>
      </c>
      <c r="BM1740" s="186">
        <v>0</v>
      </c>
      <c r="BN1740" s="186">
        <v>0</v>
      </c>
      <c r="BO1740" s="186">
        <v>0</v>
      </c>
      <c r="BP1740" s="191">
        <v>12.84</v>
      </c>
      <c r="BQ1740" s="191">
        <v>12.84</v>
      </c>
      <c r="BR1740" s="191">
        <v>0.71</v>
      </c>
      <c r="BS1740" s="186">
        <v>0</v>
      </c>
      <c r="BT1740" s="186">
        <v>0</v>
      </c>
      <c r="BU1740" s="191">
        <v>13.55</v>
      </c>
      <c r="BV1740" s="186">
        <v>0</v>
      </c>
      <c r="BW1740" s="186">
        <v>0</v>
      </c>
      <c r="BX1740" s="186">
        <v>0</v>
      </c>
      <c r="BY1740" s="189">
        <v>43514</v>
      </c>
      <c r="BZ1740" s="188" t="s">
        <v>624</v>
      </c>
      <c r="CA1740" s="186">
        <v>0</v>
      </c>
      <c r="CB1740" s="186">
        <v>0</v>
      </c>
      <c r="CC1740" s="189">
        <v>43542</v>
      </c>
      <c r="CD1740" s="186" t="s">
        <v>347</v>
      </c>
      <c r="CE1740" s="186" t="s">
        <v>347</v>
      </c>
      <c r="CF1740" s="186"/>
      <c r="CG1740" s="186"/>
    </row>
    <row r="1741" spans="1:85" hidden="1" x14ac:dyDescent="0.45">
      <c r="A1741" s="98">
        <v>100004095111</v>
      </c>
      <c r="B1741" s="1">
        <v>43538</v>
      </c>
      <c r="C1741" t="s">
        <v>101</v>
      </c>
      <c r="D1741">
        <v>2019</v>
      </c>
      <c r="E1741" s="98">
        <v>14855716295106</v>
      </c>
      <c r="F1741" s="142" t="s">
        <v>98</v>
      </c>
      <c r="G1741" s="141" t="e">
        <f>VLOOKUP(E1741,'Tableau Sites'!$A$7:$C$107,3,FALSE)</f>
        <v>#N/A</v>
      </c>
      <c r="H1741" s="98">
        <v>56100</v>
      </c>
      <c r="I1741" s="104">
        <v>6</v>
      </c>
      <c r="J1741" s="1">
        <v>43524</v>
      </c>
      <c r="K1741" s="1">
        <v>43524</v>
      </c>
      <c r="L1741" s="104">
        <v>0</v>
      </c>
      <c r="M1741" s="104">
        <v>0</v>
      </c>
      <c r="N1741" s="5">
        <v>13.1</v>
      </c>
      <c r="O1741" s="186">
        <v>102976584</v>
      </c>
      <c r="P1741" s="187" t="s">
        <v>611</v>
      </c>
      <c r="Q1741" s="186">
        <v>102977700</v>
      </c>
      <c r="R1741" s="188" t="s">
        <v>130</v>
      </c>
      <c r="S1741" s="186">
        <v>11003620275</v>
      </c>
      <c r="T1741" s="188" t="s">
        <v>910</v>
      </c>
      <c r="U1741" s="186">
        <v>21560121200016</v>
      </c>
      <c r="V1741" s="188" t="s">
        <v>347</v>
      </c>
      <c r="W1741" s="188" t="s">
        <v>917</v>
      </c>
      <c r="X1741" s="186">
        <v>100004095111</v>
      </c>
      <c r="Y1741" s="189">
        <v>43538</v>
      </c>
      <c r="Z1741" s="189">
        <v>43578</v>
      </c>
      <c r="AA1741" s="186">
        <v>179</v>
      </c>
      <c r="AB1741" s="188" t="s">
        <v>613</v>
      </c>
      <c r="AC1741" s="188" t="s">
        <v>347</v>
      </c>
      <c r="AD1741" s="186">
        <v>6005863585</v>
      </c>
      <c r="AE1741" s="188" t="s">
        <v>98</v>
      </c>
      <c r="AF1741" s="188" t="s">
        <v>347</v>
      </c>
      <c r="AG1741" s="188" t="s">
        <v>347</v>
      </c>
      <c r="AH1741" s="190">
        <v>14855716295106</v>
      </c>
      <c r="AI1741" s="188" t="s">
        <v>855</v>
      </c>
      <c r="AJ1741" s="186">
        <v>56100</v>
      </c>
      <c r="AK1741" s="188" t="s">
        <v>264</v>
      </c>
      <c r="AL1741" s="188" t="s">
        <v>634</v>
      </c>
      <c r="AM1741" s="188" t="s">
        <v>985</v>
      </c>
      <c r="AN1741" s="188" t="s">
        <v>101</v>
      </c>
      <c r="AO1741" s="188" t="s">
        <v>617</v>
      </c>
      <c r="AP1741" s="188" t="s">
        <v>618</v>
      </c>
      <c r="AQ1741" s="188" t="s">
        <v>915</v>
      </c>
      <c r="AR1741" s="191">
        <v>6</v>
      </c>
      <c r="AS1741" s="188" t="s">
        <v>347</v>
      </c>
      <c r="AT1741" s="188" t="s">
        <v>347</v>
      </c>
      <c r="AU1741" s="186">
        <v>0</v>
      </c>
      <c r="AV1741" s="188"/>
      <c r="AW1741" s="188"/>
      <c r="AX1741" s="186">
        <v>0</v>
      </c>
      <c r="AY1741" s="186">
        <v>0</v>
      </c>
      <c r="AZ1741" s="186">
        <v>0</v>
      </c>
      <c r="BA1741" s="186">
        <v>0</v>
      </c>
      <c r="BB1741" s="186">
        <v>0</v>
      </c>
      <c r="BC1741" s="186">
        <v>0</v>
      </c>
      <c r="BD1741" s="186">
        <v>0</v>
      </c>
      <c r="BE1741" s="186">
        <v>0</v>
      </c>
      <c r="BF1741" s="189">
        <v>43466</v>
      </c>
      <c r="BG1741" s="189">
        <v>43524</v>
      </c>
      <c r="BH1741" s="191">
        <v>9.7799999999999994</v>
      </c>
      <c r="BI1741" s="186">
        <v>0</v>
      </c>
      <c r="BJ1741" s="191">
        <v>9.7799999999999994</v>
      </c>
      <c r="BK1741" s="186">
        <v>0</v>
      </c>
      <c r="BL1741" s="191">
        <v>2.64</v>
      </c>
      <c r="BM1741" s="186">
        <v>0</v>
      </c>
      <c r="BN1741" s="186">
        <v>0</v>
      </c>
      <c r="BO1741" s="186">
        <v>0</v>
      </c>
      <c r="BP1741" s="191">
        <v>12.42</v>
      </c>
      <c r="BQ1741" s="191">
        <v>12.42</v>
      </c>
      <c r="BR1741" s="191">
        <v>0.68</v>
      </c>
      <c r="BS1741" s="186">
        <v>0</v>
      </c>
      <c r="BT1741" s="186">
        <v>0</v>
      </c>
      <c r="BU1741" s="191">
        <v>13.1</v>
      </c>
      <c r="BV1741" s="186">
        <v>0</v>
      </c>
      <c r="BW1741" s="186">
        <v>0</v>
      </c>
      <c r="BX1741" s="186">
        <v>0</v>
      </c>
      <c r="BY1741" s="189">
        <v>43514</v>
      </c>
      <c r="BZ1741" s="188" t="s">
        <v>624</v>
      </c>
      <c r="CA1741" s="186">
        <v>0</v>
      </c>
      <c r="CB1741" s="186">
        <v>0</v>
      </c>
      <c r="CC1741" s="189">
        <v>43542</v>
      </c>
      <c r="CD1741" s="186" t="s">
        <v>347</v>
      </c>
      <c r="CE1741" s="186" t="s">
        <v>347</v>
      </c>
      <c r="CF1741" s="186"/>
      <c r="CG1741" s="186"/>
    </row>
    <row r="1742" spans="1:85" hidden="1" x14ac:dyDescent="0.45">
      <c r="A1742" s="98">
        <v>100004095111</v>
      </c>
      <c r="B1742" s="1">
        <v>43538</v>
      </c>
      <c r="C1742" t="s">
        <v>101</v>
      </c>
      <c r="D1742">
        <v>2019</v>
      </c>
      <c r="E1742" s="98">
        <v>14855716295106</v>
      </c>
      <c r="F1742" s="142" t="s">
        <v>98</v>
      </c>
      <c r="G1742" s="141" t="e">
        <f>VLOOKUP(E1742,'Tableau Sites'!$A$7:$C$107,3,FALSE)</f>
        <v>#N/A</v>
      </c>
      <c r="H1742" s="98">
        <v>56100</v>
      </c>
      <c r="I1742" s="104">
        <v>6</v>
      </c>
      <c r="J1742" s="1">
        <v>43524</v>
      </c>
      <c r="K1742" s="1">
        <v>43524</v>
      </c>
      <c r="L1742" s="104">
        <v>0</v>
      </c>
      <c r="M1742" s="104">
        <v>0</v>
      </c>
      <c r="N1742" s="5">
        <v>13.55</v>
      </c>
      <c r="O1742" s="186">
        <v>102976584</v>
      </c>
      <c r="P1742" s="187" t="s">
        <v>611</v>
      </c>
      <c r="Q1742" s="186">
        <v>102977700</v>
      </c>
      <c r="R1742" s="188" t="s">
        <v>130</v>
      </c>
      <c r="S1742" s="186">
        <v>11003620275</v>
      </c>
      <c r="T1742" s="188" t="s">
        <v>910</v>
      </c>
      <c r="U1742" s="186">
        <v>21560121200016</v>
      </c>
      <c r="V1742" s="188" t="s">
        <v>347</v>
      </c>
      <c r="W1742" s="188" t="s">
        <v>917</v>
      </c>
      <c r="X1742" s="186">
        <v>100004095111</v>
      </c>
      <c r="Y1742" s="189">
        <v>43538</v>
      </c>
      <c r="Z1742" s="189">
        <v>43578</v>
      </c>
      <c r="AA1742" s="186">
        <v>180</v>
      </c>
      <c r="AB1742" s="188" t="s">
        <v>613</v>
      </c>
      <c r="AC1742" s="188" t="s">
        <v>347</v>
      </c>
      <c r="AD1742" s="186">
        <v>6005863585</v>
      </c>
      <c r="AE1742" s="188" t="s">
        <v>98</v>
      </c>
      <c r="AF1742" s="188" t="s">
        <v>347</v>
      </c>
      <c r="AG1742" s="188" t="s">
        <v>347</v>
      </c>
      <c r="AH1742" s="190">
        <v>14855716295106</v>
      </c>
      <c r="AI1742" s="188" t="s">
        <v>855</v>
      </c>
      <c r="AJ1742" s="186">
        <v>56100</v>
      </c>
      <c r="AK1742" s="188" t="s">
        <v>264</v>
      </c>
      <c r="AL1742" s="188" t="s">
        <v>634</v>
      </c>
      <c r="AM1742" s="188" t="s">
        <v>985</v>
      </c>
      <c r="AN1742" s="188" t="s">
        <v>101</v>
      </c>
      <c r="AO1742" s="188" t="s">
        <v>617</v>
      </c>
      <c r="AP1742" s="188" t="s">
        <v>618</v>
      </c>
      <c r="AQ1742" s="188" t="s">
        <v>915</v>
      </c>
      <c r="AR1742" s="191">
        <v>6</v>
      </c>
      <c r="AS1742" s="188" t="s">
        <v>347</v>
      </c>
      <c r="AT1742" s="188" t="s">
        <v>347</v>
      </c>
      <c r="AU1742" s="186">
        <v>0</v>
      </c>
      <c r="AV1742" s="188"/>
      <c r="AW1742" s="188"/>
      <c r="AX1742" s="186">
        <v>0</v>
      </c>
      <c r="AY1742" s="186">
        <v>0</v>
      </c>
      <c r="AZ1742" s="186">
        <v>0</v>
      </c>
      <c r="BA1742" s="186">
        <v>0</v>
      </c>
      <c r="BB1742" s="186">
        <v>0</v>
      </c>
      <c r="BC1742" s="186">
        <v>0</v>
      </c>
      <c r="BD1742" s="186">
        <v>0</v>
      </c>
      <c r="BE1742" s="186">
        <v>0</v>
      </c>
      <c r="BF1742" s="189">
        <v>43525</v>
      </c>
      <c r="BG1742" s="189">
        <v>43585</v>
      </c>
      <c r="BH1742" s="191">
        <v>10.11</v>
      </c>
      <c r="BI1742" s="186">
        <v>0</v>
      </c>
      <c r="BJ1742" s="191">
        <v>10.11</v>
      </c>
      <c r="BK1742" s="186">
        <v>0</v>
      </c>
      <c r="BL1742" s="191">
        <v>2.73</v>
      </c>
      <c r="BM1742" s="186">
        <v>0</v>
      </c>
      <c r="BN1742" s="186">
        <v>0</v>
      </c>
      <c r="BO1742" s="186">
        <v>0</v>
      </c>
      <c r="BP1742" s="191">
        <v>12.84</v>
      </c>
      <c r="BQ1742" s="191">
        <v>12.84</v>
      </c>
      <c r="BR1742" s="191">
        <v>0.71</v>
      </c>
      <c r="BS1742" s="186">
        <v>0</v>
      </c>
      <c r="BT1742" s="186">
        <v>0</v>
      </c>
      <c r="BU1742" s="191">
        <v>13.55</v>
      </c>
      <c r="BV1742" s="186">
        <v>0</v>
      </c>
      <c r="BW1742" s="186">
        <v>0</v>
      </c>
      <c r="BX1742" s="186">
        <v>0</v>
      </c>
      <c r="BY1742" s="189">
        <v>43514</v>
      </c>
      <c r="BZ1742" s="188" t="s">
        <v>624</v>
      </c>
      <c r="CA1742" s="186">
        <v>0</v>
      </c>
      <c r="CB1742" s="186">
        <v>0</v>
      </c>
      <c r="CC1742" s="189">
        <v>43542</v>
      </c>
      <c r="CD1742" s="186" t="s">
        <v>347</v>
      </c>
      <c r="CE1742" s="186" t="s">
        <v>347</v>
      </c>
      <c r="CF1742" s="186"/>
      <c r="CG1742" s="186"/>
    </row>
    <row r="1743" spans="1:85" hidden="1" x14ac:dyDescent="0.45">
      <c r="A1743" s="98">
        <v>100004095111</v>
      </c>
      <c r="B1743" s="1">
        <v>43538</v>
      </c>
      <c r="C1743" t="s">
        <v>101</v>
      </c>
      <c r="D1743">
        <v>2018</v>
      </c>
      <c r="E1743" s="98">
        <v>14835311085392</v>
      </c>
      <c r="F1743" s="142" t="s">
        <v>714</v>
      </c>
      <c r="G1743" s="141" t="str">
        <f>VLOOKUP(E1743,'Tableau Sites'!$A$7:$C$107,3,FALSE)</f>
        <v>39 RUE FRANCOIS LE LEVE</v>
      </c>
      <c r="H1743" s="98">
        <v>56100</v>
      </c>
      <c r="I1743" s="104">
        <v>12</v>
      </c>
      <c r="J1743" s="1">
        <v>43404</v>
      </c>
      <c r="K1743" s="1">
        <v>43404</v>
      </c>
      <c r="L1743" s="104">
        <v>1043</v>
      </c>
      <c r="M1743" s="104">
        <v>1043</v>
      </c>
      <c r="N1743" s="5">
        <v>168.65</v>
      </c>
      <c r="O1743" s="186">
        <v>102976584</v>
      </c>
      <c r="P1743" s="187" t="s">
        <v>611</v>
      </c>
      <c r="Q1743" s="186">
        <v>102977700</v>
      </c>
      <c r="R1743" s="188" t="s">
        <v>130</v>
      </c>
      <c r="S1743" s="186">
        <v>11003620275</v>
      </c>
      <c r="T1743" s="188" t="s">
        <v>910</v>
      </c>
      <c r="U1743" s="186">
        <v>21560121200016</v>
      </c>
      <c r="V1743" s="188" t="s">
        <v>347</v>
      </c>
      <c r="W1743" s="188" t="s">
        <v>917</v>
      </c>
      <c r="X1743" s="186">
        <v>100004095111</v>
      </c>
      <c r="Y1743" s="189">
        <v>43538</v>
      </c>
      <c r="Z1743" s="189">
        <v>43578</v>
      </c>
      <c r="AA1743" s="186">
        <v>181</v>
      </c>
      <c r="AB1743" s="188" t="s">
        <v>613</v>
      </c>
      <c r="AC1743" s="188" t="s">
        <v>347</v>
      </c>
      <c r="AD1743" s="186">
        <v>6005863648</v>
      </c>
      <c r="AE1743" s="188" t="s">
        <v>714</v>
      </c>
      <c r="AF1743" s="188" t="s">
        <v>347</v>
      </c>
      <c r="AG1743" s="188" t="s">
        <v>347</v>
      </c>
      <c r="AH1743" s="190">
        <v>14835311085392</v>
      </c>
      <c r="AI1743" s="188" t="s">
        <v>856</v>
      </c>
      <c r="AJ1743" s="186">
        <v>56100</v>
      </c>
      <c r="AK1743" s="188" t="s">
        <v>264</v>
      </c>
      <c r="AL1743" s="188" t="s">
        <v>616</v>
      </c>
      <c r="AM1743" s="188" t="s">
        <v>985</v>
      </c>
      <c r="AN1743" s="188" t="s">
        <v>101</v>
      </c>
      <c r="AO1743" s="188" t="s">
        <v>617</v>
      </c>
      <c r="AP1743" s="188" t="s">
        <v>618</v>
      </c>
      <c r="AQ1743" s="188" t="s">
        <v>619</v>
      </c>
      <c r="AR1743" s="191">
        <v>12</v>
      </c>
      <c r="AS1743" s="188" t="s">
        <v>347</v>
      </c>
      <c r="AT1743" s="188" t="s">
        <v>347</v>
      </c>
      <c r="AU1743" s="186">
        <v>0</v>
      </c>
      <c r="AV1743" s="189">
        <v>43344</v>
      </c>
      <c r="AW1743" s="189">
        <v>43404</v>
      </c>
      <c r="AX1743" s="191">
        <v>52.45</v>
      </c>
      <c r="AY1743" s="186">
        <v>0</v>
      </c>
      <c r="AZ1743" s="186">
        <v>0</v>
      </c>
      <c r="BA1743" s="186">
        <v>0</v>
      </c>
      <c r="BB1743" s="186">
        <v>0</v>
      </c>
      <c r="BC1743" s="191">
        <v>2</v>
      </c>
      <c r="BD1743" s="186">
        <v>0</v>
      </c>
      <c r="BE1743" s="186">
        <v>0</v>
      </c>
      <c r="BF1743" s="189">
        <v>43405</v>
      </c>
      <c r="BG1743" s="189">
        <v>43465</v>
      </c>
      <c r="BH1743" s="191">
        <v>14.93</v>
      </c>
      <c r="BI1743" s="191">
        <v>38.17</v>
      </c>
      <c r="BJ1743" s="191">
        <v>105.55</v>
      </c>
      <c r="BK1743" s="191">
        <v>23.47</v>
      </c>
      <c r="BL1743" s="191">
        <v>4.04</v>
      </c>
      <c r="BM1743" s="191">
        <v>6.65</v>
      </c>
      <c r="BN1743" s="191">
        <v>3.13</v>
      </c>
      <c r="BO1743" s="191">
        <v>9.7799999999999994</v>
      </c>
      <c r="BP1743" s="191">
        <v>142.84</v>
      </c>
      <c r="BQ1743" s="191">
        <v>18.97</v>
      </c>
      <c r="BR1743" s="191">
        <v>1.04</v>
      </c>
      <c r="BS1743" s="191">
        <v>123.87</v>
      </c>
      <c r="BT1743" s="191">
        <v>24.77</v>
      </c>
      <c r="BU1743" s="191">
        <v>168.65</v>
      </c>
      <c r="BV1743" s="186">
        <v>1043</v>
      </c>
      <c r="BW1743" s="186">
        <v>1043</v>
      </c>
      <c r="BX1743" s="186">
        <v>0</v>
      </c>
      <c r="BY1743" s="189">
        <v>43540</v>
      </c>
      <c r="BZ1743" s="188" t="s">
        <v>624</v>
      </c>
      <c r="CA1743" s="186">
        <v>5679</v>
      </c>
      <c r="CB1743" s="186">
        <v>0</v>
      </c>
      <c r="CC1743" s="189">
        <v>43571</v>
      </c>
      <c r="CD1743" s="186">
        <v>1721</v>
      </c>
      <c r="CE1743" s="186">
        <v>0</v>
      </c>
      <c r="CF1743" s="186">
        <v>2764</v>
      </c>
      <c r="CG1743" s="186">
        <v>0</v>
      </c>
    </row>
    <row r="1744" spans="1:85" hidden="1" x14ac:dyDescent="0.45">
      <c r="A1744" s="98">
        <v>100004095111</v>
      </c>
      <c r="B1744" s="1">
        <v>43538</v>
      </c>
      <c r="C1744" t="s">
        <v>101</v>
      </c>
      <c r="D1744">
        <v>2019</v>
      </c>
      <c r="E1744" s="98">
        <v>14835311085392</v>
      </c>
      <c r="F1744" s="142" t="s">
        <v>714</v>
      </c>
      <c r="G1744" s="141" t="str">
        <f>VLOOKUP(E1744,'Tableau Sites'!$A$7:$C$107,3,FALSE)</f>
        <v>39 RUE FRANCOIS LE LEVE</v>
      </c>
      <c r="H1744" s="98">
        <v>56100</v>
      </c>
      <c r="I1744" s="104">
        <v>12</v>
      </c>
      <c r="J1744" s="1">
        <v>43465</v>
      </c>
      <c r="K1744" s="1">
        <v>43465</v>
      </c>
      <c r="L1744" s="104">
        <v>1486</v>
      </c>
      <c r="M1744" s="104">
        <v>1486</v>
      </c>
      <c r="N1744" s="5">
        <v>231.14</v>
      </c>
      <c r="O1744" s="186">
        <v>102976584</v>
      </c>
      <c r="P1744" s="187" t="s">
        <v>611</v>
      </c>
      <c r="Q1744" s="186">
        <v>102977700</v>
      </c>
      <c r="R1744" s="188" t="s">
        <v>130</v>
      </c>
      <c r="S1744" s="186">
        <v>11003620275</v>
      </c>
      <c r="T1744" s="188" t="s">
        <v>910</v>
      </c>
      <c r="U1744" s="186">
        <v>21560121200016</v>
      </c>
      <c r="V1744" s="188" t="s">
        <v>347</v>
      </c>
      <c r="W1744" s="188" t="s">
        <v>917</v>
      </c>
      <c r="X1744" s="186">
        <v>100004095111</v>
      </c>
      <c r="Y1744" s="189">
        <v>43538</v>
      </c>
      <c r="Z1744" s="189">
        <v>43578</v>
      </c>
      <c r="AA1744" s="186">
        <v>182</v>
      </c>
      <c r="AB1744" s="188" t="s">
        <v>613</v>
      </c>
      <c r="AC1744" s="188" t="s">
        <v>347</v>
      </c>
      <c r="AD1744" s="186">
        <v>6005863648</v>
      </c>
      <c r="AE1744" s="188" t="s">
        <v>714</v>
      </c>
      <c r="AF1744" s="188" t="s">
        <v>347</v>
      </c>
      <c r="AG1744" s="188" t="s">
        <v>347</v>
      </c>
      <c r="AH1744" s="190">
        <v>14835311085392</v>
      </c>
      <c r="AI1744" s="188" t="s">
        <v>856</v>
      </c>
      <c r="AJ1744" s="186">
        <v>56100</v>
      </c>
      <c r="AK1744" s="188" t="s">
        <v>264</v>
      </c>
      <c r="AL1744" s="188" t="s">
        <v>616</v>
      </c>
      <c r="AM1744" s="188" t="s">
        <v>985</v>
      </c>
      <c r="AN1744" s="188" t="s">
        <v>101</v>
      </c>
      <c r="AO1744" s="188" t="s">
        <v>617</v>
      </c>
      <c r="AP1744" s="188" t="s">
        <v>618</v>
      </c>
      <c r="AQ1744" s="188" t="s">
        <v>619</v>
      </c>
      <c r="AR1744" s="191">
        <v>12</v>
      </c>
      <c r="AS1744" s="188" t="s">
        <v>347</v>
      </c>
      <c r="AT1744" s="188" t="s">
        <v>347</v>
      </c>
      <c r="AU1744" s="186">
        <v>0</v>
      </c>
      <c r="AV1744" s="189">
        <v>43405</v>
      </c>
      <c r="AW1744" s="189">
        <v>43465</v>
      </c>
      <c r="AX1744" s="191">
        <v>74.73</v>
      </c>
      <c r="AY1744" s="186">
        <v>0</v>
      </c>
      <c r="AZ1744" s="186">
        <v>0</v>
      </c>
      <c r="BA1744" s="186">
        <v>0</v>
      </c>
      <c r="BB1744" s="186">
        <v>0</v>
      </c>
      <c r="BC1744" s="191">
        <v>2.85</v>
      </c>
      <c r="BD1744" s="186">
        <v>0</v>
      </c>
      <c r="BE1744" s="186">
        <v>0</v>
      </c>
      <c r="BF1744" s="189">
        <v>43466</v>
      </c>
      <c r="BG1744" s="189">
        <v>43524</v>
      </c>
      <c r="BH1744" s="191">
        <v>14.43</v>
      </c>
      <c r="BI1744" s="191">
        <v>54.39</v>
      </c>
      <c r="BJ1744" s="191">
        <v>143.55000000000001</v>
      </c>
      <c r="BK1744" s="191">
        <v>33.44</v>
      </c>
      <c r="BL1744" s="191">
        <v>3.9</v>
      </c>
      <c r="BM1744" s="191">
        <v>9.48</v>
      </c>
      <c r="BN1744" s="191">
        <v>4.46</v>
      </c>
      <c r="BO1744" s="191">
        <v>13.94</v>
      </c>
      <c r="BP1744" s="191">
        <v>194.83</v>
      </c>
      <c r="BQ1744" s="191">
        <v>18.329999999999998</v>
      </c>
      <c r="BR1744" s="191">
        <v>1.01</v>
      </c>
      <c r="BS1744" s="191">
        <v>176.5</v>
      </c>
      <c r="BT1744" s="191">
        <v>35.299999999999997</v>
      </c>
      <c r="BU1744" s="191">
        <v>231.14</v>
      </c>
      <c r="BV1744" s="186">
        <v>1486</v>
      </c>
      <c r="BW1744" s="186">
        <v>1486</v>
      </c>
      <c r="BX1744" s="186">
        <v>0</v>
      </c>
      <c r="BY1744" s="189">
        <v>43540</v>
      </c>
      <c r="BZ1744" s="188" t="s">
        <v>624</v>
      </c>
      <c r="CA1744" s="186">
        <v>5679</v>
      </c>
      <c r="CB1744" s="186">
        <v>0</v>
      </c>
      <c r="CC1744" s="189">
        <v>43571</v>
      </c>
      <c r="CD1744" s="186">
        <v>2764</v>
      </c>
      <c r="CE1744" s="186">
        <v>0</v>
      </c>
      <c r="CF1744" s="186">
        <v>4250</v>
      </c>
      <c r="CG1744" s="186">
        <v>0</v>
      </c>
    </row>
    <row r="1745" spans="1:85" hidden="1" x14ac:dyDescent="0.45">
      <c r="A1745" s="98">
        <v>100004095111</v>
      </c>
      <c r="B1745" s="1">
        <v>43538</v>
      </c>
      <c r="C1745" t="s">
        <v>101</v>
      </c>
      <c r="D1745">
        <v>2019</v>
      </c>
      <c r="E1745" s="98">
        <v>14835311085392</v>
      </c>
      <c r="F1745" s="142" t="s">
        <v>714</v>
      </c>
      <c r="G1745" s="141" t="str">
        <f>VLOOKUP(E1745,'Tableau Sites'!$A$7:$C$107,3,FALSE)</f>
        <v>39 RUE FRANCOIS LE LEVE</v>
      </c>
      <c r="H1745" s="98">
        <v>56100</v>
      </c>
      <c r="I1745" s="104">
        <v>12</v>
      </c>
      <c r="J1745" s="1">
        <v>43524</v>
      </c>
      <c r="K1745" s="1">
        <v>43524</v>
      </c>
      <c r="L1745" s="104">
        <v>1263</v>
      </c>
      <c r="M1745" s="104">
        <v>1263</v>
      </c>
      <c r="N1745" s="5">
        <v>202.84</v>
      </c>
      <c r="O1745" s="186">
        <v>102976584</v>
      </c>
      <c r="P1745" s="187" t="s">
        <v>611</v>
      </c>
      <c r="Q1745" s="186">
        <v>102977700</v>
      </c>
      <c r="R1745" s="188" t="s">
        <v>130</v>
      </c>
      <c r="S1745" s="186">
        <v>11003620275</v>
      </c>
      <c r="T1745" s="188" t="s">
        <v>910</v>
      </c>
      <c r="U1745" s="186">
        <v>21560121200016</v>
      </c>
      <c r="V1745" s="188" t="s">
        <v>347</v>
      </c>
      <c r="W1745" s="188" t="s">
        <v>917</v>
      </c>
      <c r="X1745" s="186">
        <v>100004095111</v>
      </c>
      <c r="Y1745" s="189">
        <v>43538</v>
      </c>
      <c r="Z1745" s="189">
        <v>43578</v>
      </c>
      <c r="AA1745" s="186">
        <v>183</v>
      </c>
      <c r="AB1745" s="188" t="s">
        <v>613</v>
      </c>
      <c r="AC1745" s="188" t="s">
        <v>347</v>
      </c>
      <c r="AD1745" s="186">
        <v>6005863648</v>
      </c>
      <c r="AE1745" s="188" t="s">
        <v>714</v>
      </c>
      <c r="AF1745" s="188" t="s">
        <v>347</v>
      </c>
      <c r="AG1745" s="188" t="s">
        <v>347</v>
      </c>
      <c r="AH1745" s="190">
        <v>14835311085392</v>
      </c>
      <c r="AI1745" s="188" t="s">
        <v>856</v>
      </c>
      <c r="AJ1745" s="186">
        <v>56100</v>
      </c>
      <c r="AK1745" s="188" t="s">
        <v>264</v>
      </c>
      <c r="AL1745" s="188" t="s">
        <v>616</v>
      </c>
      <c r="AM1745" s="188" t="s">
        <v>985</v>
      </c>
      <c r="AN1745" s="188" t="s">
        <v>101</v>
      </c>
      <c r="AO1745" s="188" t="s">
        <v>617</v>
      </c>
      <c r="AP1745" s="188" t="s">
        <v>618</v>
      </c>
      <c r="AQ1745" s="188" t="s">
        <v>619</v>
      </c>
      <c r="AR1745" s="191">
        <v>12</v>
      </c>
      <c r="AS1745" s="188" t="s">
        <v>347</v>
      </c>
      <c r="AT1745" s="188" t="s">
        <v>347</v>
      </c>
      <c r="AU1745" s="186">
        <v>0</v>
      </c>
      <c r="AV1745" s="189">
        <v>43466</v>
      </c>
      <c r="AW1745" s="189">
        <v>43524</v>
      </c>
      <c r="AX1745" s="191">
        <v>65.86</v>
      </c>
      <c r="AY1745" s="186">
        <v>0</v>
      </c>
      <c r="AZ1745" s="186">
        <v>0</v>
      </c>
      <c r="BA1745" s="186">
        <v>0</v>
      </c>
      <c r="BB1745" s="186">
        <v>0</v>
      </c>
      <c r="BC1745" s="191">
        <v>4.7699999999999996</v>
      </c>
      <c r="BD1745" s="186">
        <v>0</v>
      </c>
      <c r="BE1745" s="186">
        <v>0</v>
      </c>
      <c r="BF1745" s="189">
        <v>43525</v>
      </c>
      <c r="BG1745" s="189">
        <v>43585</v>
      </c>
      <c r="BH1745" s="191">
        <v>14.93</v>
      </c>
      <c r="BI1745" s="191">
        <v>46.23</v>
      </c>
      <c r="BJ1745" s="191">
        <v>127.02</v>
      </c>
      <c r="BK1745" s="191">
        <v>28.42</v>
      </c>
      <c r="BL1745" s="191">
        <v>4.04</v>
      </c>
      <c r="BM1745" s="191">
        <v>8.06</v>
      </c>
      <c r="BN1745" s="191">
        <v>3.79</v>
      </c>
      <c r="BO1745" s="191">
        <v>11.85</v>
      </c>
      <c r="BP1745" s="191">
        <v>171.33</v>
      </c>
      <c r="BQ1745" s="191">
        <v>18.97</v>
      </c>
      <c r="BR1745" s="191">
        <v>1.04</v>
      </c>
      <c r="BS1745" s="191">
        <v>152.36000000000001</v>
      </c>
      <c r="BT1745" s="191">
        <v>30.47</v>
      </c>
      <c r="BU1745" s="191">
        <v>202.84</v>
      </c>
      <c r="BV1745" s="186">
        <v>1263</v>
      </c>
      <c r="BW1745" s="186">
        <v>1263</v>
      </c>
      <c r="BX1745" s="186">
        <v>0</v>
      </c>
      <c r="BY1745" s="189">
        <v>43540</v>
      </c>
      <c r="BZ1745" s="188" t="s">
        <v>624</v>
      </c>
      <c r="CA1745" s="186">
        <v>5679</v>
      </c>
      <c r="CB1745" s="186">
        <v>0</v>
      </c>
      <c r="CC1745" s="189">
        <v>43571</v>
      </c>
      <c r="CD1745" s="186">
        <v>4250</v>
      </c>
      <c r="CE1745" s="186">
        <v>0</v>
      </c>
      <c r="CF1745" s="186">
        <v>5513</v>
      </c>
      <c r="CG1745" s="186">
        <v>0</v>
      </c>
    </row>
    <row r="1746" spans="1:85" hidden="1" x14ac:dyDescent="0.45">
      <c r="A1746" s="98">
        <v>100004095111</v>
      </c>
      <c r="B1746" s="1">
        <v>43538</v>
      </c>
      <c r="C1746" t="s">
        <v>101</v>
      </c>
      <c r="D1746">
        <v>2018</v>
      </c>
      <c r="E1746" s="98">
        <v>14850361736887</v>
      </c>
      <c r="F1746" s="142" t="s">
        <v>716</v>
      </c>
      <c r="G1746" s="141" t="str">
        <f>VLOOKUP(E1746,'Tableau Sites'!$A$7:$C$107,3,FALSE)</f>
        <v>1 AVENUE DE LA MARNE</v>
      </c>
      <c r="H1746" s="98">
        <v>56100</v>
      </c>
      <c r="I1746" s="104">
        <v>6</v>
      </c>
      <c r="J1746" s="1">
        <v>43404</v>
      </c>
      <c r="K1746" s="1">
        <v>43404</v>
      </c>
      <c r="L1746" s="104">
        <v>270</v>
      </c>
      <c r="M1746" s="104">
        <v>270</v>
      </c>
      <c r="N1746" s="5">
        <v>52.03</v>
      </c>
      <c r="O1746" s="186">
        <v>102976584</v>
      </c>
      <c r="P1746" s="187" t="s">
        <v>611</v>
      </c>
      <c r="Q1746" s="186">
        <v>102977700</v>
      </c>
      <c r="R1746" s="188" t="s">
        <v>130</v>
      </c>
      <c r="S1746" s="186">
        <v>11003620275</v>
      </c>
      <c r="T1746" s="188" t="s">
        <v>910</v>
      </c>
      <c r="U1746" s="186">
        <v>21560121200016</v>
      </c>
      <c r="V1746" s="188" t="s">
        <v>347</v>
      </c>
      <c r="W1746" s="188" t="s">
        <v>917</v>
      </c>
      <c r="X1746" s="186">
        <v>100004095111</v>
      </c>
      <c r="Y1746" s="189">
        <v>43538</v>
      </c>
      <c r="Z1746" s="189">
        <v>43578</v>
      </c>
      <c r="AA1746" s="186">
        <v>184</v>
      </c>
      <c r="AB1746" s="188" t="s">
        <v>613</v>
      </c>
      <c r="AC1746" s="188" t="s">
        <v>347</v>
      </c>
      <c r="AD1746" s="186">
        <v>6005876633</v>
      </c>
      <c r="AE1746" s="188" t="s">
        <v>716</v>
      </c>
      <c r="AF1746" s="188" t="s">
        <v>347</v>
      </c>
      <c r="AG1746" s="188" t="s">
        <v>347</v>
      </c>
      <c r="AH1746" s="190">
        <v>14850361736887</v>
      </c>
      <c r="AI1746" s="188" t="s">
        <v>857</v>
      </c>
      <c r="AJ1746" s="186">
        <v>56100</v>
      </c>
      <c r="AK1746" s="188" t="s">
        <v>264</v>
      </c>
      <c r="AL1746" s="188" t="s">
        <v>616</v>
      </c>
      <c r="AM1746" s="188" t="s">
        <v>986</v>
      </c>
      <c r="AN1746" s="188" t="s">
        <v>101</v>
      </c>
      <c r="AO1746" s="188" t="s">
        <v>617</v>
      </c>
      <c r="AP1746" s="188" t="s">
        <v>618</v>
      </c>
      <c r="AQ1746" s="188" t="s">
        <v>619</v>
      </c>
      <c r="AR1746" s="191">
        <v>6</v>
      </c>
      <c r="AS1746" s="188" t="s">
        <v>347</v>
      </c>
      <c r="AT1746" s="188" t="s">
        <v>347</v>
      </c>
      <c r="AU1746" s="186">
        <v>0</v>
      </c>
      <c r="AV1746" s="189">
        <v>43344</v>
      </c>
      <c r="AW1746" s="189">
        <v>43404</v>
      </c>
      <c r="AX1746" s="191">
        <v>13.58</v>
      </c>
      <c r="AY1746" s="186">
        <v>0</v>
      </c>
      <c r="AZ1746" s="186">
        <v>0</v>
      </c>
      <c r="BA1746" s="186">
        <v>0</v>
      </c>
      <c r="BB1746" s="186">
        <v>0</v>
      </c>
      <c r="BC1746" s="191">
        <v>0.52</v>
      </c>
      <c r="BD1746" s="186">
        <v>0</v>
      </c>
      <c r="BE1746" s="186">
        <v>0</v>
      </c>
      <c r="BF1746" s="189">
        <v>43405</v>
      </c>
      <c r="BG1746" s="189">
        <v>43465</v>
      </c>
      <c r="BH1746" s="191">
        <v>10.11</v>
      </c>
      <c r="BI1746" s="191">
        <v>9.8800000000000008</v>
      </c>
      <c r="BJ1746" s="191">
        <v>33.57</v>
      </c>
      <c r="BK1746" s="191">
        <v>6.08</v>
      </c>
      <c r="BL1746" s="191">
        <v>2.73</v>
      </c>
      <c r="BM1746" s="191">
        <v>1.72</v>
      </c>
      <c r="BN1746" s="191">
        <v>0.81</v>
      </c>
      <c r="BO1746" s="191">
        <v>2.5299999999999998</v>
      </c>
      <c r="BP1746" s="191">
        <v>44.91</v>
      </c>
      <c r="BQ1746" s="191">
        <v>12.84</v>
      </c>
      <c r="BR1746" s="191">
        <v>0.71</v>
      </c>
      <c r="BS1746" s="191">
        <v>32.07</v>
      </c>
      <c r="BT1746" s="191">
        <v>6.41</v>
      </c>
      <c r="BU1746" s="191">
        <v>52.03</v>
      </c>
      <c r="BV1746" s="186">
        <v>270</v>
      </c>
      <c r="BW1746" s="186">
        <v>270</v>
      </c>
      <c r="BX1746" s="186">
        <v>0</v>
      </c>
      <c r="BY1746" s="189">
        <v>43540</v>
      </c>
      <c r="BZ1746" s="188" t="s">
        <v>624</v>
      </c>
      <c r="CA1746" s="186">
        <v>2379</v>
      </c>
      <c r="CB1746" s="186">
        <v>0</v>
      </c>
      <c r="CC1746" s="189">
        <v>43571</v>
      </c>
      <c r="CD1746" s="186">
        <v>1375</v>
      </c>
      <c r="CE1746" s="186">
        <v>0</v>
      </c>
      <c r="CF1746" s="186">
        <v>1645</v>
      </c>
      <c r="CG1746" s="186">
        <v>0</v>
      </c>
    </row>
    <row r="1747" spans="1:85" hidden="1" x14ac:dyDescent="0.45">
      <c r="A1747" s="98">
        <v>100004095111</v>
      </c>
      <c r="B1747" s="1">
        <v>43538</v>
      </c>
      <c r="C1747" t="s">
        <v>101</v>
      </c>
      <c r="D1747">
        <v>2019</v>
      </c>
      <c r="E1747" s="98">
        <v>14850361736887</v>
      </c>
      <c r="F1747" s="142" t="s">
        <v>716</v>
      </c>
      <c r="G1747" s="141" t="str">
        <f>VLOOKUP(E1747,'Tableau Sites'!$A$7:$C$107,3,FALSE)</f>
        <v>1 AVENUE DE LA MARNE</v>
      </c>
      <c r="H1747" s="98">
        <v>56100</v>
      </c>
      <c r="I1747" s="104">
        <v>6</v>
      </c>
      <c r="J1747" s="1">
        <v>43465</v>
      </c>
      <c r="K1747" s="1">
        <v>43465</v>
      </c>
      <c r="L1747" s="104">
        <v>340</v>
      </c>
      <c r="M1747" s="104">
        <v>340</v>
      </c>
      <c r="N1747" s="5">
        <v>61.56</v>
      </c>
      <c r="O1747" s="186">
        <v>102976584</v>
      </c>
      <c r="P1747" s="187" t="s">
        <v>611</v>
      </c>
      <c r="Q1747" s="186">
        <v>102977700</v>
      </c>
      <c r="R1747" s="188" t="s">
        <v>130</v>
      </c>
      <c r="S1747" s="186">
        <v>11003620275</v>
      </c>
      <c r="T1747" s="188" t="s">
        <v>910</v>
      </c>
      <c r="U1747" s="186">
        <v>21560121200016</v>
      </c>
      <c r="V1747" s="188" t="s">
        <v>347</v>
      </c>
      <c r="W1747" s="188" t="s">
        <v>917</v>
      </c>
      <c r="X1747" s="186">
        <v>100004095111</v>
      </c>
      <c r="Y1747" s="189">
        <v>43538</v>
      </c>
      <c r="Z1747" s="189">
        <v>43578</v>
      </c>
      <c r="AA1747" s="186">
        <v>185</v>
      </c>
      <c r="AB1747" s="188" t="s">
        <v>613</v>
      </c>
      <c r="AC1747" s="188" t="s">
        <v>347</v>
      </c>
      <c r="AD1747" s="186">
        <v>6005876633</v>
      </c>
      <c r="AE1747" s="188" t="s">
        <v>716</v>
      </c>
      <c r="AF1747" s="188" t="s">
        <v>347</v>
      </c>
      <c r="AG1747" s="188" t="s">
        <v>347</v>
      </c>
      <c r="AH1747" s="190">
        <v>14850361736887</v>
      </c>
      <c r="AI1747" s="188" t="s">
        <v>857</v>
      </c>
      <c r="AJ1747" s="186">
        <v>56100</v>
      </c>
      <c r="AK1747" s="188" t="s">
        <v>264</v>
      </c>
      <c r="AL1747" s="188" t="s">
        <v>616</v>
      </c>
      <c r="AM1747" s="188" t="s">
        <v>986</v>
      </c>
      <c r="AN1747" s="188" t="s">
        <v>101</v>
      </c>
      <c r="AO1747" s="188" t="s">
        <v>617</v>
      </c>
      <c r="AP1747" s="188" t="s">
        <v>618</v>
      </c>
      <c r="AQ1747" s="188" t="s">
        <v>619</v>
      </c>
      <c r="AR1747" s="191">
        <v>6</v>
      </c>
      <c r="AS1747" s="188" t="s">
        <v>347</v>
      </c>
      <c r="AT1747" s="188" t="s">
        <v>347</v>
      </c>
      <c r="AU1747" s="186">
        <v>0</v>
      </c>
      <c r="AV1747" s="189">
        <v>43405</v>
      </c>
      <c r="AW1747" s="189">
        <v>43465</v>
      </c>
      <c r="AX1747" s="191">
        <v>17.100000000000001</v>
      </c>
      <c r="AY1747" s="186">
        <v>0</v>
      </c>
      <c r="AZ1747" s="186">
        <v>0</v>
      </c>
      <c r="BA1747" s="186">
        <v>0</v>
      </c>
      <c r="BB1747" s="186">
        <v>0</v>
      </c>
      <c r="BC1747" s="191">
        <v>0.65</v>
      </c>
      <c r="BD1747" s="186">
        <v>0</v>
      </c>
      <c r="BE1747" s="186">
        <v>0</v>
      </c>
      <c r="BF1747" s="189">
        <v>43466</v>
      </c>
      <c r="BG1747" s="189">
        <v>43524</v>
      </c>
      <c r="BH1747" s="191">
        <v>9.7799999999999994</v>
      </c>
      <c r="BI1747" s="191">
        <v>12.44</v>
      </c>
      <c r="BJ1747" s="191">
        <v>39.32</v>
      </c>
      <c r="BK1747" s="191">
        <v>7.65</v>
      </c>
      <c r="BL1747" s="191">
        <v>2.64</v>
      </c>
      <c r="BM1747" s="191">
        <v>2.17</v>
      </c>
      <c r="BN1747" s="191">
        <v>1.02</v>
      </c>
      <c r="BO1747" s="191">
        <v>3.19</v>
      </c>
      <c r="BP1747" s="191">
        <v>52.8</v>
      </c>
      <c r="BQ1747" s="191">
        <v>12.42</v>
      </c>
      <c r="BR1747" s="191">
        <v>0.68</v>
      </c>
      <c r="BS1747" s="191">
        <v>40.380000000000003</v>
      </c>
      <c r="BT1747" s="191">
        <v>8.08</v>
      </c>
      <c r="BU1747" s="191">
        <v>61.56</v>
      </c>
      <c r="BV1747" s="186">
        <v>340</v>
      </c>
      <c r="BW1747" s="186">
        <v>340</v>
      </c>
      <c r="BX1747" s="186">
        <v>0</v>
      </c>
      <c r="BY1747" s="189">
        <v>43540</v>
      </c>
      <c r="BZ1747" s="188" t="s">
        <v>624</v>
      </c>
      <c r="CA1747" s="186">
        <v>2379</v>
      </c>
      <c r="CB1747" s="186">
        <v>0</v>
      </c>
      <c r="CC1747" s="189">
        <v>43571</v>
      </c>
      <c r="CD1747" s="186">
        <v>1645</v>
      </c>
      <c r="CE1747" s="186">
        <v>0</v>
      </c>
      <c r="CF1747" s="186">
        <v>1985</v>
      </c>
      <c r="CG1747" s="186">
        <v>0</v>
      </c>
    </row>
    <row r="1748" spans="1:85" hidden="1" x14ac:dyDescent="0.45">
      <c r="A1748" s="98">
        <v>100004095111</v>
      </c>
      <c r="B1748" s="1">
        <v>43538</v>
      </c>
      <c r="C1748" t="s">
        <v>101</v>
      </c>
      <c r="D1748">
        <v>2019</v>
      </c>
      <c r="E1748" s="98">
        <v>14850361736887</v>
      </c>
      <c r="F1748" s="142" t="s">
        <v>716</v>
      </c>
      <c r="G1748" s="141" t="str">
        <f>VLOOKUP(E1748,'Tableau Sites'!$A$7:$C$107,3,FALSE)</f>
        <v>1 AVENUE DE LA MARNE</v>
      </c>
      <c r="H1748" s="98">
        <v>56100</v>
      </c>
      <c r="I1748" s="104">
        <v>6</v>
      </c>
      <c r="J1748" s="1">
        <v>43524</v>
      </c>
      <c r="K1748" s="1">
        <v>43524</v>
      </c>
      <c r="L1748" s="104">
        <v>331</v>
      </c>
      <c r="M1748" s="104">
        <v>331</v>
      </c>
      <c r="N1748" s="5">
        <v>61.45</v>
      </c>
      <c r="O1748" s="186">
        <v>102976584</v>
      </c>
      <c r="P1748" s="187" t="s">
        <v>611</v>
      </c>
      <c r="Q1748" s="186">
        <v>102977700</v>
      </c>
      <c r="R1748" s="188" t="s">
        <v>130</v>
      </c>
      <c r="S1748" s="186">
        <v>11003620275</v>
      </c>
      <c r="T1748" s="188" t="s">
        <v>910</v>
      </c>
      <c r="U1748" s="186">
        <v>21560121200016</v>
      </c>
      <c r="V1748" s="188" t="s">
        <v>347</v>
      </c>
      <c r="W1748" s="188" t="s">
        <v>917</v>
      </c>
      <c r="X1748" s="186">
        <v>100004095111</v>
      </c>
      <c r="Y1748" s="189">
        <v>43538</v>
      </c>
      <c r="Z1748" s="189">
        <v>43578</v>
      </c>
      <c r="AA1748" s="186">
        <v>186</v>
      </c>
      <c r="AB1748" s="188" t="s">
        <v>613</v>
      </c>
      <c r="AC1748" s="188" t="s">
        <v>347</v>
      </c>
      <c r="AD1748" s="186">
        <v>6005876633</v>
      </c>
      <c r="AE1748" s="188" t="s">
        <v>716</v>
      </c>
      <c r="AF1748" s="188" t="s">
        <v>347</v>
      </c>
      <c r="AG1748" s="188" t="s">
        <v>347</v>
      </c>
      <c r="AH1748" s="190">
        <v>14850361736887</v>
      </c>
      <c r="AI1748" s="188" t="s">
        <v>857</v>
      </c>
      <c r="AJ1748" s="186">
        <v>56100</v>
      </c>
      <c r="AK1748" s="188" t="s">
        <v>264</v>
      </c>
      <c r="AL1748" s="188" t="s">
        <v>616</v>
      </c>
      <c r="AM1748" s="188" t="s">
        <v>986</v>
      </c>
      <c r="AN1748" s="188" t="s">
        <v>101</v>
      </c>
      <c r="AO1748" s="188" t="s">
        <v>617</v>
      </c>
      <c r="AP1748" s="188" t="s">
        <v>618</v>
      </c>
      <c r="AQ1748" s="188" t="s">
        <v>619</v>
      </c>
      <c r="AR1748" s="191">
        <v>6</v>
      </c>
      <c r="AS1748" s="188" t="s">
        <v>347</v>
      </c>
      <c r="AT1748" s="188" t="s">
        <v>347</v>
      </c>
      <c r="AU1748" s="186">
        <v>0</v>
      </c>
      <c r="AV1748" s="189">
        <v>43466</v>
      </c>
      <c r="AW1748" s="189">
        <v>43524</v>
      </c>
      <c r="AX1748" s="191">
        <v>17.260000000000002</v>
      </c>
      <c r="AY1748" s="186">
        <v>0</v>
      </c>
      <c r="AZ1748" s="186">
        <v>0</v>
      </c>
      <c r="BA1748" s="186">
        <v>0</v>
      </c>
      <c r="BB1748" s="186">
        <v>0</v>
      </c>
      <c r="BC1748" s="191">
        <v>1.25</v>
      </c>
      <c r="BD1748" s="186">
        <v>0</v>
      </c>
      <c r="BE1748" s="186">
        <v>0</v>
      </c>
      <c r="BF1748" s="189">
        <v>43525</v>
      </c>
      <c r="BG1748" s="189">
        <v>43585</v>
      </c>
      <c r="BH1748" s="191">
        <v>10.11</v>
      </c>
      <c r="BI1748" s="191">
        <v>12.11</v>
      </c>
      <c r="BJ1748" s="191">
        <v>39.479999999999997</v>
      </c>
      <c r="BK1748" s="191">
        <v>7.45</v>
      </c>
      <c r="BL1748" s="191">
        <v>2.73</v>
      </c>
      <c r="BM1748" s="191">
        <v>2.11</v>
      </c>
      <c r="BN1748" s="191">
        <v>0.99</v>
      </c>
      <c r="BO1748" s="191">
        <v>3.1</v>
      </c>
      <c r="BP1748" s="191">
        <v>52.76</v>
      </c>
      <c r="BQ1748" s="191">
        <v>12.84</v>
      </c>
      <c r="BR1748" s="191">
        <v>0.71</v>
      </c>
      <c r="BS1748" s="191">
        <v>39.92</v>
      </c>
      <c r="BT1748" s="191">
        <v>7.98</v>
      </c>
      <c r="BU1748" s="191">
        <v>61.45</v>
      </c>
      <c r="BV1748" s="186">
        <v>331</v>
      </c>
      <c r="BW1748" s="186">
        <v>331</v>
      </c>
      <c r="BX1748" s="186">
        <v>0</v>
      </c>
      <c r="BY1748" s="189">
        <v>43540</v>
      </c>
      <c r="BZ1748" s="188" t="s">
        <v>624</v>
      </c>
      <c r="CA1748" s="186">
        <v>2379</v>
      </c>
      <c r="CB1748" s="186">
        <v>0</v>
      </c>
      <c r="CC1748" s="189">
        <v>43571</v>
      </c>
      <c r="CD1748" s="186">
        <v>1985</v>
      </c>
      <c r="CE1748" s="186">
        <v>0</v>
      </c>
      <c r="CF1748" s="186">
        <v>2316</v>
      </c>
      <c r="CG1748" s="186">
        <v>0</v>
      </c>
    </row>
    <row r="1749" spans="1:85" x14ac:dyDescent="0.45">
      <c r="A1749" s="98">
        <v>100004095111</v>
      </c>
      <c r="B1749" s="1">
        <v>43538</v>
      </c>
      <c r="C1749" t="s">
        <v>101</v>
      </c>
      <c r="D1749">
        <v>2018</v>
      </c>
      <c r="E1749" s="98">
        <v>14890014442703</v>
      </c>
      <c r="F1749" s="142" t="s">
        <v>718</v>
      </c>
      <c r="G1749" s="141" t="str">
        <f>VLOOKUP(E1749,'Tableau Sites'!$A$7:$C$127,3,FALSE)</f>
        <v>1 RUE LESAGE</v>
      </c>
      <c r="H1749" s="98">
        <v>56100</v>
      </c>
      <c r="I1749" s="104">
        <v>6</v>
      </c>
      <c r="J1749" s="1">
        <v>43404</v>
      </c>
      <c r="K1749" s="1">
        <v>43404</v>
      </c>
      <c r="L1749" s="104">
        <v>682</v>
      </c>
      <c r="M1749" s="104">
        <v>682</v>
      </c>
      <c r="N1749" s="5">
        <v>110.76</v>
      </c>
      <c r="O1749" s="186">
        <v>102976584</v>
      </c>
      <c r="P1749" s="187" t="s">
        <v>611</v>
      </c>
      <c r="Q1749" s="186">
        <v>102977700</v>
      </c>
      <c r="R1749" s="188" t="s">
        <v>130</v>
      </c>
      <c r="S1749" s="186">
        <v>11003620275</v>
      </c>
      <c r="T1749" s="188" t="s">
        <v>910</v>
      </c>
      <c r="U1749" s="186">
        <v>21560121200016</v>
      </c>
      <c r="V1749" s="188" t="s">
        <v>347</v>
      </c>
      <c r="W1749" s="188" t="s">
        <v>917</v>
      </c>
      <c r="X1749" s="186">
        <v>100004095111</v>
      </c>
      <c r="Y1749" s="189">
        <v>43538</v>
      </c>
      <c r="Z1749" s="189">
        <v>43578</v>
      </c>
      <c r="AA1749" s="186">
        <v>187</v>
      </c>
      <c r="AB1749" s="188" t="s">
        <v>613</v>
      </c>
      <c r="AC1749" s="188" t="s">
        <v>347</v>
      </c>
      <c r="AD1749" s="186">
        <v>6005863527</v>
      </c>
      <c r="AE1749" s="188" t="s">
        <v>718</v>
      </c>
      <c r="AF1749" s="188" t="s">
        <v>347</v>
      </c>
      <c r="AG1749" s="188" t="s">
        <v>347</v>
      </c>
      <c r="AH1749" s="190">
        <v>14890014442703</v>
      </c>
      <c r="AI1749" s="188" t="s">
        <v>909</v>
      </c>
      <c r="AJ1749" s="186">
        <v>56100</v>
      </c>
      <c r="AK1749" s="188" t="s">
        <v>264</v>
      </c>
      <c r="AL1749" s="188" t="s">
        <v>616</v>
      </c>
      <c r="AM1749" s="188" t="s">
        <v>987</v>
      </c>
      <c r="AN1749" s="188" t="s">
        <v>101</v>
      </c>
      <c r="AO1749" s="188" t="s">
        <v>617</v>
      </c>
      <c r="AP1749" s="188" t="s">
        <v>618</v>
      </c>
      <c r="AQ1749" s="188" t="s">
        <v>619</v>
      </c>
      <c r="AR1749" s="191">
        <v>6</v>
      </c>
      <c r="AS1749" s="188" t="s">
        <v>347</v>
      </c>
      <c r="AT1749" s="188" t="s">
        <v>347</v>
      </c>
      <c r="AU1749" s="186">
        <v>0</v>
      </c>
      <c r="AV1749" s="189">
        <v>43344</v>
      </c>
      <c r="AW1749" s="189">
        <v>43404</v>
      </c>
      <c r="AX1749" s="191">
        <v>34.299999999999997</v>
      </c>
      <c r="AY1749" s="186">
        <v>0</v>
      </c>
      <c r="AZ1749" s="186">
        <v>0</v>
      </c>
      <c r="BA1749" s="186">
        <v>0</v>
      </c>
      <c r="BB1749" s="186">
        <v>0</v>
      </c>
      <c r="BC1749" s="191">
        <v>1.31</v>
      </c>
      <c r="BD1749" s="186">
        <v>0</v>
      </c>
      <c r="BE1749" s="186">
        <v>0</v>
      </c>
      <c r="BF1749" s="189">
        <v>43405</v>
      </c>
      <c r="BG1749" s="189">
        <v>43465</v>
      </c>
      <c r="BH1749" s="191">
        <v>10.11</v>
      </c>
      <c r="BI1749" s="191">
        <v>24.96</v>
      </c>
      <c r="BJ1749" s="191">
        <v>69.37</v>
      </c>
      <c r="BK1749" s="191">
        <v>15.35</v>
      </c>
      <c r="BL1749" s="191">
        <v>2.73</v>
      </c>
      <c r="BM1749" s="191">
        <v>4.3499999999999996</v>
      </c>
      <c r="BN1749" s="191">
        <v>2.0499999999999998</v>
      </c>
      <c r="BO1749" s="191">
        <v>6.4</v>
      </c>
      <c r="BP1749" s="191">
        <v>93.85</v>
      </c>
      <c r="BQ1749" s="191">
        <v>12.84</v>
      </c>
      <c r="BR1749" s="191">
        <v>0.71</v>
      </c>
      <c r="BS1749" s="191">
        <v>81.010000000000005</v>
      </c>
      <c r="BT1749" s="191">
        <v>16.2</v>
      </c>
      <c r="BU1749" s="191">
        <v>110.76</v>
      </c>
      <c r="BV1749" s="186">
        <v>682</v>
      </c>
      <c r="BW1749" s="186">
        <v>682</v>
      </c>
      <c r="BX1749" s="186">
        <v>0</v>
      </c>
      <c r="BY1749" s="189">
        <v>43521</v>
      </c>
      <c r="BZ1749" s="188" t="s">
        <v>624</v>
      </c>
      <c r="CA1749" s="186">
        <v>14347</v>
      </c>
      <c r="CB1749" s="186">
        <v>0</v>
      </c>
      <c r="CC1749" s="189">
        <v>43549</v>
      </c>
      <c r="CD1749" s="186">
        <v>8050</v>
      </c>
      <c r="CE1749" s="186">
        <v>0</v>
      </c>
      <c r="CF1749" s="186">
        <v>8732</v>
      </c>
      <c r="CG1749" s="186">
        <v>0</v>
      </c>
    </row>
    <row r="1750" spans="1:85" x14ac:dyDescent="0.45">
      <c r="A1750" s="98">
        <v>100004095111</v>
      </c>
      <c r="B1750" s="1">
        <v>43538</v>
      </c>
      <c r="C1750" t="s">
        <v>101</v>
      </c>
      <c r="D1750">
        <v>2019</v>
      </c>
      <c r="E1750" s="98">
        <v>14890014442703</v>
      </c>
      <c r="F1750" s="142" t="s">
        <v>718</v>
      </c>
      <c r="G1750" s="141" t="str">
        <f>VLOOKUP(E1750,'Tableau Sites'!$A$7:$C$127,3,FALSE)</f>
        <v>1 RUE LESAGE</v>
      </c>
      <c r="H1750" s="98">
        <v>56100</v>
      </c>
      <c r="I1750" s="104">
        <v>6</v>
      </c>
      <c r="J1750" s="1">
        <v>43465</v>
      </c>
      <c r="K1750" s="1">
        <v>43465</v>
      </c>
      <c r="L1750" s="104">
        <v>2571</v>
      </c>
      <c r="M1750" s="104">
        <v>2571</v>
      </c>
      <c r="N1750" s="5">
        <v>379.53</v>
      </c>
      <c r="O1750" s="186">
        <v>102976584</v>
      </c>
      <c r="P1750" s="187" t="s">
        <v>611</v>
      </c>
      <c r="Q1750" s="186">
        <v>102977700</v>
      </c>
      <c r="R1750" s="188" t="s">
        <v>130</v>
      </c>
      <c r="S1750" s="186">
        <v>11003620275</v>
      </c>
      <c r="T1750" s="188" t="s">
        <v>910</v>
      </c>
      <c r="U1750" s="186">
        <v>21560121200016</v>
      </c>
      <c r="V1750" s="188" t="s">
        <v>347</v>
      </c>
      <c r="W1750" s="188" t="s">
        <v>917</v>
      </c>
      <c r="X1750" s="186">
        <v>100004095111</v>
      </c>
      <c r="Y1750" s="189">
        <v>43538</v>
      </c>
      <c r="Z1750" s="189">
        <v>43578</v>
      </c>
      <c r="AA1750" s="186">
        <v>188</v>
      </c>
      <c r="AB1750" s="188" t="s">
        <v>613</v>
      </c>
      <c r="AC1750" s="188" t="s">
        <v>347</v>
      </c>
      <c r="AD1750" s="186">
        <v>6005863527</v>
      </c>
      <c r="AE1750" s="188" t="s">
        <v>718</v>
      </c>
      <c r="AF1750" s="188" t="s">
        <v>347</v>
      </c>
      <c r="AG1750" s="188" t="s">
        <v>347</v>
      </c>
      <c r="AH1750" s="190">
        <v>14890014442703</v>
      </c>
      <c r="AI1750" s="188" t="s">
        <v>909</v>
      </c>
      <c r="AJ1750" s="186">
        <v>56100</v>
      </c>
      <c r="AK1750" s="188" t="s">
        <v>264</v>
      </c>
      <c r="AL1750" s="188" t="s">
        <v>616</v>
      </c>
      <c r="AM1750" s="188" t="s">
        <v>987</v>
      </c>
      <c r="AN1750" s="188" t="s">
        <v>101</v>
      </c>
      <c r="AO1750" s="188" t="s">
        <v>617</v>
      </c>
      <c r="AP1750" s="188" t="s">
        <v>618</v>
      </c>
      <c r="AQ1750" s="188" t="s">
        <v>619</v>
      </c>
      <c r="AR1750" s="191">
        <v>6</v>
      </c>
      <c r="AS1750" s="188" t="s">
        <v>347</v>
      </c>
      <c r="AT1750" s="188" t="s">
        <v>347</v>
      </c>
      <c r="AU1750" s="186">
        <v>0</v>
      </c>
      <c r="AV1750" s="189">
        <v>43405</v>
      </c>
      <c r="AW1750" s="189">
        <v>43465</v>
      </c>
      <c r="AX1750" s="191">
        <v>129.30000000000001</v>
      </c>
      <c r="AY1750" s="186">
        <v>0</v>
      </c>
      <c r="AZ1750" s="186">
        <v>0</v>
      </c>
      <c r="BA1750" s="186">
        <v>0</v>
      </c>
      <c r="BB1750" s="186">
        <v>0</v>
      </c>
      <c r="BC1750" s="191">
        <v>4.9400000000000004</v>
      </c>
      <c r="BD1750" s="186">
        <v>0</v>
      </c>
      <c r="BE1750" s="186">
        <v>0</v>
      </c>
      <c r="BF1750" s="189">
        <v>43466</v>
      </c>
      <c r="BG1750" s="189">
        <v>43524</v>
      </c>
      <c r="BH1750" s="191">
        <v>9.7799999999999994</v>
      </c>
      <c r="BI1750" s="191">
        <v>94.1</v>
      </c>
      <c r="BJ1750" s="191">
        <v>233.18</v>
      </c>
      <c r="BK1750" s="191">
        <v>57.85</v>
      </c>
      <c r="BL1750" s="191">
        <v>2.64</v>
      </c>
      <c r="BM1750" s="191">
        <v>16.399999999999999</v>
      </c>
      <c r="BN1750" s="191">
        <v>7.71</v>
      </c>
      <c r="BO1750" s="191">
        <v>24.11</v>
      </c>
      <c r="BP1750" s="191">
        <v>317.77999999999997</v>
      </c>
      <c r="BQ1750" s="191">
        <v>12.42</v>
      </c>
      <c r="BR1750" s="191">
        <v>0.68</v>
      </c>
      <c r="BS1750" s="191">
        <v>305.36</v>
      </c>
      <c r="BT1750" s="191">
        <v>61.07</v>
      </c>
      <c r="BU1750" s="191">
        <v>379.53</v>
      </c>
      <c r="BV1750" s="186">
        <v>2571</v>
      </c>
      <c r="BW1750" s="186">
        <v>2571</v>
      </c>
      <c r="BX1750" s="186">
        <v>0</v>
      </c>
      <c r="BY1750" s="189">
        <v>43521</v>
      </c>
      <c r="BZ1750" s="188" t="s">
        <v>624</v>
      </c>
      <c r="CA1750" s="186">
        <v>14347</v>
      </c>
      <c r="CB1750" s="186">
        <v>0</v>
      </c>
      <c r="CC1750" s="189">
        <v>43549</v>
      </c>
      <c r="CD1750" s="186">
        <v>8732</v>
      </c>
      <c r="CE1750" s="186">
        <v>0</v>
      </c>
      <c r="CF1750" s="186">
        <v>11303</v>
      </c>
      <c r="CG1750" s="186">
        <v>0</v>
      </c>
    </row>
    <row r="1751" spans="1:85" x14ac:dyDescent="0.45">
      <c r="A1751" s="98">
        <v>100004095111</v>
      </c>
      <c r="B1751" s="1">
        <v>43538</v>
      </c>
      <c r="C1751" t="s">
        <v>101</v>
      </c>
      <c r="D1751">
        <v>2019</v>
      </c>
      <c r="E1751" s="98">
        <v>14890014442703</v>
      </c>
      <c r="F1751" s="142" t="s">
        <v>718</v>
      </c>
      <c r="G1751" s="141" t="str">
        <f>VLOOKUP(E1751,'Tableau Sites'!$A$7:$C$127,3,FALSE)</f>
        <v>1 RUE LESAGE</v>
      </c>
      <c r="H1751" s="98">
        <v>56100</v>
      </c>
      <c r="I1751" s="104">
        <v>6</v>
      </c>
      <c r="J1751" s="1">
        <v>43524</v>
      </c>
      <c r="K1751" s="1">
        <v>43524</v>
      </c>
      <c r="L1751" s="104">
        <v>3159</v>
      </c>
      <c r="M1751" s="104">
        <v>3159</v>
      </c>
      <c r="N1751" s="5">
        <v>470.83</v>
      </c>
      <c r="O1751" s="186">
        <v>102976584</v>
      </c>
      <c r="P1751" s="187" t="s">
        <v>611</v>
      </c>
      <c r="Q1751" s="186">
        <v>102977700</v>
      </c>
      <c r="R1751" s="188" t="s">
        <v>130</v>
      </c>
      <c r="S1751" s="186">
        <v>11003620275</v>
      </c>
      <c r="T1751" s="188" t="s">
        <v>910</v>
      </c>
      <c r="U1751" s="186">
        <v>21560121200016</v>
      </c>
      <c r="V1751" s="188" t="s">
        <v>347</v>
      </c>
      <c r="W1751" s="188" t="s">
        <v>917</v>
      </c>
      <c r="X1751" s="186">
        <v>100004095111</v>
      </c>
      <c r="Y1751" s="189">
        <v>43538</v>
      </c>
      <c r="Z1751" s="189">
        <v>43578</v>
      </c>
      <c r="AA1751" s="186">
        <v>189</v>
      </c>
      <c r="AB1751" s="188" t="s">
        <v>613</v>
      </c>
      <c r="AC1751" s="188" t="s">
        <v>347</v>
      </c>
      <c r="AD1751" s="186">
        <v>6005863527</v>
      </c>
      <c r="AE1751" s="188" t="s">
        <v>718</v>
      </c>
      <c r="AF1751" s="188" t="s">
        <v>347</v>
      </c>
      <c r="AG1751" s="188" t="s">
        <v>347</v>
      </c>
      <c r="AH1751" s="190">
        <v>14890014442703</v>
      </c>
      <c r="AI1751" s="188" t="s">
        <v>909</v>
      </c>
      <c r="AJ1751" s="186">
        <v>56100</v>
      </c>
      <c r="AK1751" s="188" t="s">
        <v>264</v>
      </c>
      <c r="AL1751" s="188" t="s">
        <v>616</v>
      </c>
      <c r="AM1751" s="188" t="s">
        <v>987</v>
      </c>
      <c r="AN1751" s="188" t="s">
        <v>101</v>
      </c>
      <c r="AO1751" s="188" t="s">
        <v>617</v>
      </c>
      <c r="AP1751" s="188" t="s">
        <v>618</v>
      </c>
      <c r="AQ1751" s="188" t="s">
        <v>619</v>
      </c>
      <c r="AR1751" s="191">
        <v>6</v>
      </c>
      <c r="AS1751" s="188" t="s">
        <v>347</v>
      </c>
      <c r="AT1751" s="188" t="s">
        <v>347</v>
      </c>
      <c r="AU1751" s="186">
        <v>0</v>
      </c>
      <c r="AV1751" s="189">
        <v>43466</v>
      </c>
      <c r="AW1751" s="189">
        <v>43524</v>
      </c>
      <c r="AX1751" s="191">
        <v>164.74</v>
      </c>
      <c r="AY1751" s="186">
        <v>0</v>
      </c>
      <c r="AZ1751" s="186">
        <v>0</v>
      </c>
      <c r="BA1751" s="186">
        <v>0</v>
      </c>
      <c r="BB1751" s="186">
        <v>0</v>
      </c>
      <c r="BC1751" s="191">
        <v>11.94</v>
      </c>
      <c r="BD1751" s="186">
        <v>0</v>
      </c>
      <c r="BE1751" s="186">
        <v>0</v>
      </c>
      <c r="BF1751" s="189">
        <v>43525</v>
      </c>
      <c r="BG1751" s="189">
        <v>43585</v>
      </c>
      <c r="BH1751" s="191">
        <v>10.11</v>
      </c>
      <c r="BI1751" s="191">
        <v>115.62</v>
      </c>
      <c r="BJ1751" s="191">
        <v>290.47000000000003</v>
      </c>
      <c r="BK1751" s="191">
        <v>71.08</v>
      </c>
      <c r="BL1751" s="191">
        <v>2.73</v>
      </c>
      <c r="BM1751" s="191">
        <v>20.149999999999999</v>
      </c>
      <c r="BN1751" s="191">
        <v>9.48</v>
      </c>
      <c r="BO1751" s="191">
        <v>29.63</v>
      </c>
      <c r="BP1751" s="191">
        <v>393.91</v>
      </c>
      <c r="BQ1751" s="191">
        <v>12.84</v>
      </c>
      <c r="BR1751" s="191">
        <v>0.71</v>
      </c>
      <c r="BS1751" s="191">
        <v>381.07</v>
      </c>
      <c r="BT1751" s="191">
        <v>76.209999999999994</v>
      </c>
      <c r="BU1751" s="191">
        <v>470.83</v>
      </c>
      <c r="BV1751" s="186">
        <v>3159</v>
      </c>
      <c r="BW1751" s="186">
        <v>3159</v>
      </c>
      <c r="BX1751" s="186">
        <v>0</v>
      </c>
      <c r="BY1751" s="189">
        <v>43521</v>
      </c>
      <c r="BZ1751" s="188" t="s">
        <v>624</v>
      </c>
      <c r="CA1751" s="186">
        <v>14347</v>
      </c>
      <c r="CB1751" s="186">
        <v>0</v>
      </c>
      <c r="CC1751" s="189">
        <v>43549</v>
      </c>
      <c r="CD1751" s="186">
        <v>11303</v>
      </c>
      <c r="CE1751" s="186">
        <v>0</v>
      </c>
      <c r="CF1751" s="186">
        <v>14462</v>
      </c>
      <c r="CG1751" s="186">
        <v>0</v>
      </c>
    </row>
    <row r="1752" spans="1:85" hidden="1" x14ac:dyDescent="0.45">
      <c r="A1752" s="98">
        <v>100004095111</v>
      </c>
      <c r="B1752" s="1">
        <v>43538</v>
      </c>
      <c r="C1752" t="s">
        <v>101</v>
      </c>
      <c r="D1752">
        <v>2018</v>
      </c>
      <c r="E1752" s="98">
        <v>14831259040485</v>
      </c>
      <c r="F1752" s="142" t="s">
        <v>720</v>
      </c>
      <c r="G1752" s="141" t="str">
        <f>VLOOKUP(E1752,'Tableau Sites'!$A$7:$C$107,3,FALSE)</f>
        <v>10 RUE FRANCOIS RENAULT</v>
      </c>
      <c r="H1752" s="98">
        <v>56100</v>
      </c>
      <c r="I1752" s="104">
        <v>6</v>
      </c>
      <c r="J1752" s="1">
        <v>43404</v>
      </c>
      <c r="K1752" s="1">
        <v>43404</v>
      </c>
      <c r="L1752" s="104">
        <v>306</v>
      </c>
      <c r="M1752" s="104">
        <v>306</v>
      </c>
      <c r="N1752" s="5">
        <v>57.17</v>
      </c>
      <c r="O1752" s="186">
        <v>102976584</v>
      </c>
      <c r="P1752" s="187" t="s">
        <v>611</v>
      </c>
      <c r="Q1752" s="186">
        <v>102977700</v>
      </c>
      <c r="R1752" s="188" t="s">
        <v>130</v>
      </c>
      <c r="S1752" s="186">
        <v>11003620275</v>
      </c>
      <c r="T1752" s="188" t="s">
        <v>910</v>
      </c>
      <c r="U1752" s="186">
        <v>21560121200016</v>
      </c>
      <c r="V1752" s="188" t="s">
        <v>347</v>
      </c>
      <c r="W1752" s="188" t="s">
        <v>917</v>
      </c>
      <c r="X1752" s="186">
        <v>100004095111</v>
      </c>
      <c r="Y1752" s="189">
        <v>43538</v>
      </c>
      <c r="Z1752" s="189">
        <v>43578</v>
      </c>
      <c r="AA1752" s="186">
        <v>190</v>
      </c>
      <c r="AB1752" s="188" t="s">
        <v>613</v>
      </c>
      <c r="AC1752" s="188" t="s">
        <v>347</v>
      </c>
      <c r="AD1752" s="186">
        <v>6005876567</v>
      </c>
      <c r="AE1752" s="188" t="s">
        <v>720</v>
      </c>
      <c r="AF1752" s="188" t="s">
        <v>347</v>
      </c>
      <c r="AG1752" s="188" t="s">
        <v>347</v>
      </c>
      <c r="AH1752" s="190">
        <v>14831259040485</v>
      </c>
      <c r="AI1752" s="188" t="s">
        <v>126</v>
      </c>
      <c r="AJ1752" s="186">
        <v>56100</v>
      </c>
      <c r="AK1752" s="188" t="s">
        <v>264</v>
      </c>
      <c r="AL1752" s="188" t="s">
        <v>616</v>
      </c>
      <c r="AM1752" s="188" t="s">
        <v>988</v>
      </c>
      <c r="AN1752" s="188" t="s">
        <v>101</v>
      </c>
      <c r="AO1752" s="188" t="s">
        <v>617</v>
      </c>
      <c r="AP1752" s="188" t="s">
        <v>618</v>
      </c>
      <c r="AQ1752" s="188" t="s">
        <v>619</v>
      </c>
      <c r="AR1752" s="191">
        <v>6</v>
      </c>
      <c r="AS1752" s="188" t="s">
        <v>347</v>
      </c>
      <c r="AT1752" s="188" t="s">
        <v>347</v>
      </c>
      <c r="AU1752" s="186">
        <v>0</v>
      </c>
      <c r="AV1752" s="189">
        <v>43344</v>
      </c>
      <c r="AW1752" s="189">
        <v>43404</v>
      </c>
      <c r="AX1752" s="191">
        <v>15.39</v>
      </c>
      <c r="AY1752" s="186">
        <v>0</v>
      </c>
      <c r="AZ1752" s="186">
        <v>0</v>
      </c>
      <c r="BA1752" s="186">
        <v>0</v>
      </c>
      <c r="BB1752" s="186">
        <v>0</v>
      </c>
      <c r="BC1752" s="191">
        <v>0.59</v>
      </c>
      <c r="BD1752" s="186">
        <v>0</v>
      </c>
      <c r="BE1752" s="186">
        <v>0</v>
      </c>
      <c r="BF1752" s="189">
        <v>43405</v>
      </c>
      <c r="BG1752" s="189">
        <v>43465</v>
      </c>
      <c r="BH1752" s="191">
        <v>10.11</v>
      </c>
      <c r="BI1752" s="191">
        <v>11.2</v>
      </c>
      <c r="BJ1752" s="191">
        <v>36.700000000000003</v>
      </c>
      <c r="BK1752" s="191">
        <v>6.89</v>
      </c>
      <c r="BL1752" s="191">
        <v>2.73</v>
      </c>
      <c r="BM1752" s="191">
        <v>1.95</v>
      </c>
      <c r="BN1752" s="191">
        <v>0.92</v>
      </c>
      <c r="BO1752" s="191">
        <v>2.87</v>
      </c>
      <c r="BP1752" s="191">
        <v>49.19</v>
      </c>
      <c r="BQ1752" s="191">
        <v>12.84</v>
      </c>
      <c r="BR1752" s="191">
        <v>0.71</v>
      </c>
      <c r="BS1752" s="191">
        <v>36.35</v>
      </c>
      <c r="BT1752" s="191">
        <v>7.27</v>
      </c>
      <c r="BU1752" s="191">
        <v>57.17</v>
      </c>
      <c r="BV1752" s="186">
        <v>306</v>
      </c>
      <c r="BW1752" s="186">
        <v>306</v>
      </c>
      <c r="BX1752" s="186">
        <v>0</v>
      </c>
      <c r="BY1752" s="189">
        <v>43124</v>
      </c>
      <c r="BZ1752" s="188" t="s">
        <v>687</v>
      </c>
      <c r="CA1752" s="186">
        <v>4290</v>
      </c>
      <c r="CB1752" s="186">
        <v>0</v>
      </c>
      <c r="CC1752" s="189">
        <v>43609</v>
      </c>
      <c r="CD1752" s="186">
        <v>5418</v>
      </c>
      <c r="CE1752" s="186">
        <v>0</v>
      </c>
      <c r="CF1752" s="186">
        <v>5724</v>
      </c>
      <c r="CG1752" s="186">
        <v>0</v>
      </c>
    </row>
    <row r="1753" spans="1:85" hidden="1" x14ac:dyDescent="0.45">
      <c r="A1753" s="98">
        <v>100004095111</v>
      </c>
      <c r="B1753" s="1">
        <v>43538</v>
      </c>
      <c r="C1753" t="s">
        <v>101</v>
      </c>
      <c r="D1753">
        <v>2019</v>
      </c>
      <c r="E1753" s="98">
        <v>14831259040485</v>
      </c>
      <c r="F1753" s="142" t="s">
        <v>720</v>
      </c>
      <c r="G1753" s="141" t="str">
        <f>VLOOKUP(E1753,'Tableau Sites'!$A$7:$C$107,3,FALSE)</f>
        <v>10 RUE FRANCOIS RENAULT</v>
      </c>
      <c r="H1753" s="98">
        <v>56100</v>
      </c>
      <c r="I1753" s="104">
        <v>6</v>
      </c>
      <c r="J1753" s="1">
        <v>43465</v>
      </c>
      <c r="K1753" s="1">
        <v>43465</v>
      </c>
      <c r="L1753" s="104">
        <v>355</v>
      </c>
      <c r="M1753" s="104">
        <v>355</v>
      </c>
      <c r="N1753" s="5">
        <v>63.69</v>
      </c>
      <c r="O1753" s="186">
        <v>102976584</v>
      </c>
      <c r="P1753" s="187" t="s">
        <v>611</v>
      </c>
      <c r="Q1753" s="186">
        <v>102977700</v>
      </c>
      <c r="R1753" s="188" t="s">
        <v>130</v>
      </c>
      <c r="S1753" s="186">
        <v>11003620275</v>
      </c>
      <c r="T1753" s="188" t="s">
        <v>910</v>
      </c>
      <c r="U1753" s="186">
        <v>21560121200016</v>
      </c>
      <c r="V1753" s="188" t="s">
        <v>347</v>
      </c>
      <c r="W1753" s="188" t="s">
        <v>917</v>
      </c>
      <c r="X1753" s="186">
        <v>100004095111</v>
      </c>
      <c r="Y1753" s="189">
        <v>43538</v>
      </c>
      <c r="Z1753" s="189">
        <v>43578</v>
      </c>
      <c r="AA1753" s="186">
        <v>191</v>
      </c>
      <c r="AB1753" s="188" t="s">
        <v>613</v>
      </c>
      <c r="AC1753" s="188" t="s">
        <v>347</v>
      </c>
      <c r="AD1753" s="186">
        <v>6005876567</v>
      </c>
      <c r="AE1753" s="188" t="s">
        <v>720</v>
      </c>
      <c r="AF1753" s="188" t="s">
        <v>347</v>
      </c>
      <c r="AG1753" s="188" t="s">
        <v>347</v>
      </c>
      <c r="AH1753" s="190">
        <v>14831259040485</v>
      </c>
      <c r="AI1753" s="188" t="s">
        <v>126</v>
      </c>
      <c r="AJ1753" s="186">
        <v>56100</v>
      </c>
      <c r="AK1753" s="188" t="s">
        <v>264</v>
      </c>
      <c r="AL1753" s="188" t="s">
        <v>616</v>
      </c>
      <c r="AM1753" s="188" t="s">
        <v>988</v>
      </c>
      <c r="AN1753" s="188" t="s">
        <v>101</v>
      </c>
      <c r="AO1753" s="188" t="s">
        <v>617</v>
      </c>
      <c r="AP1753" s="188" t="s">
        <v>618</v>
      </c>
      <c r="AQ1753" s="188" t="s">
        <v>619</v>
      </c>
      <c r="AR1753" s="191">
        <v>6</v>
      </c>
      <c r="AS1753" s="188" t="s">
        <v>347</v>
      </c>
      <c r="AT1753" s="188" t="s">
        <v>347</v>
      </c>
      <c r="AU1753" s="186">
        <v>0</v>
      </c>
      <c r="AV1753" s="189">
        <v>43405</v>
      </c>
      <c r="AW1753" s="189">
        <v>43465</v>
      </c>
      <c r="AX1753" s="191">
        <v>17.850000000000001</v>
      </c>
      <c r="AY1753" s="186">
        <v>0</v>
      </c>
      <c r="AZ1753" s="186">
        <v>0</v>
      </c>
      <c r="BA1753" s="186">
        <v>0</v>
      </c>
      <c r="BB1753" s="186">
        <v>0</v>
      </c>
      <c r="BC1753" s="191">
        <v>0.68</v>
      </c>
      <c r="BD1753" s="186">
        <v>0</v>
      </c>
      <c r="BE1753" s="186">
        <v>0</v>
      </c>
      <c r="BF1753" s="189">
        <v>43466</v>
      </c>
      <c r="BG1753" s="189">
        <v>43524</v>
      </c>
      <c r="BH1753" s="191">
        <v>9.7799999999999994</v>
      </c>
      <c r="BI1753" s="191">
        <v>12.99</v>
      </c>
      <c r="BJ1753" s="191">
        <v>40.619999999999997</v>
      </c>
      <c r="BK1753" s="191">
        <v>7.99</v>
      </c>
      <c r="BL1753" s="191">
        <v>2.64</v>
      </c>
      <c r="BM1753" s="191">
        <v>2.2599999999999998</v>
      </c>
      <c r="BN1753" s="191">
        <v>1.07</v>
      </c>
      <c r="BO1753" s="191">
        <v>3.33</v>
      </c>
      <c r="BP1753" s="191">
        <v>54.58</v>
      </c>
      <c r="BQ1753" s="191">
        <v>12.42</v>
      </c>
      <c r="BR1753" s="191">
        <v>0.68</v>
      </c>
      <c r="BS1753" s="191">
        <v>42.16</v>
      </c>
      <c r="BT1753" s="191">
        <v>8.43</v>
      </c>
      <c r="BU1753" s="191">
        <v>63.69</v>
      </c>
      <c r="BV1753" s="186">
        <v>355</v>
      </c>
      <c r="BW1753" s="186">
        <v>355</v>
      </c>
      <c r="BX1753" s="186">
        <v>0</v>
      </c>
      <c r="BY1753" s="189">
        <v>43124</v>
      </c>
      <c r="BZ1753" s="188" t="s">
        <v>687</v>
      </c>
      <c r="CA1753" s="186">
        <v>4290</v>
      </c>
      <c r="CB1753" s="186">
        <v>0</v>
      </c>
      <c r="CC1753" s="189">
        <v>43609</v>
      </c>
      <c r="CD1753" s="186">
        <v>5724</v>
      </c>
      <c r="CE1753" s="186">
        <v>0</v>
      </c>
      <c r="CF1753" s="186">
        <v>6079</v>
      </c>
      <c r="CG1753" s="186">
        <v>0</v>
      </c>
    </row>
    <row r="1754" spans="1:85" hidden="1" x14ac:dyDescent="0.45">
      <c r="A1754" s="98">
        <v>100004095111</v>
      </c>
      <c r="B1754" s="1">
        <v>43538</v>
      </c>
      <c r="C1754" t="s">
        <v>101</v>
      </c>
      <c r="D1754">
        <v>2019</v>
      </c>
      <c r="E1754" s="98">
        <v>14831259040485</v>
      </c>
      <c r="F1754" s="142" t="s">
        <v>720</v>
      </c>
      <c r="G1754" s="141" t="str">
        <f>VLOOKUP(E1754,'Tableau Sites'!$A$7:$C$107,3,FALSE)</f>
        <v>10 RUE FRANCOIS RENAULT</v>
      </c>
      <c r="H1754" s="98">
        <v>56100</v>
      </c>
      <c r="I1754" s="104">
        <v>6</v>
      </c>
      <c r="J1754" s="1">
        <v>43524</v>
      </c>
      <c r="K1754" s="1">
        <v>43524</v>
      </c>
      <c r="L1754" s="104">
        <v>265</v>
      </c>
      <c r="M1754" s="104">
        <v>265</v>
      </c>
      <c r="N1754" s="5">
        <v>51.91</v>
      </c>
      <c r="O1754" s="186">
        <v>102976584</v>
      </c>
      <c r="P1754" s="187" t="s">
        <v>611</v>
      </c>
      <c r="Q1754" s="186">
        <v>102977700</v>
      </c>
      <c r="R1754" s="188" t="s">
        <v>130</v>
      </c>
      <c r="S1754" s="186">
        <v>11003620275</v>
      </c>
      <c r="T1754" s="188" t="s">
        <v>910</v>
      </c>
      <c r="U1754" s="186">
        <v>21560121200016</v>
      </c>
      <c r="V1754" s="188" t="s">
        <v>347</v>
      </c>
      <c r="W1754" s="188" t="s">
        <v>917</v>
      </c>
      <c r="X1754" s="186">
        <v>100004095111</v>
      </c>
      <c r="Y1754" s="189">
        <v>43538</v>
      </c>
      <c r="Z1754" s="189">
        <v>43578</v>
      </c>
      <c r="AA1754" s="186">
        <v>192</v>
      </c>
      <c r="AB1754" s="188" t="s">
        <v>613</v>
      </c>
      <c r="AC1754" s="188" t="s">
        <v>347</v>
      </c>
      <c r="AD1754" s="186">
        <v>6005876567</v>
      </c>
      <c r="AE1754" s="188" t="s">
        <v>720</v>
      </c>
      <c r="AF1754" s="188" t="s">
        <v>347</v>
      </c>
      <c r="AG1754" s="188" t="s">
        <v>347</v>
      </c>
      <c r="AH1754" s="190">
        <v>14831259040485</v>
      </c>
      <c r="AI1754" s="188" t="s">
        <v>126</v>
      </c>
      <c r="AJ1754" s="186">
        <v>56100</v>
      </c>
      <c r="AK1754" s="188" t="s">
        <v>264</v>
      </c>
      <c r="AL1754" s="188" t="s">
        <v>616</v>
      </c>
      <c r="AM1754" s="188" t="s">
        <v>988</v>
      </c>
      <c r="AN1754" s="188" t="s">
        <v>101</v>
      </c>
      <c r="AO1754" s="188" t="s">
        <v>617</v>
      </c>
      <c r="AP1754" s="188" t="s">
        <v>618</v>
      </c>
      <c r="AQ1754" s="188" t="s">
        <v>619</v>
      </c>
      <c r="AR1754" s="191">
        <v>6</v>
      </c>
      <c r="AS1754" s="188" t="s">
        <v>347</v>
      </c>
      <c r="AT1754" s="188" t="s">
        <v>347</v>
      </c>
      <c r="AU1754" s="186">
        <v>0</v>
      </c>
      <c r="AV1754" s="189">
        <v>43466</v>
      </c>
      <c r="AW1754" s="189">
        <v>43524</v>
      </c>
      <c r="AX1754" s="191">
        <v>13.82</v>
      </c>
      <c r="AY1754" s="186">
        <v>0</v>
      </c>
      <c r="AZ1754" s="186">
        <v>0</v>
      </c>
      <c r="BA1754" s="186">
        <v>0</v>
      </c>
      <c r="BB1754" s="186">
        <v>0</v>
      </c>
      <c r="BC1754" s="191">
        <v>1</v>
      </c>
      <c r="BD1754" s="186">
        <v>0</v>
      </c>
      <c r="BE1754" s="186">
        <v>0</v>
      </c>
      <c r="BF1754" s="189">
        <v>43525</v>
      </c>
      <c r="BG1754" s="189">
        <v>43585</v>
      </c>
      <c r="BH1754" s="191">
        <v>10.11</v>
      </c>
      <c r="BI1754" s="191">
        <v>9.6999999999999993</v>
      </c>
      <c r="BJ1754" s="191">
        <v>33.630000000000003</v>
      </c>
      <c r="BK1754" s="191">
        <v>5.96</v>
      </c>
      <c r="BL1754" s="191">
        <v>2.73</v>
      </c>
      <c r="BM1754" s="191">
        <v>1.69</v>
      </c>
      <c r="BN1754" s="191">
        <v>0.8</v>
      </c>
      <c r="BO1754" s="191">
        <v>2.4900000000000002</v>
      </c>
      <c r="BP1754" s="191">
        <v>44.81</v>
      </c>
      <c r="BQ1754" s="191">
        <v>12.84</v>
      </c>
      <c r="BR1754" s="191">
        <v>0.71</v>
      </c>
      <c r="BS1754" s="191">
        <v>31.97</v>
      </c>
      <c r="BT1754" s="191">
        <v>6.39</v>
      </c>
      <c r="BU1754" s="191">
        <v>51.91</v>
      </c>
      <c r="BV1754" s="186">
        <v>265</v>
      </c>
      <c r="BW1754" s="186">
        <v>265</v>
      </c>
      <c r="BX1754" s="186">
        <v>0</v>
      </c>
      <c r="BY1754" s="189">
        <v>43124</v>
      </c>
      <c r="BZ1754" s="188" t="s">
        <v>687</v>
      </c>
      <c r="CA1754" s="186">
        <v>4290</v>
      </c>
      <c r="CB1754" s="186">
        <v>0</v>
      </c>
      <c r="CC1754" s="189">
        <v>43609</v>
      </c>
      <c r="CD1754" s="186">
        <v>6079</v>
      </c>
      <c r="CE1754" s="186">
        <v>0</v>
      </c>
      <c r="CF1754" s="186">
        <v>6344</v>
      </c>
      <c r="CG1754" s="186">
        <v>0</v>
      </c>
    </row>
    <row r="1755" spans="1:85" hidden="1" x14ac:dyDescent="0.45">
      <c r="A1755" s="98">
        <v>100004095111</v>
      </c>
      <c r="B1755" s="1">
        <v>43538</v>
      </c>
      <c r="C1755" t="s">
        <v>101</v>
      </c>
      <c r="D1755">
        <v>2018</v>
      </c>
      <c r="E1755" s="98">
        <v>14854124423820</v>
      </c>
      <c r="F1755" s="142" t="s">
        <v>140</v>
      </c>
      <c r="G1755" s="141" t="str">
        <f>VLOOKUP(E1755,'Tableau Sites'!$A$7:$C$107,3,FALSE)</f>
        <v>20 RUE JEAN MOULIN</v>
      </c>
      <c r="H1755" s="98">
        <v>56100</v>
      </c>
      <c r="I1755" s="104">
        <v>6</v>
      </c>
      <c r="J1755" s="1">
        <v>43404</v>
      </c>
      <c r="K1755" s="1">
        <v>43404</v>
      </c>
      <c r="L1755" s="104">
        <v>616</v>
      </c>
      <c r="M1755" s="104">
        <v>616</v>
      </c>
      <c r="N1755" s="5">
        <v>101.35</v>
      </c>
      <c r="O1755" s="186">
        <v>102976584</v>
      </c>
      <c r="P1755" s="187" t="s">
        <v>611</v>
      </c>
      <c r="Q1755" s="186">
        <v>102977700</v>
      </c>
      <c r="R1755" s="188" t="s">
        <v>130</v>
      </c>
      <c r="S1755" s="186">
        <v>11003620275</v>
      </c>
      <c r="T1755" s="188" t="s">
        <v>910</v>
      </c>
      <c r="U1755" s="186">
        <v>21560121200016</v>
      </c>
      <c r="V1755" s="188" t="s">
        <v>347</v>
      </c>
      <c r="W1755" s="188" t="s">
        <v>917</v>
      </c>
      <c r="X1755" s="186">
        <v>100004095111</v>
      </c>
      <c r="Y1755" s="189">
        <v>43538</v>
      </c>
      <c r="Z1755" s="189">
        <v>43578</v>
      </c>
      <c r="AA1755" s="186">
        <v>193</v>
      </c>
      <c r="AB1755" s="188" t="s">
        <v>613</v>
      </c>
      <c r="AC1755" s="188" t="s">
        <v>347</v>
      </c>
      <c r="AD1755" s="186">
        <v>6005836747</v>
      </c>
      <c r="AE1755" s="188" t="s">
        <v>140</v>
      </c>
      <c r="AF1755" s="188" t="s">
        <v>347</v>
      </c>
      <c r="AG1755" s="188" t="s">
        <v>347</v>
      </c>
      <c r="AH1755" s="190">
        <v>14854124423820</v>
      </c>
      <c r="AI1755" s="188" t="s">
        <v>858</v>
      </c>
      <c r="AJ1755" s="186">
        <v>56100</v>
      </c>
      <c r="AK1755" s="188" t="s">
        <v>264</v>
      </c>
      <c r="AL1755" s="188" t="s">
        <v>616</v>
      </c>
      <c r="AM1755" s="188" t="s">
        <v>989</v>
      </c>
      <c r="AN1755" s="188" t="s">
        <v>101</v>
      </c>
      <c r="AO1755" s="188" t="s">
        <v>617</v>
      </c>
      <c r="AP1755" s="188" t="s">
        <v>618</v>
      </c>
      <c r="AQ1755" s="188" t="s">
        <v>619</v>
      </c>
      <c r="AR1755" s="191">
        <v>6</v>
      </c>
      <c r="AS1755" s="188" t="s">
        <v>347</v>
      </c>
      <c r="AT1755" s="188" t="s">
        <v>347</v>
      </c>
      <c r="AU1755" s="186">
        <v>0</v>
      </c>
      <c r="AV1755" s="189">
        <v>43344</v>
      </c>
      <c r="AW1755" s="189">
        <v>43404</v>
      </c>
      <c r="AX1755" s="191">
        <v>30.98</v>
      </c>
      <c r="AY1755" s="186">
        <v>0</v>
      </c>
      <c r="AZ1755" s="186">
        <v>0</v>
      </c>
      <c r="BA1755" s="186">
        <v>0</v>
      </c>
      <c r="BB1755" s="186">
        <v>0</v>
      </c>
      <c r="BC1755" s="191">
        <v>1.18</v>
      </c>
      <c r="BD1755" s="186">
        <v>0</v>
      </c>
      <c r="BE1755" s="186">
        <v>0</v>
      </c>
      <c r="BF1755" s="189">
        <v>43405</v>
      </c>
      <c r="BG1755" s="189">
        <v>43465</v>
      </c>
      <c r="BH1755" s="191">
        <v>10.11</v>
      </c>
      <c r="BI1755" s="191">
        <v>22.55</v>
      </c>
      <c r="BJ1755" s="191">
        <v>63.64</v>
      </c>
      <c r="BK1755" s="191">
        <v>13.86</v>
      </c>
      <c r="BL1755" s="191">
        <v>2.73</v>
      </c>
      <c r="BM1755" s="191">
        <v>3.93</v>
      </c>
      <c r="BN1755" s="191">
        <v>1.85</v>
      </c>
      <c r="BO1755" s="191">
        <v>5.78</v>
      </c>
      <c r="BP1755" s="191">
        <v>86.01</v>
      </c>
      <c r="BQ1755" s="191">
        <v>12.84</v>
      </c>
      <c r="BR1755" s="191">
        <v>0.71</v>
      </c>
      <c r="BS1755" s="191">
        <v>73.17</v>
      </c>
      <c r="BT1755" s="191">
        <v>14.63</v>
      </c>
      <c r="BU1755" s="191">
        <v>101.35</v>
      </c>
      <c r="BV1755" s="186">
        <v>616</v>
      </c>
      <c r="BW1755" s="186">
        <v>616</v>
      </c>
      <c r="BX1755" s="186">
        <v>0</v>
      </c>
      <c r="BY1755" s="189">
        <v>43538</v>
      </c>
      <c r="BZ1755" s="188" t="s">
        <v>624</v>
      </c>
      <c r="CA1755" s="186">
        <v>8925</v>
      </c>
      <c r="CB1755" s="186">
        <v>0</v>
      </c>
      <c r="CC1755" s="189">
        <v>43569</v>
      </c>
      <c r="CD1755" s="186">
        <v>6749</v>
      </c>
      <c r="CE1755" s="186">
        <v>0</v>
      </c>
      <c r="CF1755" s="186">
        <v>7365</v>
      </c>
      <c r="CG1755" s="186">
        <v>0</v>
      </c>
    </row>
    <row r="1756" spans="1:85" hidden="1" x14ac:dyDescent="0.45">
      <c r="A1756" s="98">
        <v>100004095111</v>
      </c>
      <c r="B1756" s="1">
        <v>43538</v>
      </c>
      <c r="C1756" t="s">
        <v>101</v>
      </c>
      <c r="D1756">
        <v>2019</v>
      </c>
      <c r="E1756" s="98">
        <v>14854124423820</v>
      </c>
      <c r="F1756" s="142" t="s">
        <v>140</v>
      </c>
      <c r="G1756" s="141" t="str">
        <f>VLOOKUP(E1756,'Tableau Sites'!$A$7:$C$107,3,FALSE)</f>
        <v>20 RUE JEAN MOULIN</v>
      </c>
      <c r="H1756" s="98">
        <v>56100</v>
      </c>
      <c r="I1756" s="104">
        <v>6</v>
      </c>
      <c r="J1756" s="1">
        <v>43465</v>
      </c>
      <c r="K1756" s="1">
        <v>43465</v>
      </c>
      <c r="L1756" s="104">
        <v>675</v>
      </c>
      <c r="M1756" s="104">
        <v>675</v>
      </c>
      <c r="N1756" s="5">
        <v>109.33</v>
      </c>
      <c r="O1756" s="186">
        <v>102976584</v>
      </c>
      <c r="P1756" s="187" t="s">
        <v>611</v>
      </c>
      <c r="Q1756" s="186">
        <v>102977700</v>
      </c>
      <c r="R1756" s="188" t="s">
        <v>130</v>
      </c>
      <c r="S1756" s="186">
        <v>11003620275</v>
      </c>
      <c r="T1756" s="188" t="s">
        <v>910</v>
      </c>
      <c r="U1756" s="186">
        <v>21560121200016</v>
      </c>
      <c r="V1756" s="188" t="s">
        <v>347</v>
      </c>
      <c r="W1756" s="188" t="s">
        <v>917</v>
      </c>
      <c r="X1756" s="186">
        <v>100004095111</v>
      </c>
      <c r="Y1756" s="189">
        <v>43538</v>
      </c>
      <c r="Z1756" s="189">
        <v>43578</v>
      </c>
      <c r="AA1756" s="186">
        <v>194</v>
      </c>
      <c r="AB1756" s="188" t="s">
        <v>613</v>
      </c>
      <c r="AC1756" s="188" t="s">
        <v>347</v>
      </c>
      <c r="AD1756" s="186">
        <v>6005836747</v>
      </c>
      <c r="AE1756" s="188" t="s">
        <v>140</v>
      </c>
      <c r="AF1756" s="188" t="s">
        <v>347</v>
      </c>
      <c r="AG1756" s="188" t="s">
        <v>347</v>
      </c>
      <c r="AH1756" s="190">
        <v>14854124423820</v>
      </c>
      <c r="AI1756" s="188" t="s">
        <v>858</v>
      </c>
      <c r="AJ1756" s="186">
        <v>56100</v>
      </c>
      <c r="AK1756" s="188" t="s">
        <v>264</v>
      </c>
      <c r="AL1756" s="188" t="s">
        <v>616</v>
      </c>
      <c r="AM1756" s="188" t="s">
        <v>989</v>
      </c>
      <c r="AN1756" s="188" t="s">
        <v>101</v>
      </c>
      <c r="AO1756" s="188" t="s">
        <v>617</v>
      </c>
      <c r="AP1756" s="188" t="s">
        <v>618</v>
      </c>
      <c r="AQ1756" s="188" t="s">
        <v>619</v>
      </c>
      <c r="AR1756" s="191">
        <v>6</v>
      </c>
      <c r="AS1756" s="188" t="s">
        <v>347</v>
      </c>
      <c r="AT1756" s="188" t="s">
        <v>347</v>
      </c>
      <c r="AU1756" s="186">
        <v>0</v>
      </c>
      <c r="AV1756" s="189">
        <v>43405</v>
      </c>
      <c r="AW1756" s="189">
        <v>43465</v>
      </c>
      <c r="AX1756" s="191">
        <v>33.950000000000003</v>
      </c>
      <c r="AY1756" s="186">
        <v>0</v>
      </c>
      <c r="AZ1756" s="186">
        <v>0</v>
      </c>
      <c r="BA1756" s="186">
        <v>0</v>
      </c>
      <c r="BB1756" s="186">
        <v>0</v>
      </c>
      <c r="BC1756" s="191">
        <v>1.3</v>
      </c>
      <c r="BD1756" s="186">
        <v>0</v>
      </c>
      <c r="BE1756" s="186">
        <v>0</v>
      </c>
      <c r="BF1756" s="189">
        <v>43466</v>
      </c>
      <c r="BG1756" s="189">
        <v>43524</v>
      </c>
      <c r="BH1756" s="191">
        <v>9.7799999999999994</v>
      </c>
      <c r="BI1756" s="191">
        <v>24.71</v>
      </c>
      <c r="BJ1756" s="191">
        <v>68.44</v>
      </c>
      <c r="BK1756" s="191">
        <v>15.19</v>
      </c>
      <c r="BL1756" s="191">
        <v>2.64</v>
      </c>
      <c r="BM1756" s="191">
        <v>4.3099999999999996</v>
      </c>
      <c r="BN1756" s="191">
        <v>2.0299999999999998</v>
      </c>
      <c r="BO1756" s="191">
        <v>6.34</v>
      </c>
      <c r="BP1756" s="191">
        <v>92.61</v>
      </c>
      <c r="BQ1756" s="191">
        <v>12.42</v>
      </c>
      <c r="BR1756" s="191">
        <v>0.68</v>
      </c>
      <c r="BS1756" s="191">
        <v>80.19</v>
      </c>
      <c r="BT1756" s="191">
        <v>16.04</v>
      </c>
      <c r="BU1756" s="191">
        <v>109.33</v>
      </c>
      <c r="BV1756" s="186">
        <v>675</v>
      </c>
      <c r="BW1756" s="186">
        <v>675</v>
      </c>
      <c r="BX1756" s="186">
        <v>0</v>
      </c>
      <c r="BY1756" s="189">
        <v>43538</v>
      </c>
      <c r="BZ1756" s="188" t="s">
        <v>624</v>
      </c>
      <c r="CA1756" s="186">
        <v>8925</v>
      </c>
      <c r="CB1756" s="186">
        <v>0</v>
      </c>
      <c r="CC1756" s="189">
        <v>43569</v>
      </c>
      <c r="CD1756" s="186">
        <v>7365</v>
      </c>
      <c r="CE1756" s="186">
        <v>0</v>
      </c>
      <c r="CF1756" s="186">
        <v>8040</v>
      </c>
      <c r="CG1756" s="186">
        <v>0</v>
      </c>
    </row>
    <row r="1757" spans="1:85" hidden="1" x14ac:dyDescent="0.45">
      <c r="A1757" s="98">
        <v>100004095111</v>
      </c>
      <c r="B1757" s="1">
        <v>43538</v>
      </c>
      <c r="C1757" t="s">
        <v>101</v>
      </c>
      <c r="D1757">
        <v>2019</v>
      </c>
      <c r="E1757" s="98">
        <v>14854124423820</v>
      </c>
      <c r="F1757" s="142" t="s">
        <v>140</v>
      </c>
      <c r="G1757" s="141" t="str">
        <f>VLOOKUP(E1757,'Tableau Sites'!$A$7:$C$107,3,FALSE)</f>
        <v>20 RUE JEAN MOULIN</v>
      </c>
      <c r="H1757" s="98">
        <v>56100</v>
      </c>
      <c r="I1757" s="104">
        <v>6</v>
      </c>
      <c r="J1757" s="1">
        <v>43524</v>
      </c>
      <c r="K1757" s="1">
        <v>43524</v>
      </c>
      <c r="L1757" s="104">
        <v>731</v>
      </c>
      <c r="M1757" s="104">
        <v>731</v>
      </c>
      <c r="N1757" s="5">
        <v>119.35</v>
      </c>
      <c r="O1757" s="186">
        <v>102976584</v>
      </c>
      <c r="P1757" s="187" t="s">
        <v>611</v>
      </c>
      <c r="Q1757" s="186">
        <v>102977700</v>
      </c>
      <c r="R1757" s="188" t="s">
        <v>130</v>
      </c>
      <c r="S1757" s="186">
        <v>11003620275</v>
      </c>
      <c r="T1757" s="188" t="s">
        <v>910</v>
      </c>
      <c r="U1757" s="186">
        <v>21560121200016</v>
      </c>
      <c r="V1757" s="188" t="s">
        <v>347</v>
      </c>
      <c r="W1757" s="188" t="s">
        <v>917</v>
      </c>
      <c r="X1757" s="186">
        <v>100004095111</v>
      </c>
      <c r="Y1757" s="189">
        <v>43538</v>
      </c>
      <c r="Z1757" s="189">
        <v>43578</v>
      </c>
      <c r="AA1757" s="186">
        <v>195</v>
      </c>
      <c r="AB1757" s="188" t="s">
        <v>613</v>
      </c>
      <c r="AC1757" s="188" t="s">
        <v>347</v>
      </c>
      <c r="AD1757" s="186">
        <v>6005836747</v>
      </c>
      <c r="AE1757" s="188" t="s">
        <v>140</v>
      </c>
      <c r="AF1757" s="188" t="s">
        <v>347</v>
      </c>
      <c r="AG1757" s="188" t="s">
        <v>347</v>
      </c>
      <c r="AH1757" s="190">
        <v>14854124423820</v>
      </c>
      <c r="AI1757" s="188" t="s">
        <v>858</v>
      </c>
      <c r="AJ1757" s="186">
        <v>56100</v>
      </c>
      <c r="AK1757" s="188" t="s">
        <v>264</v>
      </c>
      <c r="AL1757" s="188" t="s">
        <v>616</v>
      </c>
      <c r="AM1757" s="188" t="s">
        <v>989</v>
      </c>
      <c r="AN1757" s="188" t="s">
        <v>101</v>
      </c>
      <c r="AO1757" s="188" t="s">
        <v>617</v>
      </c>
      <c r="AP1757" s="188" t="s">
        <v>618</v>
      </c>
      <c r="AQ1757" s="188" t="s">
        <v>619</v>
      </c>
      <c r="AR1757" s="191">
        <v>6</v>
      </c>
      <c r="AS1757" s="188" t="s">
        <v>347</v>
      </c>
      <c r="AT1757" s="188" t="s">
        <v>347</v>
      </c>
      <c r="AU1757" s="186">
        <v>0</v>
      </c>
      <c r="AV1757" s="189">
        <v>43466</v>
      </c>
      <c r="AW1757" s="189">
        <v>43524</v>
      </c>
      <c r="AX1757" s="191">
        <v>38.119999999999997</v>
      </c>
      <c r="AY1757" s="186">
        <v>0</v>
      </c>
      <c r="AZ1757" s="186">
        <v>0</v>
      </c>
      <c r="BA1757" s="186">
        <v>0</v>
      </c>
      <c r="BB1757" s="186">
        <v>0</v>
      </c>
      <c r="BC1757" s="191">
        <v>2.76</v>
      </c>
      <c r="BD1757" s="186">
        <v>0</v>
      </c>
      <c r="BE1757" s="186">
        <v>0</v>
      </c>
      <c r="BF1757" s="189">
        <v>43525</v>
      </c>
      <c r="BG1757" s="189">
        <v>43585</v>
      </c>
      <c r="BH1757" s="191">
        <v>10.11</v>
      </c>
      <c r="BI1757" s="191">
        <v>26.75</v>
      </c>
      <c r="BJ1757" s="191">
        <v>74.98</v>
      </c>
      <c r="BK1757" s="191">
        <v>16.45</v>
      </c>
      <c r="BL1757" s="191">
        <v>2.73</v>
      </c>
      <c r="BM1757" s="191">
        <v>4.66</v>
      </c>
      <c r="BN1757" s="191">
        <v>2.19</v>
      </c>
      <c r="BO1757" s="191">
        <v>6.85</v>
      </c>
      <c r="BP1757" s="191">
        <v>101.01</v>
      </c>
      <c r="BQ1757" s="191">
        <v>12.84</v>
      </c>
      <c r="BR1757" s="191">
        <v>0.71</v>
      </c>
      <c r="BS1757" s="191">
        <v>88.17</v>
      </c>
      <c r="BT1757" s="191">
        <v>17.63</v>
      </c>
      <c r="BU1757" s="191">
        <v>119.35</v>
      </c>
      <c r="BV1757" s="186">
        <v>731</v>
      </c>
      <c r="BW1757" s="186">
        <v>731</v>
      </c>
      <c r="BX1757" s="186">
        <v>0</v>
      </c>
      <c r="BY1757" s="189">
        <v>43538</v>
      </c>
      <c r="BZ1757" s="188" t="s">
        <v>624</v>
      </c>
      <c r="CA1757" s="186">
        <v>8925</v>
      </c>
      <c r="CB1757" s="186">
        <v>0</v>
      </c>
      <c r="CC1757" s="189">
        <v>43569</v>
      </c>
      <c r="CD1757" s="186">
        <v>8040</v>
      </c>
      <c r="CE1757" s="186">
        <v>0</v>
      </c>
      <c r="CF1757" s="186">
        <v>8771</v>
      </c>
      <c r="CG1757" s="186">
        <v>0</v>
      </c>
    </row>
    <row r="1758" spans="1:85" hidden="1" x14ac:dyDescent="0.45">
      <c r="A1758" s="98">
        <v>100004095111</v>
      </c>
      <c r="B1758" s="1">
        <v>43538</v>
      </c>
      <c r="C1758" t="s">
        <v>101</v>
      </c>
      <c r="D1758">
        <v>2018</v>
      </c>
      <c r="E1758" s="98">
        <v>14840376208873</v>
      </c>
      <c r="F1758" s="142" t="s">
        <v>723</v>
      </c>
      <c r="G1758" s="141" t="str">
        <f>VLOOKUP(E1758,'Tableau Sites'!$A$7:$C$107,3,FALSE)</f>
        <v>18 RUE DU POULORIO</v>
      </c>
      <c r="H1758" s="98">
        <v>56100</v>
      </c>
      <c r="I1758" s="104">
        <v>6</v>
      </c>
      <c r="J1758" s="1">
        <v>43404</v>
      </c>
      <c r="K1758" s="1">
        <v>43404</v>
      </c>
      <c r="L1758" s="104">
        <v>470</v>
      </c>
      <c r="M1758" s="104">
        <v>470</v>
      </c>
      <c r="N1758" s="5">
        <v>80.53</v>
      </c>
      <c r="O1758" s="186">
        <v>102976584</v>
      </c>
      <c r="P1758" s="187" t="s">
        <v>611</v>
      </c>
      <c r="Q1758" s="186">
        <v>102977700</v>
      </c>
      <c r="R1758" s="188" t="s">
        <v>130</v>
      </c>
      <c r="S1758" s="186">
        <v>11003620275</v>
      </c>
      <c r="T1758" s="188" t="s">
        <v>910</v>
      </c>
      <c r="U1758" s="186">
        <v>21560121200016</v>
      </c>
      <c r="V1758" s="188" t="s">
        <v>347</v>
      </c>
      <c r="W1758" s="188" t="s">
        <v>917</v>
      </c>
      <c r="X1758" s="186">
        <v>100004095111</v>
      </c>
      <c r="Y1758" s="189">
        <v>43538</v>
      </c>
      <c r="Z1758" s="189">
        <v>43578</v>
      </c>
      <c r="AA1758" s="186">
        <v>196</v>
      </c>
      <c r="AB1758" s="188" t="s">
        <v>613</v>
      </c>
      <c r="AC1758" s="188" t="s">
        <v>347</v>
      </c>
      <c r="AD1758" s="186">
        <v>6005877389</v>
      </c>
      <c r="AE1758" s="188" t="s">
        <v>723</v>
      </c>
      <c r="AF1758" s="188" t="s">
        <v>347</v>
      </c>
      <c r="AG1758" s="188" t="s">
        <v>347</v>
      </c>
      <c r="AH1758" s="190">
        <v>14840376208873</v>
      </c>
      <c r="AI1758" s="188" t="s">
        <v>859</v>
      </c>
      <c r="AJ1758" s="186">
        <v>56100</v>
      </c>
      <c r="AK1758" s="188" t="s">
        <v>264</v>
      </c>
      <c r="AL1758" s="188" t="s">
        <v>634</v>
      </c>
      <c r="AM1758" s="188" t="s">
        <v>990</v>
      </c>
      <c r="AN1758" s="188" t="s">
        <v>101</v>
      </c>
      <c r="AO1758" s="188" t="s">
        <v>617</v>
      </c>
      <c r="AP1758" s="188" t="s">
        <v>618</v>
      </c>
      <c r="AQ1758" s="188" t="s">
        <v>619</v>
      </c>
      <c r="AR1758" s="191">
        <v>6</v>
      </c>
      <c r="AS1758" s="188" t="s">
        <v>347</v>
      </c>
      <c r="AT1758" s="188" t="s">
        <v>347</v>
      </c>
      <c r="AU1758" s="186">
        <v>0</v>
      </c>
      <c r="AV1758" s="189">
        <v>43344</v>
      </c>
      <c r="AW1758" s="189">
        <v>43404</v>
      </c>
      <c r="AX1758" s="191">
        <v>23.63</v>
      </c>
      <c r="AY1758" s="186">
        <v>0</v>
      </c>
      <c r="AZ1758" s="186">
        <v>0</v>
      </c>
      <c r="BA1758" s="186">
        <v>0</v>
      </c>
      <c r="BB1758" s="186">
        <v>0</v>
      </c>
      <c r="BC1758" s="191">
        <v>0.9</v>
      </c>
      <c r="BD1758" s="186">
        <v>0</v>
      </c>
      <c r="BE1758" s="186">
        <v>0</v>
      </c>
      <c r="BF1758" s="189">
        <v>43405</v>
      </c>
      <c r="BG1758" s="189">
        <v>43465</v>
      </c>
      <c r="BH1758" s="191">
        <v>10.11</v>
      </c>
      <c r="BI1758" s="191">
        <v>17.2</v>
      </c>
      <c r="BJ1758" s="191">
        <v>50.94</v>
      </c>
      <c r="BK1758" s="191">
        <v>10.58</v>
      </c>
      <c r="BL1758" s="191">
        <v>2.73</v>
      </c>
      <c r="BM1758" s="191">
        <v>3</v>
      </c>
      <c r="BN1758" s="191">
        <v>1.41</v>
      </c>
      <c r="BO1758" s="191">
        <v>4.41</v>
      </c>
      <c r="BP1758" s="191">
        <v>68.66</v>
      </c>
      <c r="BQ1758" s="191">
        <v>12.84</v>
      </c>
      <c r="BR1758" s="191">
        <v>0.71</v>
      </c>
      <c r="BS1758" s="191">
        <v>55.82</v>
      </c>
      <c r="BT1758" s="191">
        <v>11.16</v>
      </c>
      <c r="BU1758" s="191">
        <v>80.53</v>
      </c>
      <c r="BV1758" s="186">
        <v>470</v>
      </c>
      <c r="BW1758" s="186">
        <v>470</v>
      </c>
      <c r="BX1758" s="186">
        <v>0</v>
      </c>
      <c r="BY1758" s="189">
        <v>43515</v>
      </c>
      <c r="BZ1758" s="188" t="s">
        <v>624</v>
      </c>
      <c r="CA1758" s="186">
        <v>69240</v>
      </c>
      <c r="CB1758" s="186">
        <v>0</v>
      </c>
      <c r="CC1758" s="189">
        <v>43692</v>
      </c>
      <c r="CD1758" s="186">
        <v>68198</v>
      </c>
      <c r="CE1758" s="186">
        <v>0</v>
      </c>
      <c r="CF1758" s="186">
        <v>68668</v>
      </c>
      <c r="CG1758" s="186">
        <v>0</v>
      </c>
    </row>
    <row r="1759" spans="1:85" hidden="1" x14ac:dyDescent="0.45">
      <c r="A1759" s="98">
        <v>100004095111</v>
      </c>
      <c r="B1759" s="1">
        <v>43538</v>
      </c>
      <c r="C1759" t="s">
        <v>101</v>
      </c>
      <c r="D1759">
        <v>2019</v>
      </c>
      <c r="E1759" s="98">
        <v>14840376208873</v>
      </c>
      <c r="F1759" s="142" t="s">
        <v>723</v>
      </c>
      <c r="G1759" s="141" t="str">
        <f>VLOOKUP(E1759,'Tableau Sites'!$A$7:$C$107,3,FALSE)</f>
        <v>18 RUE DU POULORIO</v>
      </c>
      <c r="H1759" s="98">
        <v>56100</v>
      </c>
      <c r="I1759" s="104">
        <v>6</v>
      </c>
      <c r="J1759" s="1">
        <v>43465</v>
      </c>
      <c r="K1759" s="1">
        <v>43465</v>
      </c>
      <c r="L1759" s="104">
        <v>547</v>
      </c>
      <c r="M1759" s="104">
        <v>547</v>
      </c>
      <c r="N1759" s="5">
        <v>91.06</v>
      </c>
      <c r="O1759" s="186">
        <v>102976584</v>
      </c>
      <c r="P1759" s="187" t="s">
        <v>611</v>
      </c>
      <c r="Q1759" s="186">
        <v>102977700</v>
      </c>
      <c r="R1759" s="188" t="s">
        <v>130</v>
      </c>
      <c r="S1759" s="186">
        <v>11003620275</v>
      </c>
      <c r="T1759" s="188" t="s">
        <v>910</v>
      </c>
      <c r="U1759" s="186">
        <v>21560121200016</v>
      </c>
      <c r="V1759" s="188" t="s">
        <v>347</v>
      </c>
      <c r="W1759" s="188" t="s">
        <v>917</v>
      </c>
      <c r="X1759" s="186">
        <v>100004095111</v>
      </c>
      <c r="Y1759" s="189">
        <v>43538</v>
      </c>
      <c r="Z1759" s="189">
        <v>43578</v>
      </c>
      <c r="AA1759" s="186">
        <v>197</v>
      </c>
      <c r="AB1759" s="188" t="s">
        <v>613</v>
      </c>
      <c r="AC1759" s="188" t="s">
        <v>347</v>
      </c>
      <c r="AD1759" s="186">
        <v>6005877389</v>
      </c>
      <c r="AE1759" s="188" t="s">
        <v>723</v>
      </c>
      <c r="AF1759" s="188" t="s">
        <v>347</v>
      </c>
      <c r="AG1759" s="188" t="s">
        <v>347</v>
      </c>
      <c r="AH1759" s="190">
        <v>14840376208873</v>
      </c>
      <c r="AI1759" s="188" t="s">
        <v>859</v>
      </c>
      <c r="AJ1759" s="186">
        <v>56100</v>
      </c>
      <c r="AK1759" s="188" t="s">
        <v>264</v>
      </c>
      <c r="AL1759" s="188" t="s">
        <v>634</v>
      </c>
      <c r="AM1759" s="188" t="s">
        <v>990</v>
      </c>
      <c r="AN1759" s="188" t="s">
        <v>101</v>
      </c>
      <c r="AO1759" s="188" t="s">
        <v>617</v>
      </c>
      <c r="AP1759" s="188" t="s">
        <v>618</v>
      </c>
      <c r="AQ1759" s="188" t="s">
        <v>619</v>
      </c>
      <c r="AR1759" s="191">
        <v>6</v>
      </c>
      <c r="AS1759" s="188" t="s">
        <v>347</v>
      </c>
      <c r="AT1759" s="188" t="s">
        <v>347</v>
      </c>
      <c r="AU1759" s="186">
        <v>0</v>
      </c>
      <c r="AV1759" s="189">
        <v>43405</v>
      </c>
      <c r="AW1759" s="189">
        <v>43465</v>
      </c>
      <c r="AX1759" s="191">
        <v>27.51</v>
      </c>
      <c r="AY1759" s="186">
        <v>0</v>
      </c>
      <c r="AZ1759" s="186">
        <v>0</v>
      </c>
      <c r="BA1759" s="186">
        <v>0</v>
      </c>
      <c r="BB1759" s="186">
        <v>0</v>
      </c>
      <c r="BC1759" s="191">
        <v>1.05</v>
      </c>
      <c r="BD1759" s="186">
        <v>0</v>
      </c>
      <c r="BE1759" s="186">
        <v>0</v>
      </c>
      <c r="BF1759" s="189">
        <v>43466</v>
      </c>
      <c r="BG1759" s="189">
        <v>43524</v>
      </c>
      <c r="BH1759" s="191">
        <v>9.7799999999999994</v>
      </c>
      <c r="BI1759" s="191">
        <v>20.02</v>
      </c>
      <c r="BJ1759" s="191">
        <v>57.31</v>
      </c>
      <c r="BK1759" s="191">
        <v>12.31</v>
      </c>
      <c r="BL1759" s="191">
        <v>2.64</v>
      </c>
      <c r="BM1759" s="191">
        <v>3.49</v>
      </c>
      <c r="BN1759" s="191">
        <v>1.64</v>
      </c>
      <c r="BO1759" s="191">
        <v>5.13</v>
      </c>
      <c r="BP1759" s="191">
        <v>77.39</v>
      </c>
      <c r="BQ1759" s="191">
        <v>12.42</v>
      </c>
      <c r="BR1759" s="191">
        <v>0.68</v>
      </c>
      <c r="BS1759" s="191">
        <v>64.97</v>
      </c>
      <c r="BT1759" s="191">
        <v>12.99</v>
      </c>
      <c r="BU1759" s="191">
        <v>91.06</v>
      </c>
      <c r="BV1759" s="186">
        <v>547</v>
      </c>
      <c r="BW1759" s="186">
        <v>547</v>
      </c>
      <c r="BX1759" s="186">
        <v>0</v>
      </c>
      <c r="BY1759" s="189">
        <v>43515</v>
      </c>
      <c r="BZ1759" s="188" t="s">
        <v>624</v>
      </c>
      <c r="CA1759" s="186">
        <v>69240</v>
      </c>
      <c r="CB1759" s="186">
        <v>0</v>
      </c>
      <c r="CC1759" s="189">
        <v>43692</v>
      </c>
      <c r="CD1759" s="186">
        <v>68668</v>
      </c>
      <c r="CE1759" s="186">
        <v>0</v>
      </c>
      <c r="CF1759" s="186">
        <v>69215</v>
      </c>
      <c r="CG1759" s="186">
        <v>0</v>
      </c>
    </row>
    <row r="1760" spans="1:85" hidden="1" x14ac:dyDescent="0.45">
      <c r="A1760" s="98">
        <v>100004095111</v>
      </c>
      <c r="B1760" s="1">
        <v>43538</v>
      </c>
      <c r="C1760" t="s">
        <v>101</v>
      </c>
      <c r="D1760">
        <v>2019</v>
      </c>
      <c r="E1760" s="98">
        <v>14840376208873</v>
      </c>
      <c r="F1760" s="142" t="s">
        <v>723</v>
      </c>
      <c r="G1760" s="141" t="str">
        <f>VLOOKUP(E1760,'Tableau Sites'!$A$7:$C$107,3,FALSE)</f>
        <v>18 RUE DU POULORIO</v>
      </c>
      <c r="H1760" s="98">
        <v>56100</v>
      </c>
      <c r="I1760" s="104">
        <v>6</v>
      </c>
      <c r="J1760" s="1">
        <v>43524</v>
      </c>
      <c r="K1760" s="1">
        <v>43524</v>
      </c>
      <c r="L1760" s="104">
        <v>99</v>
      </c>
      <c r="M1760" s="104">
        <v>99</v>
      </c>
      <c r="N1760" s="5">
        <v>27.88</v>
      </c>
      <c r="O1760" s="186">
        <v>102976584</v>
      </c>
      <c r="P1760" s="187" t="s">
        <v>611</v>
      </c>
      <c r="Q1760" s="186">
        <v>102977700</v>
      </c>
      <c r="R1760" s="188" t="s">
        <v>130</v>
      </c>
      <c r="S1760" s="186">
        <v>11003620275</v>
      </c>
      <c r="T1760" s="188" t="s">
        <v>910</v>
      </c>
      <c r="U1760" s="186">
        <v>21560121200016</v>
      </c>
      <c r="V1760" s="188" t="s">
        <v>347</v>
      </c>
      <c r="W1760" s="188" t="s">
        <v>917</v>
      </c>
      <c r="X1760" s="186">
        <v>100004095111</v>
      </c>
      <c r="Y1760" s="189">
        <v>43538</v>
      </c>
      <c r="Z1760" s="189">
        <v>43578</v>
      </c>
      <c r="AA1760" s="186">
        <v>198</v>
      </c>
      <c r="AB1760" s="188" t="s">
        <v>613</v>
      </c>
      <c r="AC1760" s="188" t="s">
        <v>347</v>
      </c>
      <c r="AD1760" s="186">
        <v>6005877389</v>
      </c>
      <c r="AE1760" s="188" t="s">
        <v>723</v>
      </c>
      <c r="AF1760" s="188" t="s">
        <v>347</v>
      </c>
      <c r="AG1760" s="188" t="s">
        <v>347</v>
      </c>
      <c r="AH1760" s="190">
        <v>14840376208873</v>
      </c>
      <c r="AI1760" s="188" t="s">
        <v>859</v>
      </c>
      <c r="AJ1760" s="186">
        <v>56100</v>
      </c>
      <c r="AK1760" s="188" t="s">
        <v>264</v>
      </c>
      <c r="AL1760" s="188" t="s">
        <v>634</v>
      </c>
      <c r="AM1760" s="188" t="s">
        <v>990</v>
      </c>
      <c r="AN1760" s="188" t="s">
        <v>101</v>
      </c>
      <c r="AO1760" s="188" t="s">
        <v>617</v>
      </c>
      <c r="AP1760" s="188" t="s">
        <v>618</v>
      </c>
      <c r="AQ1760" s="188" t="s">
        <v>619</v>
      </c>
      <c r="AR1760" s="191">
        <v>6</v>
      </c>
      <c r="AS1760" s="188" t="s">
        <v>347</v>
      </c>
      <c r="AT1760" s="188" t="s">
        <v>347</v>
      </c>
      <c r="AU1760" s="186">
        <v>0</v>
      </c>
      <c r="AV1760" s="189">
        <v>43466</v>
      </c>
      <c r="AW1760" s="189">
        <v>43524</v>
      </c>
      <c r="AX1760" s="191">
        <v>5.16</v>
      </c>
      <c r="AY1760" s="186">
        <v>0</v>
      </c>
      <c r="AZ1760" s="186">
        <v>0</v>
      </c>
      <c r="BA1760" s="186">
        <v>0</v>
      </c>
      <c r="BB1760" s="186">
        <v>0</v>
      </c>
      <c r="BC1760" s="191">
        <v>0.37</v>
      </c>
      <c r="BD1760" s="186">
        <v>0</v>
      </c>
      <c r="BE1760" s="186">
        <v>0</v>
      </c>
      <c r="BF1760" s="189">
        <v>43525</v>
      </c>
      <c r="BG1760" s="189">
        <v>43585</v>
      </c>
      <c r="BH1760" s="191">
        <v>10.11</v>
      </c>
      <c r="BI1760" s="191">
        <v>3.62</v>
      </c>
      <c r="BJ1760" s="191">
        <v>18.89</v>
      </c>
      <c r="BK1760" s="191">
        <v>2.23</v>
      </c>
      <c r="BL1760" s="191">
        <v>2.73</v>
      </c>
      <c r="BM1760" s="191">
        <v>0.63</v>
      </c>
      <c r="BN1760" s="191">
        <v>0.3</v>
      </c>
      <c r="BO1760" s="191">
        <v>0.93</v>
      </c>
      <c r="BP1760" s="191">
        <v>24.78</v>
      </c>
      <c r="BQ1760" s="191">
        <v>12.84</v>
      </c>
      <c r="BR1760" s="191">
        <v>0.71</v>
      </c>
      <c r="BS1760" s="191">
        <v>11.94</v>
      </c>
      <c r="BT1760" s="191">
        <v>2.39</v>
      </c>
      <c r="BU1760" s="191">
        <v>27.88</v>
      </c>
      <c r="BV1760" s="186">
        <v>99</v>
      </c>
      <c r="BW1760" s="186">
        <v>99</v>
      </c>
      <c r="BX1760" s="186">
        <v>0</v>
      </c>
      <c r="BY1760" s="189">
        <v>43515</v>
      </c>
      <c r="BZ1760" s="188" t="s">
        <v>624</v>
      </c>
      <c r="CA1760" s="186">
        <v>69240</v>
      </c>
      <c r="CB1760" s="186">
        <v>0</v>
      </c>
      <c r="CC1760" s="189">
        <v>43692</v>
      </c>
      <c r="CD1760" s="186">
        <v>69215</v>
      </c>
      <c r="CE1760" s="186">
        <v>0</v>
      </c>
      <c r="CF1760" s="186">
        <v>69314</v>
      </c>
      <c r="CG1760" s="186">
        <v>0</v>
      </c>
    </row>
    <row r="1761" spans="1:85" x14ac:dyDescent="0.45">
      <c r="A1761" s="98">
        <v>100004095111</v>
      </c>
      <c r="B1761" s="1">
        <v>43538</v>
      </c>
      <c r="C1761" t="s">
        <v>101</v>
      </c>
      <c r="D1761">
        <v>2018</v>
      </c>
      <c r="E1761" s="98">
        <v>14876410890702</v>
      </c>
      <c r="F1761" s="142" t="s">
        <v>725</v>
      </c>
      <c r="G1761" s="141" t="str">
        <f>VLOOKUP(E1761,'Tableau Sites'!$A$7:$C$127,3,FALSE)</f>
        <v>2 RUE DE KERULVE</v>
      </c>
      <c r="H1761" s="98">
        <v>56100</v>
      </c>
      <c r="I1761" s="104">
        <v>6</v>
      </c>
      <c r="J1761" s="1">
        <v>43404</v>
      </c>
      <c r="K1761" s="1">
        <v>43404</v>
      </c>
      <c r="L1761" s="104">
        <v>-28</v>
      </c>
      <c r="M1761" s="104">
        <v>-28</v>
      </c>
      <c r="N1761" s="5">
        <v>9.58</v>
      </c>
      <c r="O1761" s="186">
        <v>102976584</v>
      </c>
      <c r="P1761" s="187" t="s">
        <v>611</v>
      </c>
      <c r="Q1761" s="186">
        <v>102977700</v>
      </c>
      <c r="R1761" s="188" t="s">
        <v>130</v>
      </c>
      <c r="S1761" s="186">
        <v>11003620275</v>
      </c>
      <c r="T1761" s="188" t="s">
        <v>910</v>
      </c>
      <c r="U1761" s="186">
        <v>21560121200016</v>
      </c>
      <c r="V1761" s="188" t="s">
        <v>347</v>
      </c>
      <c r="W1761" s="188" t="s">
        <v>917</v>
      </c>
      <c r="X1761" s="186">
        <v>100004095111</v>
      </c>
      <c r="Y1761" s="189">
        <v>43538</v>
      </c>
      <c r="Z1761" s="189">
        <v>43578</v>
      </c>
      <c r="AA1761" s="186">
        <v>199</v>
      </c>
      <c r="AB1761" s="188" t="s">
        <v>613</v>
      </c>
      <c r="AC1761" s="188" t="s">
        <v>347</v>
      </c>
      <c r="AD1761" s="186">
        <v>6005863512</v>
      </c>
      <c r="AE1761" s="188" t="s">
        <v>725</v>
      </c>
      <c r="AF1761" s="188" t="s">
        <v>347</v>
      </c>
      <c r="AG1761" s="188" t="s">
        <v>347</v>
      </c>
      <c r="AH1761" s="190">
        <v>14876410890702</v>
      </c>
      <c r="AI1761" s="188" t="s">
        <v>860</v>
      </c>
      <c r="AJ1761" s="186">
        <v>56100</v>
      </c>
      <c r="AK1761" s="188" t="s">
        <v>264</v>
      </c>
      <c r="AL1761" s="188" t="s">
        <v>396</v>
      </c>
      <c r="AM1761" s="188" t="s">
        <v>991</v>
      </c>
      <c r="AN1761" s="188" t="s">
        <v>101</v>
      </c>
      <c r="AO1761" s="188" t="s">
        <v>617</v>
      </c>
      <c r="AP1761" s="188" t="s">
        <v>618</v>
      </c>
      <c r="AQ1761" s="188" t="s">
        <v>619</v>
      </c>
      <c r="AR1761" s="191">
        <v>6</v>
      </c>
      <c r="AS1761" s="188" t="s">
        <v>347</v>
      </c>
      <c r="AT1761" s="188" t="s">
        <v>347</v>
      </c>
      <c r="AU1761" s="186">
        <v>0</v>
      </c>
      <c r="AV1761" s="189">
        <v>43344</v>
      </c>
      <c r="AW1761" s="189">
        <v>43404</v>
      </c>
      <c r="AX1761" s="191">
        <v>-1.4</v>
      </c>
      <c r="AY1761" s="186">
        <v>0</v>
      </c>
      <c r="AZ1761" s="186">
        <v>0</v>
      </c>
      <c r="BA1761" s="186">
        <v>0</v>
      </c>
      <c r="BB1761" s="186">
        <v>0</v>
      </c>
      <c r="BC1761" s="191">
        <v>-0.05</v>
      </c>
      <c r="BD1761" s="186">
        <v>0</v>
      </c>
      <c r="BE1761" s="186">
        <v>0</v>
      </c>
      <c r="BF1761" s="189">
        <v>43405</v>
      </c>
      <c r="BG1761" s="189">
        <v>43465</v>
      </c>
      <c r="BH1761" s="191">
        <v>10.11</v>
      </c>
      <c r="BI1761" s="191">
        <v>-1.02</v>
      </c>
      <c r="BJ1761" s="191">
        <v>7.69</v>
      </c>
      <c r="BK1761" s="191">
        <v>-0.63</v>
      </c>
      <c r="BL1761" s="191">
        <v>2.73</v>
      </c>
      <c r="BM1761" s="191">
        <v>-0.18</v>
      </c>
      <c r="BN1761" s="191">
        <v>-0.08</v>
      </c>
      <c r="BO1761" s="191">
        <v>-0.26</v>
      </c>
      <c r="BP1761" s="191">
        <v>9.5299999999999994</v>
      </c>
      <c r="BQ1761" s="191">
        <v>12.84</v>
      </c>
      <c r="BR1761" s="191">
        <v>0.71</v>
      </c>
      <c r="BS1761" s="191">
        <v>-3.31</v>
      </c>
      <c r="BT1761" s="191">
        <v>-0.66</v>
      </c>
      <c r="BU1761" s="191">
        <v>9.58</v>
      </c>
      <c r="BV1761" s="186">
        <v>-28</v>
      </c>
      <c r="BW1761" s="186">
        <v>-28</v>
      </c>
      <c r="BX1761" s="186">
        <v>0</v>
      </c>
      <c r="BY1761" s="189">
        <v>43378</v>
      </c>
      <c r="BZ1761" s="188" t="s">
        <v>624</v>
      </c>
      <c r="CA1761" s="186">
        <v>9518</v>
      </c>
      <c r="CB1761" s="186">
        <v>0</v>
      </c>
      <c r="CC1761" s="189">
        <v>43558</v>
      </c>
      <c r="CD1761" s="186">
        <v>9613</v>
      </c>
      <c r="CE1761" s="186">
        <v>0</v>
      </c>
      <c r="CF1761" s="186">
        <v>9585</v>
      </c>
      <c r="CG1761" s="186">
        <v>0</v>
      </c>
    </row>
    <row r="1762" spans="1:85" x14ac:dyDescent="0.45">
      <c r="A1762" s="98">
        <v>100004095111</v>
      </c>
      <c r="B1762" s="1">
        <v>43538</v>
      </c>
      <c r="C1762" t="s">
        <v>101</v>
      </c>
      <c r="D1762">
        <v>2019</v>
      </c>
      <c r="E1762" s="98">
        <v>14876410890702</v>
      </c>
      <c r="F1762" s="142" t="s">
        <v>725</v>
      </c>
      <c r="G1762" s="141" t="str">
        <f>VLOOKUP(E1762,'Tableau Sites'!$A$7:$C$127,3,FALSE)</f>
        <v>2 RUE DE KERULVE</v>
      </c>
      <c r="H1762" s="98">
        <v>56100</v>
      </c>
      <c r="I1762" s="104">
        <v>6</v>
      </c>
      <c r="J1762" s="1">
        <v>43465</v>
      </c>
      <c r="K1762" s="1">
        <v>43465</v>
      </c>
      <c r="L1762" s="104">
        <v>176</v>
      </c>
      <c r="M1762" s="104">
        <v>176</v>
      </c>
      <c r="N1762" s="5">
        <v>38.18</v>
      </c>
      <c r="O1762" s="186">
        <v>102976584</v>
      </c>
      <c r="P1762" s="187" t="s">
        <v>611</v>
      </c>
      <c r="Q1762" s="186">
        <v>102977700</v>
      </c>
      <c r="R1762" s="188" t="s">
        <v>130</v>
      </c>
      <c r="S1762" s="186">
        <v>11003620275</v>
      </c>
      <c r="T1762" s="188" t="s">
        <v>910</v>
      </c>
      <c r="U1762" s="186">
        <v>21560121200016</v>
      </c>
      <c r="V1762" s="188" t="s">
        <v>347</v>
      </c>
      <c r="W1762" s="188" t="s">
        <v>917</v>
      </c>
      <c r="X1762" s="186">
        <v>100004095111</v>
      </c>
      <c r="Y1762" s="189">
        <v>43538</v>
      </c>
      <c r="Z1762" s="189">
        <v>43578</v>
      </c>
      <c r="AA1762" s="186">
        <v>200</v>
      </c>
      <c r="AB1762" s="188" t="s">
        <v>613</v>
      </c>
      <c r="AC1762" s="188" t="s">
        <v>347</v>
      </c>
      <c r="AD1762" s="186">
        <v>6005863512</v>
      </c>
      <c r="AE1762" s="188" t="s">
        <v>725</v>
      </c>
      <c r="AF1762" s="188" t="s">
        <v>347</v>
      </c>
      <c r="AG1762" s="188" t="s">
        <v>347</v>
      </c>
      <c r="AH1762" s="190">
        <v>14876410890702</v>
      </c>
      <c r="AI1762" s="188" t="s">
        <v>860</v>
      </c>
      <c r="AJ1762" s="186">
        <v>56100</v>
      </c>
      <c r="AK1762" s="188" t="s">
        <v>264</v>
      </c>
      <c r="AL1762" s="188" t="s">
        <v>396</v>
      </c>
      <c r="AM1762" s="188" t="s">
        <v>991</v>
      </c>
      <c r="AN1762" s="188" t="s">
        <v>101</v>
      </c>
      <c r="AO1762" s="188" t="s">
        <v>617</v>
      </c>
      <c r="AP1762" s="188" t="s">
        <v>618</v>
      </c>
      <c r="AQ1762" s="188" t="s">
        <v>619</v>
      </c>
      <c r="AR1762" s="191">
        <v>6</v>
      </c>
      <c r="AS1762" s="188" t="s">
        <v>347</v>
      </c>
      <c r="AT1762" s="188" t="s">
        <v>347</v>
      </c>
      <c r="AU1762" s="186">
        <v>0</v>
      </c>
      <c r="AV1762" s="189">
        <v>43405</v>
      </c>
      <c r="AW1762" s="189">
        <v>43465</v>
      </c>
      <c r="AX1762" s="191">
        <v>8.85</v>
      </c>
      <c r="AY1762" s="186">
        <v>0</v>
      </c>
      <c r="AZ1762" s="186">
        <v>0</v>
      </c>
      <c r="BA1762" s="186">
        <v>0</v>
      </c>
      <c r="BB1762" s="186">
        <v>0</v>
      </c>
      <c r="BC1762" s="191">
        <v>0.34</v>
      </c>
      <c r="BD1762" s="186">
        <v>0</v>
      </c>
      <c r="BE1762" s="186">
        <v>0</v>
      </c>
      <c r="BF1762" s="189">
        <v>43466</v>
      </c>
      <c r="BG1762" s="189">
        <v>43524</v>
      </c>
      <c r="BH1762" s="191">
        <v>9.7799999999999994</v>
      </c>
      <c r="BI1762" s="191">
        <v>6.44</v>
      </c>
      <c r="BJ1762" s="191">
        <v>25.07</v>
      </c>
      <c r="BK1762" s="191">
        <v>3.96</v>
      </c>
      <c r="BL1762" s="191">
        <v>2.64</v>
      </c>
      <c r="BM1762" s="191">
        <v>1.1200000000000001</v>
      </c>
      <c r="BN1762" s="191">
        <v>0.53</v>
      </c>
      <c r="BO1762" s="191">
        <v>1.65</v>
      </c>
      <c r="BP1762" s="191">
        <v>33.32</v>
      </c>
      <c r="BQ1762" s="191">
        <v>12.42</v>
      </c>
      <c r="BR1762" s="191">
        <v>0.68</v>
      </c>
      <c r="BS1762" s="191">
        <v>20.9</v>
      </c>
      <c r="BT1762" s="191">
        <v>4.18</v>
      </c>
      <c r="BU1762" s="191">
        <v>38.18</v>
      </c>
      <c r="BV1762" s="186">
        <v>176</v>
      </c>
      <c r="BW1762" s="186">
        <v>176</v>
      </c>
      <c r="BX1762" s="186">
        <v>0</v>
      </c>
      <c r="BY1762" s="189">
        <v>43378</v>
      </c>
      <c r="BZ1762" s="188" t="s">
        <v>624</v>
      </c>
      <c r="CA1762" s="186">
        <v>9518</v>
      </c>
      <c r="CB1762" s="186">
        <v>0</v>
      </c>
      <c r="CC1762" s="189">
        <v>43558</v>
      </c>
      <c r="CD1762" s="186">
        <v>9585</v>
      </c>
      <c r="CE1762" s="186">
        <v>0</v>
      </c>
      <c r="CF1762" s="186">
        <v>9761</v>
      </c>
      <c r="CG1762" s="186">
        <v>0</v>
      </c>
    </row>
    <row r="1763" spans="1:85" x14ac:dyDescent="0.45">
      <c r="A1763" s="98">
        <v>100004095111</v>
      </c>
      <c r="B1763" s="1">
        <v>43538</v>
      </c>
      <c r="C1763" t="s">
        <v>101</v>
      </c>
      <c r="D1763">
        <v>2019</v>
      </c>
      <c r="E1763" s="98">
        <v>14876410890702</v>
      </c>
      <c r="F1763" s="142" t="s">
        <v>725</v>
      </c>
      <c r="G1763" s="141" t="str">
        <f>VLOOKUP(E1763,'Tableau Sites'!$A$7:$C$127,3,FALSE)</f>
        <v>2 RUE DE KERULVE</v>
      </c>
      <c r="H1763" s="98">
        <v>56100</v>
      </c>
      <c r="I1763" s="104">
        <v>6</v>
      </c>
      <c r="J1763" s="1">
        <v>43524</v>
      </c>
      <c r="K1763" s="1">
        <v>43524</v>
      </c>
      <c r="L1763" s="104">
        <v>182</v>
      </c>
      <c r="M1763" s="104">
        <v>182</v>
      </c>
      <c r="N1763" s="5">
        <v>39.9</v>
      </c>
      <c r="O1763" s="186">
        <v>102976584</v>
      </c>
      <c r="P1763" s="187" t="s">
        <v>611</v>
      </c>
      <c r="Q1763" s="186">
        <v>102977700</v>
      </c>
      <c r="R1763" s="188" t="s">
        <v>130</v>
      </c>
      <c r="S1763" s="186">
        <v>11003620275</v>
      </c>
      <c r="T1763" s="188" t="s">
        <v>910</v>
      </c>
      <c r="U1763" s="186">
        <v>21560121200016</v>
      </c>
      <c r="V1763" s="188" t="s">
        <v>347</v>
      </c>
      <c r="W1763" s="188" t="s">
        <v>917</v>
      </c>
      <c r="X1763" s="186">
        <v>100004095111</v>
      </c>
      <c r="Y1763" s="189">
        <v>43538</v>
      </c>
      <c r="Z1763" s="189">
        <v>43578</v>
      </c>
      <c r="AA1763" s="186">
        <v>201</v>
      </c>
      <c r="AB1763" s="188" t="s">
        <v>613</v>
      </c>
      <c r="AC1763" s="188" t="s">
        <v>347</v>
      </c>
      <c r="AD1763" s="186">
        <v>6005863512</v>
      </c>
      <c r="AE1763" s="188" t="s">
        <v>725</v>
      </c>
      <c r="AF1763" s="188" t="s">
        <v>347</v>
      </c>
      <c r="AG1763" s="188" t="s">
        <v>347</v>
      </c>
      <c r="AH1763" s="190">
        <v>14876410890702</v>
      </c>
      <c r="AI1763" s="188" t="s">
        <v>860</v>
      </c>
      <c r="AJ1763" s="186">
        <v>56100</v>
      </c>
      <c r="AK1763" s="188" t="s">
        <v>264</v>
      </c>
      <c r="AL1763" s="188" t="s">
        <v>396</v>
      </c>
      <c r="AM1763" s="188" t="s">
        <v>991</v>
      </c>
      <c r="AN1763" s="188" t="s">
        <v>101</v>
      </c>
      <c r="AO1763" s="188" t="s">
        <v>617</v>
      </c>
      <c r="AP1763" s="188" t="s">
        <v>618</v>
      </c>
      <c r="AQ1763" s="188" t="s">
        <v>619</v>
      </c>
      <c r="AR1763" s="191">
        <v>6</v>
      </c>
      <c r="AS1763" s="188" t="s">
        <v>347</v>
      </c>
      <c r="AT1763" s="188" t="s">
        <v>347</v>
      </c>
      <c r="AU1763" s="186">
        <v>0</v>
      </c>
      <c r="AV1763" s="189">
        <v>43466</v>
      </c>
      <c r="AW1763" s="189">
        <v>43524</v>
      </c>
      <c r="AX1763" s="191">
        <v>9.49</v>
      </c>
      <c r="AY1763" s="186">
        <v>0</v>
      </c>
      <c r="AZ1763" s="186">
        <v>0</v>
      </c>
      <c r="BA1763" s="186">
        <v>0</v>
      </c>
      <c r="BB1763" s="186">
        <v>0</v>
      </c>
      <c r="BC1763" s="191">
        <v>0.69</v>
      </c>
      <c r="BD1763" s="186">
        <v>0</v>
      </c>
      <c r="BE1763" s="186">
        <v>0</v>
      </c>
      <c r="BF1763" s="189">
        <v>43525</v>
      </c>
      <c r="BG1763" s="189">
        <v>43585</v>
      </c>
      <c r="BH1763" s="191">
        <v>10.11</v>
      </c>
      <c r="BI1763" s="191">
        <v>6.66</v>
      </c>
      <c r="BJ1763" s="191">
        <v>26.26</v>
      </c>
      <c r="BK1763" s="191">
        <v>4.0999999999999996</v>
      </c>
      <c r="BL1763" s="191">
        <v>2.73</v>
      </c>
      <c r="BM1763" s="191">
        <v>1.1599999999999999</v>
      </c>
      <c r="BN1763" s="191">
        <v>0.55000000000000004</v>
      </c>
      <c r="BO1763" s="191">
        <v>1.71</v>
      </c>
      <c r="BP1763" s="191">
        <v>34.799999999999997</v>
      </c>
      <c r="BQ1763" s="191">
        <v>12.84</v>
      </c>
      <c r="BR1763" s="191">
        <v>0.71</v>
      </c>
      <c r="BS1763" s="191">
        <v>21.96</v>
      </c>
      <c r="BT1763" s="191">
        <v>4.3899999999999997</v>
      </c>
      <c r="BU1763" s="191">
        <v>39.9</v>
      </c>
      <c r="BV1763" s="186">
        <v>182</v>
      </c>
      <c r="BW1763" s="186">
        <v>182</v>
      </c>
      <c r="BX1763" s="186">
        <v>0</v>
      </c>
      <c r="BY1763" s="189">
        <v>43378</v>
      </c>
      <c r="BZ1763" s="188" t="s">
        <v>624</v>
      </c>
      <c r="CA1763" s="186">
        <v>9518</v>
      </c>
      <c r="CB1763" s="186">
        <v>0</v>
      </c>
      <c r="CC1763" s="189">
        <v>43558</v>
      </c>
      <c r="CD1763" s="186">
        <v>9761</v>
      </c>
      <c r="CE1763" s="186">
        <v>0</v>
      </c>
      <c r="CF1763" s="186">
        <v>9943</v>
      </c>
      <c r="CG1763" s="186">
        <v>0</v>
      </c>
    </row>
    <row r="1764" spans="1:85" x14ac:dyDescent="0.45">
      <c r="A1764" s="98">
        <v>100004095111</v>
      </c>
      <c r="B1764" s="1">
        <v>43538</v>
      </c>
      <c r="C1764" t="s">
        <v>101</v>
      </c>
      <c r="D1764">
        <v>2018</v>
      </c>
      <c r="E1764" s="98">
        <v>14895658461352</v>
      </c>
      <c r="F1764" s="142" t="s">
        <v>727</v>
      </c>
      <c r="G1764" s="141" t="str">
        <f>VLOOKUP(E1764,'Tableau Sites'!$A$7:$C$127,3,FALSE)</f>
        <v>2 RUE FRANCOIS RENAULT</v>
      </c>
      <c r="H1764" s="98">
        <v>56100</v>
      </c>
      <c r="I1764" s="104">
        <v>3</v>
      </c>
      <c r="J1764" s="1">
        <v>43404</v>
      </c>
      <c r="K1764" s="1">
        <v>43404</v>
      </c>
      <c r="L1764" s="104">
        <v>159</v>
      </c>
      <c r="M1764" s="104">
        <v>159</v>
      </c>
      <c r="N1764" s="5">
        <v>33</v>
      </c>
      <c r="O1764" s="186">
        <v>102976584</v>
      </c>
      <c r="P1764" s="187" t="s">
        <v>611</v>
      </c>
      <c r="Q1764" s="186">
        <v>102977700</v>
      </c>
      <c r="R1764" s="188" t="s">
        <v>130</v>
      </c>
      <c r="S1764" s="186">
        <v>11003620275</v>
      </c>
      <c r="T1764" s="188" t="s">
        <v>910</v>
      </c>
      <c r="U1764" s="186">
        <v>21560121200016</v>
      </c>
      <c r="V1764" s="188" t="s">
        <v>347</v>
      </c>
      <c r="W1764" s="188" t="s">
        <v>917</v>
      </c>
      <c r="X1764" s="186">
        <v>100004095111</v>
      </c>
      <c r="Y1764" s="189">
        <v>43538</v>
      </c>
      <c r="Z1764" s="189">
        <v>43578</v>
      </c>
      <c r="AA1764" s="186">
        <v>202</v>
      </c>
      <c r="AB1764" s="188" t="s">
        <v>613</v>
      </c>
      <c r="AC1764" s="188" t="s">
        <v>347</v>
      </c>
      <c r="AD1764" s="186">
        <v>6005863416</v>
      </c>
      <c r="AE1764" s="188" t="s">
        <v>727</v>
      </c>
      <c r="AF1764" s="188" t="s">
        <v>347</v>
      </c>
      <c r="AG1764" s="188" t="s">
        <v>347</v>
      </c>
      <c r="AH1764" s="190">
        <v>14895658461352</v>
      </c>
      <c r="AI1764" s="188" t="s">
        <v>861</v>
      </c>
      <c r="AJ1764" s="186">
        <v>56100</v>
      </c>
      <c r="AK1764" s="188" t="s">
        <v>264</v>
      </c>
      <c r="AL1764" s="188" t="s">
        <v>396</v>
      </c>
      <c r="AM1764" s="188" t="s">
        <v>992</v>
      </c>
      <c r="AN1764" s="188" t="s">
        <v>101</v>
      </c>
      <c r="AO1764" s="188" t="s">
        <v>617</v>
      </c>
      <c r="AP1764" s="188" t="s">
        <v>618</v>
      </c>
      <c r="AQ1764" s="188" t="s">
        <v>619</v>
      </c>
      <c r="AR1764" s="191">
        <v>3</v>
      </c>
      <c r="AS1764" s="188" t="s">
        <v>347</v>
      </c>
      <c r="AT1764" s="188" t="s">
        <v>347</v>
      </c>
      <c r="AU1764" s="186">
        <v>0</v>
      </c>
      <c r="AV1764" s="189">
        <v>43344</v>
      </c>
      <c r="AW1764" s="189">
        <v>43404</v>
      </c>
      <c r="AX1764" s="191">
        <v>8</v>
      </c>
      <c r="AY1764" s="186">
        <v>0</v>
      </c>
      <c r="AZ1764" s="186">
        <v>0</v>
      </c>
      <c r="BA1764" s="186">
        <v>0</v>
      </c>
      <c r="BB1764" s="186">
        <v>0</v>
      </c>
      <c r="BC1764" s="191">
        <v>0.31</v>
      </c>
      <c r="BD1764" s="186">
        <v>0</v>
      </c>
      <c r="BE1764" s="186">
        <v>0</v>
      </c>
      <c r="BF1764" s="189">
        <v>43405</v>
      </c>
      <c r="BG1764" s="189">
        <v>43465</v>
      </c>
      <c r="BH1764" s="191">
        <v>7.71</v>
      </c>
      <c r="BI1764" s="191">
        <v>5.82</v>
      </c>
      <c r="BJ1764" s="191">
        <v>21.53</v>
      </c>
      <c r="BK1764" s="191">
        <v>3.58</v>
      </c>
      <c r="BL1764" s="191">
        <v>2.08</v>
      </c>
      <c r="BM1764" s="191">
        <v>1.01</v>
      </c>
      <c r="BN1764" s="191">
        <v>0.48</v>
      </c>
      <c r="BO1764" s="191">
        <v>1.49</v>
      </c>
      <c r="BP1764" s="191">
        <v>28.68</v>
      </c>
      <c r="BQ1764" s="191">
        <v>9.7899999999999991</v>
      </c>
      <c r="BR1764" s="191">
        <v>0.54</v>
      </c>
      <c r="BS1764" s="191">
        <v>18.89</v>
      </c>
      <c r="BT1764" s="191">
        <v>3.78</v>
      </c>
      <c r="BU1764" s="191">
        <v>33</v>
      </c>
      <c r="BV1764" s="186">
        <v>159</v>
      </c>
      <c r="BW1764" s="186">
        <v>159</v>
      </c>
      <c r="BX1764" s="186">
        <v>0</v>
      </c>
      <c r="BY1764" s="189">
        <v>43433</v>
      </c>
      <c r="BZ1764" s="188" t="s">
        <v>624</v>
      </c>
      <c r="CA1764" s="186">
        <v>8593</v>
      </c>
      <c r="CB1764" s="186">
        <v>0</v>
      </c>
      <c r="CC1764" s="189">
        <v>43609</v>
      </c>
      <c r="CD1764" s="186">
        <v>8635</v>
      </c>
      <c r="CE1764" s="186">
        <v>0</v>
      </c>
      <c r="CF1764" s="186">
        <v>8794</v>
      </c>
      <c r="CG1764" s="186">
        <v>0</v>
      </c>
    </row>
    <row r="1765" spans="1:85" x14ac:dyDescent="0.45">
      <c r="A1765" s="98">
        <v>100004095111</v>
      </c>
      <c r="B1765" s="1">
        <v>43538</v>
      </c>
      <c r="C1765" t="s">
        <v>101</v>
      </c>
      <c r="D1765">
        <v>2019</v>
      </c>
      <c r="E1765" s="98">
        <v>14895658461352</v>
      </c>
      <c r="F1765" s="142" t="s">
        <v>727</v>
      </c>
      <c r="G1765" s="141" t="str">
        <f>VLOOKUP(E1765,'Tableau Sites'!$A$7:$C$127,3,FALSE)</f>
        <v>2 RUE FRANCOIS RENAULT</v>
      </c>
      <c r="H1765" s="98">
        <v>56100</v>
      </c>
      <c r="I1765" s="104">
        <v>3</v>
      </c>
      <c r="J1765" s="1">
        <v>43465</v>
      </c>
      <c r="K1765" s="1">
        <v>43465</v>
      </c>
      <c r="L1765" s="104">
        <v>-129</v>
      </c>
      <c r="M1765" s="104">
        <v>-129</v>
      </c>
      <c r="N1765" s="5">
        <v>-8.4</v>
      </c>
      <c r="O1765" s="186">
        <v>102976584</v>
      </c>
      <c r="P1765" s="187" t="s">
        <v>611</v>
      </c>
      <c r="Q1765" s="186">
        <v>102977700</v>
      </c>
      <c r="R1765" s="188" t="s">
        <v>130</v>
      </c>
      <c r="S1765" s="186">
        <v>11003620275</v>
      </c>
      <c r="T1765" s="188" t="s">
        <v>910</v>
      </c>
      <c r="U1765" s="186">
        <v>21560121200016</v>
      </c>
      <c r="V1765" s="188" t="s">
        <v>347</v>
      </c>
      <c r="W1765" s="188" t="s">
        <v>917</v>
      </c>
      <c r="X1765" s="186">
        <v>100004095111</v>
      </c>
      <c r="Y1765" s="189">
        <v>43538</v>
      </c>
      <c r="Z1765" s="189">
        <v>43578</v>
      </c>
      <c r="AA1765" s="186">
        <v>203</v>
      </c>
      <c r="AB1765" s="188" t="s">
        <v>635</v>
      </c>
      <c r="AC1765" s="188" t="s">
        <v>347</v>
      </c>
      <c r="AD1765" s="186">
        <v>6005863416</v>
      </c>
      <c r="AE1765" s="188" t="s">
        <v>727</v>
      </c>
      <c r="AF1765" s="188" t="s">
        <v>347</v>
      </c>
      <c r="AG1765" s="188" t="s">
        <v>347</v>
      </c>
      <c r="AH1765" s="190">
        <v>14895658461352</v>
      </c>
      <c r="AI1765" s="188" t="s">
        <v>861</v>
      </c>
      <c r="AJ1765" s="186">
        <v>56100</v>
      </c>
      <c r="AK1765" s="188" t="s">
        <v>264</v>
      </c>
      <c r="AL1765" s="188" t="s">
        <v>396</v>
      </c>
      <c r="AM1765" s="188" t="s">
        <v>992</v>
      </c>
      <c r="AN1765" s="188" t="s">
        <v>101</v>
      </c>
      <c r="AO1765" s="188" t="s">
        <v>617</v>
      </c>
      <c r="AP1765" s="188" t="s">
        <v>618</v>
      </c>
      <c r="AQ1765" s="188" t="s">
        <v>619</v>
      </c>
      <c r="AR1765" s="191">
        <v>3</v>
      </c>
      <c r="AS1765" s="188" t="s">
        <v>347</v>
      </c>
      <c r="AT1765" s="188" t="s">
        <v>347</v>
      </c>
      <c r="AU1765" s="186">
        <v>0</v>
      </c>
      <c r="AV1765" s="189">
        <v>43405</v>
      </c>
      <c r="AW1765" s="189">
        <v>43465</v>
      </c>
      <c r="AX1765" s="191">
        <v>-6.49</v>
      </c>
      <c r="AY1765" s="186">
        <v>0</v>
      </c>
      <c r="AZ1765" s="186">
        <v>0</v>
      </c>
      <c r="BA1765" s="186">
        <v>0</v>
      </c>
      <c r="BB1765" s="186">
        <v>0</v>
      </c>
      <c r="BC1765" s="191">
        <v>-0.25</v>
      </c>
      <c r="BD1765" s="186">
        <v>0</v>
      </c>
      <c r="BE1765" s="186">
        <v>0</v>
      </c>
      <c r="BF1765" s="189">
        <v>43466</v>
      </c>
      <c r="BG1765" s="189">
        <v>43524</v>
      </c>
      <c r="BH1765" s="191">
        <v>7.45</v>
      </c>
      <c r="BI1765" s="191">
        <v>-4.72</v>
      </c>
      <c r="BJ1765" s="191">
        <v>-3.76</v>
      </c>
      <c r="BK1765" s="191">
        <v>-2.9</v>
      </c>
      <c r="BL1765" s="191">
        <v>2.0099999999999998</v>
      </c>
      <c r="BM1765" s="191">
        <v>-0.82</v>
      </c>
      <c r="BN1765" s="191">
        <v>-0.39</v>
      </c>
      <c r="BO1765" s="191">
        <v>-1.21</v>
      </c>
      <c r="BP1765" s="191">
        <v>-5.86</v>
      </c>
      <c r="BQ1765" s="191">
        <v>9.4600000000000009</v>
      </c>
      <c r="BR1765" s="191">
        <v>0.52</v>
      </c>
      <c r="BS1765" s="191">
        <v>-15.32</v>
      </c>
      <c r="BT1765" s="191">
        <v>-3.06</v>
      </c>
      <c r="BU1765" s="191">
        <v>-8.4</v>
      </c>
      <c r="BV1765" s="186">
        <v>-129</v>
      </c>
      <c r="BW1765" s="186">
        <v>-129</v>
      </c>
      <c r="BX1765" s="186">
        <v>0</v>
      </c>
      <c r="BY1765" s="189">
        <v>43433</v>
      </c>
      <c r="BZ1765" s="188" t="s">
        <v>624</v>
      </c>
      <c r="CA1765" s="186">
        <v>8593</v>
      </c>
      <c r="CB1765" s="186">
        <v>0</v>
      </c>
      <c r="CC1765" s="189">
        <v>43609</v>
      </c>
      <c r="CD1765" s="186">
        <v>8794</v>
      </c>
      <c r="CE1765" s="186">
        <v>0</v>
      </c>
      <c r="CF1765" s="186">
        <v>8665</v>
      </c>
      <c r="CG1765" s="186">
        <v>0</v>
      </c>
    </row>
    <row r="1766" spans="1:85" x14ac:dyDescent="0.45">
      <c r="A1766" s="98">
        <v>100004095111</v>
      </c>
      <c r="B1766" s="1">
        <v>43538</v>
      </c>
      <c r="C1766" t="s">
        <v>101</v>
      </c>
      <c r="D1766">
        <v>2019</v>
      </c>
      <c r="E1766" s="98">
        <v>14895658461352</v>
      </c>
      <c r="F1766" s="142" t="s">
        <v>727</v>
      </c>
      <c r="G1766" s="141" t="str">
        <f>VLOOKUP(E1766,'Tableau Sites'!$A$7:$C$127,3,FALSE)</f>
        <v>2 RUE FRANCOIS RENAULT</v>
      </c>
      <c r="H1766" s="98">
        <v>56100</v>
      </c>
      <c r="I1766" s="104">
        <v>3</v>
      </c>
      <c r="J1766" s="1">
        <v>43524</v>
      </c>
      <c r="K1766" s="1">
        <v>43524</v>
      </c>
      <c r="L1766" s="104">
        <v>138</v>
      </c>
      <c r="M1766" s="104">
        <v>138</v>
      </c>
      <c r="N1766" s="5">
        <v>30.31</v>
      </c>
      <c r="O1766" s="186">
        <v>102976584</v>
      </c>
      <c r="P1766" s="187" t="s">
        <v>611</v>
      </c>
      <c r="Q1766" s="186">
        <v>102977700</v>
      </c>
      <c r="R1766" s="188" t="s">
        <v>130</v>
      </c>
      <c r="S1766" s="186">
        <v>11003620275</v>
      </c>
      <c r="T1766" s="188" t="s">
        <v>910</v>
      </c>
      <c r="U1766" s="186">
        <v>21560121200016</v>
      </c>
      <c r="V1766" s="188" t="s">
        <v>347</v>
      </c>
      <c r="W1766" s="188" t="s">
        <v>917</v>
      </c>
      <c r="X1766" s="186">
        <v>100004095111</v>
      </c>
      <c r="Y1766" s="189">
        <v>43538</v>
      </c>
      <c r="Z1766" s="189">
        <v>43578</v>
      </c>
      <c r="AA1766" s="186">
        <v>204</v>
      </c>
      <c r="AB1766" s="188" t="s">
        <v>613</v>
      </c>
      <c r="AC1766" s="188" t="s">
        <v>347</v>
      </c>
      <c r="AD1766" s="186">
        <v>6005863416</v>
      </c>
      <c r="AE1766" s="188" t="s">
        <v>727</v>
      </c>
      <c r="AF1766" s="188" t="s">
        <v>347</v>
      </c>
      <c r="AG1766" s="188" t="s">
        <v>347</v>
      </c>
      <c r="AH1766" s="190">
        <v>14895658461352</v>
      </c>
      <c r="AI1766" s="188" t="s">
        <v>861</v>
      </c>
      <c r="AJ1766" s="186">
        <v>56100</v>
      </c>
      <c r="AK1766" s="188" t="s">
        <v>264</v>
      </c>
      <c r="AL1766" s="188" t="s">
        <v>396</v>
      </c>
      <c r="AM1766" s="188" t="s">
        <v>992</v>
      </c>
      <c r="AN1766" s="188" t="s">
        <v>101</v>
      </c>
      <c r="AO1766" s="188" t="s">
        <v>617</v>
      </c>
      <c r="AP1766" s="188" t="s">
        <v>618</v>
      </c>
      <c r="AQ1766" s="188" t="s">
        <v>619</v>
      </c>
      <c r="AR1766" s="191">
        <v>3</v>
      </c>
      <c r="AS1766" s="188" t="s">
        <v>347</v>
      </c>
      <c r="AT1766" s="188" t="s">
        <v>347</v>
      </c>
      <c r="AU1766" s="186">
        <v>0</v>
      </c>
      <c r="AV1766" s="189">
        <v>43466</v>
      </c>
      <c r="AW1766" s="189">
        <v>43524</v>
      </c>
      <c r="AX1766" s="191">
        <v>7.2</v>
      </c>
      <c r="AY1766" s="186">
        <v>0</v>
      </c>
      <c r="AZ1766" s="186">
        <v>0</v>
      </c>
      <c r="BA1766" s="186">
        <v>0</v>
      </c>
      <c r="BB1766" s="186">
        <v>0</v>
      </c>
      <c r="BC1766" s="191">
        <v>0.52</v>
      </c>
      <c r="BD1766" s="186">
        <v>0</v>
      </c>
      <c r="BE1766" s="186">
        <v>0</v>
      </c>
      <c r="BF1766" s="189">
        <v>43525</v>
      </c>
      <c r="BG1766" s="189">
        <v>43585</v>
      </c>
      <c r="BH1766" s="191">
        <v>7.71</v>
      </c>
      <c r="BI1766" s="191">
        <v>5.05</v>
      </c>
      <c r="BJ1766" s="191">
        <v>19.96</v>
      </c>
      <c r="BK1766" s="191">
        <v>3.11</v>
      </c>
      <c r="BL1766" s="191">
        <v>2.08</v>
      </c>
      <c r="BM1766" s="191">
        <v>0.88</v>
      </c>
      <c r="BN1766" s="191">
        <v>0.41</v>
      </c>
      <c r="BO1766" s="191">
        <v>1.29</v>
      </c>
      <c r="BP1766" s="191">
        <v>26.44</v>
      </c>
      <c r="BQ1766" s="191">
        <v>9.7899999999999991</v>
      </c>
      <c r="BR1766" s="191">
        <v>0.54</v>
      </c>
      <c r="BS1766" s="191">
        <v>16.649999999999999</v>
      </c>
      <c r="BT1766" s="191">
        <v>3.33</v>
      </c>
      <c r="BU1766" s="191">
        <v>30.31</v>
      </c>
      <c r="BV1766" s="186">
        <v>138</v>
      </c>
      <c r="BW1766" s="186">
        <v>138</v>
      </c>
      <c r="BX1766" s="186">
        <v>0</v>
      </c>
      <c r="BY1766" s="189">
        <v>43433</v>
      </c>
      <c r="BZ1766" s="188" t="s">
        <v>624</v>
      </c>
      <c r="CA1766" s="186">
        <v>8593</v>
      </c>
      <c r="CB1766" s="186">
        <v>0</v>
      </c>
      <c r="CC1766" s="189">
        <v>43609</v>
      </c>
      <c r="CD1766" s="186">
        <v>8665</v>
      </c>
      <c r="CE1766" s="186">
        <v>0</v>
      </c>
      <c r="CF1766" s="186">
        <v>8803</v>
      </c>
      <c r="CG1766" s="186">
        <v>0</v>
      </c>
    </row>
    <row r="1767" spans="1:85" hidden="1" x14ac:dyDescent="0.45">
      <c r="A1767" s="98">
        <v>100004095111</v>
      </c>
      <c r="B1767" s="1">
        <v>43538</v>
      </c>
      <c r="C1767" t="s">
        <v>101</v>
      </c>
      <c r="D1767">
        <v>2018</v>
      </c>
      <c r="E1767" s="98">
        <v>14836179395569</v>
      </c>
      <c r="F1767" s="142" t="s">
        <v>729</v>
      </c>
      <c r="G1767" s="141" t="str">
        <f>VLOOKUP(E1767,'Tableau Sites'!$A$7:$C$107,3,FALSE)</f>
        <v>2 RUE MOZART</v>
      </c>
      <c r="H1767" s="98">
        <v>56100</v>
      </c>
      <c r="I1767" s="104">
        <v>6</v>
      </c>
      <c r="J1767" s="1">
        <v>43404</v>
      </c>
      <c r="K1767" s="1">
        <v>43404</v>
      </c>
      <c r="L1767" s="104">
        <v>472</v>
      </c>
      <c r="M1767" s="104">
        <v>472</v>
      </c>
      <c r="N1767" s="5">
        <v>80.819999999999993</v>
      </c>
      <c r="O1767" s="186">
        <v>102976584</v>
      </c>
      <c r="P1767" s="187" t="s">
        <v>611</v>
      </c>
      <c r="Q1767" s="186">
        <v>102977700</v>
      </c>
      <c r="R1767" s="188" t="s">
        <v>130</v>
      </c>
      <c r="S1767" s="186">
        <v>11003620275</v>
      </c>
      <c r="T1767" s="188" t="s">
        <v>910</v>
      </c>
      <c r="U1767" s="186">
        <v>21560121200016</v>
      </c>
      <c r="V1767" s="188" t="s">
        <v>347</v>
      </c>
      <c r="W1767" s="188" t="s">
        <v>917</v>
      </c>
      <c r="X1767" s="186">
        <v>100004095111</v>
      </c>
      <c r="Y1767" s="189">
        <v>43538</v>
      </c>
      <c r="Z1767" s="189">
        <v>43578</v>
      </c>
      <c r="AA1767" s="186">
        <v>205</v>
      </c>
      <c r="AB1767" s="188" t="s">
        <v>613</v>
      </c>
      <c r="AC1767" s="188" t="s">
        <v>347</v>
      </c>
      <c r="AD1767" s="186">
        <v>6005863605</v>
      </c>
      <c r="AE1767" s="188" t="s">
        <v>729</v>
      </c>
      <c r="AF1767" s="188" t="s">
        <v>347</v>
      </c>
      <c r="AG1767" s="188" t="s">
        <v>347</v>
      </c>
      <c r="AH1767" s="190">
        <v>14836179395569</v>
      </c>
      <c r="AI1767" s="188" t="s">
        <v>862</v>
      </c>
      <c r="AJ1767" s="186">
        <v>56100</v>
      </c>
      <c r="AK1767" s="188" t="s">
        <v>264</v>
      </c>
      <c r="AL1767" s="188" t="s">
        <v>616</v>
      </c>
      <c r="AM1767" s="188" t="s">
        <v>923</v>
      </c>
      <c r="AN1767" s="188" t="s">
        <v>101</v>
      </c>
      <c r="AO1767" s="188" t="s">
        <v>617</v>
      </c>
      <c r="AP1767" s="188" t="s">
        <v>618</v>
      </c>
      <c r="AQ1767" s="188" t="s">
        <v>619</v>
      </c>
      <c r="AR1767" s="191">
        <v>6</v>
      </c>
      <c r="AS1767" s="188" t="s">
        <v>347</v>
      </c>
      <c r="AT1767" s="188" t="s">
        <v>347</v>
      </c>
      <c r="AU1767" s="186">
        <v>0</v>
      </c>
      <c r="AV1767" s="189">
        <v>43344</v>
      </c>
      <c r="AW1767" s="189">
        <v>43404</v>
      </c>
      <c r="AX1767" s="191">
        <v>23.73</v>
      </c>
      <c r="AY1767" s="186">
        <v>0</v>
      </c>
      <c r="AZ1767" s="186">
        <v>0</v>
      </c>
      <c r="BA1767" s="186">
        <v>0</v>
      </c>
      <c r="BB1767" s="186">
        <v>0</v>
      </c>
      <c r="BC1767" s="191">
        <v>0.9</v>
      </c>
      <c r="BD1767" s="186">
        <v>0</v>
      </c>
      <c r="BE1767" s="186">
        <v>0</v>
      </c>
      <c r="BF1767" s="189">
        <v>43405</v>
      </c>
      <c r="BG1767" s="189">
        <v>43465</v>
      </c>
      <c r="BH1767" s="191">
        <v>10.11</v>
      </c>
      <c r="BI1767" s="191">
        <v>17.28</v>
      </c>
      <c r="BJ1767" s="191">
        <v>51.12</v>
      </c>
      <c r="BK1767" s="191">
        <v>10.62</v>
      </c>
      <c r="BL1767" s="191">
        <v>2.73</v>
      </c>
      <c r="BM1767" s="191">
        <v>3.01</v>
      </c>
      <c r="BN1767" s="191">
        <v>1.42</v>
      </c>
      <c r="BO1767" s="191">
        <v>4.43</v>
      </c>
      <c r="BP1767" s="191">
        <v>68.900000000000006</v>
      </c>
      <c r="BQ1767" s="191">
        <v>12.84</v>
      </c>
      <c r="BR1767" s="191">
        <v>0.71</v>
      </c>
      <c r="BS1767" s="191">
        <v>56.06</v>
      </c>
      <c r="BT1767" s="191">
        <v>11.21</v>
      </c>
      <c r="BU1767" s="191">
        <v>80.819999999999993</v>
      </c>
      <c r="BV1767" s="186">
        <v>472</v>
      </c>
      <c r="BW1767" s="186">
        <v>472</v>
      </c>
      <c r="BX1767" s="186">
        <v>0</v>
      </c>
      <c r="BY1767" s="189">
        <v>43525</v>
      </c>
      <c r="BZ1767" s="188" t="s">
        <v>624</v>
      </c>
      <c r="CA1767" s="186">
        <v>5123</v>
      </c>
      <c r="CB1767" s="186">
        <v>0</v>
      </c>
      <c r="CC1767" s="189">
        <v>43556</v>
      </c>
      <c r="CD1767" s="186">
        <v>10676</v>
      </c>
      <c r="CE1767" s="186">
        <v>0</v>
      </c>
      <c r="CF1767" s="186">
        <v>850</v>
      </c>
      <c r="CG1767" s="186">
        <v>0</v>
      </c>
    </row>
    <row r="1768" spans="1:85" hidden="1" x14ac:dyDescent="0.45">
      <c r="A1768" s="98">
        <v>100004095111</v>
      </c>
      <c r="B1768" s="1">
        <v>43538</v>
      </c>
      <c r="C1768" t="s">
        <v>101</v>
      </c>
      <c r="D1768">
        <v>2019</v>
      </c>
      <c r="E1768" s="98">
        <v>14836179395569</v>
      </c>
      <c r="F1768" s="142" t="s">
        <v>729</v>
      </c>
      <c r="G1768" s="141" t="str">
        <f>VLOOKUP(E1768,'Tableau Sites'!$A$7:$C$107,3,FALSE)</f>
        <v>2 RUE MOZART</v>
      </c>
      <c r="H1768" s="98">
        <v>56100</v>
      </c>
      <c r="I1768" s="104">
        <v>6</v>
      </c>
      <c r="J1768" s="1">
        <v>43465</v>
      </c>
      <c r="K1768" s="1">
        <v>43465</v>
      </c>
      <c r="L1768" s="104">
        <v>1642</v>
      </c>
      <c r="M1768" s="104">
        <v>1642</v>
      </c>
      <c r="N1768" s="5">
        <v>247.14</v>
      </c>
      <c r="O1768" s="186">
        <v>102976584</v>
      </c>
      <c r="P1768" s="187" t="s">
        <v>611</v>
      </c>
      <c r="Q1768" s="186">
        <v>102977700</v>
      </c>
      <c r="R1768" s="188" t="s">
        <v>130</v>
      </c>
      <c r="S1768" s="186">
        <v>11003620275</v>
      </c>
      <c r="T1768" s="188" t="s">
        <v>910</v>
      </c>
      <c r="U1768" s="186">
        <v>21560121200016</v>
      </c>
      <c r="V1768" s="188" t="s">
        <v>347</v>
      </c>
      <c r="W1768" s="188" t="s">
        <v>917</v>
      </c>
      <c r="X1768" s="186">
        <v>100004095111</v>
      </c>
      <c r="Y1768" s="189">
        <v>43538</v>
      </c>
      <c r="Z1768" s="189">
        <v>43578</v>
      </c>
      <c r="AA1768" s="186">
        <v>206</v>
      </c>
      <c r="AB1768" s="188" t="s">
        <v>613</v>
      </c>
      <c r="AC1768" s="188" t="s">
        <v>347</v>
      </c>
      <c r="AD1768" s="186">
        <v>6005863605</v>
      </c>
      <c r="AE1768" s="188" t="s">
        <v>729</v>
      </c>
      <c r="AF1768" s="188" t="s">
        <v>347</v>
      </c>
      <c r="AG1768" s="188" t="s">
        <v>347</v>
      </c>
      <c r="AH1768" s="190">
        <v>14836179395569</v>
      </c>
      <c r="AI1768" s="188" t="s">
        <v>862</v>
      </c>
      <c r="AJ1768" s="186">
        <v>56100</v>
      </c>
      <c r="AK1768" s="188" t="s">
        <v>264</v>
      </c>
      <c r="AL1768" s="188" t="s">
        <v>616</v>
      </c>
      <c r="AM1768" s="188" t="s">
        <v>993</v>
      </c>
      <c r="AN1768" s="188" t="s">
        <v>101</v>
      </c>
      <c r="AO1768" s="188" t="s">
        <v>617</v>
      </c>
      <c r="AP1768" s="188" t="s">
        <v>618</v>
      </c>
      <c r="AQ1768" s="188" t="s">
        <v>619</v>
      </c>
      <c r="AR1768" s="191">
        <v>6</v>
      </c>
      <c r="AS1768" s="188" t="s">
        <v>347</v>
      </c>
      <c r="AT1768" s="188" t="s">
        <v>347</v>
      </c>
      <c r="AU1768" s="186">
        <v>0</v>
      </c>
      <c r="AV1768" s="189">
        <v>43405</v>
      </c>
      <c r="AW1768" s="189">
        <v>43465</v>
      </c>
      <c r="AX1768" s="191">
        <v>82.57</v>
      </c>
      <c r="AY1768" s="186">
        <v>0</v>
      </c>
      <c r="AZ1768" s="186">
        <v>0</v>
      </c>
      <c r="BA1768" s="186">
        <v>0</v>
      </c>
      <c r="BB1768" s="186">
        <v>0</v>
      </c>
      <c r="BC1768" s="191">
        <v>3.15</v>
      </c>
      <c r="BD1768" s="186">
        <v>0</v>
      </c>
      <c r="BE1768" s="186">
        <v>0</v>
      </c>
      <c r="BF1768" s="189">
        <v>43466</v>
      </c>
      <c r="BG1768" s="189">
        <v>43524</v>
      </c>
      <c r="BH1768" s="191">
        <v>9.7799999999999994</v>
      </c>
      <c r="BI1768" s="191">
        <v>60.1</v>
      </c>
      <c r="BJ1768" s="191">
        <v>152.44999999999999</v>
      </c>
      <c r="BK1768" s="191">
        <v>36.950000000000003</v>
      </c>
      <c r="BL1768" s="191">
        <v>2.64</v>
      </c>
      <c r="BM1768" s="191">
        <v>10.48</v>
      </c>
      <c r="BN1768" s="191">
        <v>4.93</v>
      </c>
      <c r="BO1768" s="191">
        <v>15.41</v>
      </c>
      <c r="BP1768" s="191">
        <v>207.45</v>
      </c>
      <c r="BQ1768" s="191">
        <v>12.42</v>
      </c>
      <c r="BR1768" s="191">
        <v>0.68</v>
      </c>
      <c r="BS1768" s="191">
        <v>195.03</v>
      </c>
      <c r="BT1768" s="191">
        <v>39.01</v>
      </c>
      <c r="BU1768" s="191">
        <v>247.14</v>
      </c>
      <c r="BV1768" s="186">
        <v>1642</v>
      </c>
      <c r="BW1768" s="186">
        <v>1642</v>
      </c>
      <c r="BX1768" s="186">
        <v>0</v>
      </c>
      <c r="BY1768" s="189">
        <v>43525</v>
      </c>
      <c r="BZ1768" s="188" t="s">
        <v>624</v>
      </c>
      <c r="CA1768" s="186">
        <v>5123</v>
      </c>
      <c r="CB1768" s="186">
        <v>0</v>
      </c>
      <c r="CC1768" s="189">
        <v>43556</v>
      </c>
      <c r="CD1768" s="186">
        <v>850</v>
      </c>
      <c r="CE1768" s="186">
        <v>0</v>
      </c>
      <c r="CF1768" s="186">
        <v>2492</v>
      </c>
      <c r="CG1768" s="186">
        <v>0</v>
      </c>
    </row>
    <row r="1769" spans="1:85" hidden="1" x14ac:dyDescent="0.45">
      <c r="A1769" s="98">
        <v>100004095111</v>
      </c>
      <c r="B1769" s="1">
        <v>43538</v>
      </c>
      <c r="C1769" t="s">
        <v>101</v>
      </c>
      <c r="D1769">
        <v>2019</v>
      </c>
      <c r="E1769" s="98">
        <v>14836179395569</v>
      </c>
      <c r="F1769" s="142" t="s">
        <v>729</v>
      </c>
      <c r="G1769" s="141" t="str">
        <f>VLOOKUP(E1769,'Tableau Sites'!$A$7:$C$107,3,FALSE)</f>
        <v>2 RUE MOZART</v>
      </c>
      <c r="H1769" s="98">
        <v>56100</v>
      </c>
      <c r="I1769" s="104">
        <v>6</v>
      </c>
      <c r="J1769" s="1">
        <v>43524</v>
      </c>
      <c r="K1769" s="1">
        <v>43524</v>
      </c>
      <c r="L1769" s="104">
        <v>2375</v>
      </c>
      <c r="M1769" s="104">
        <v>2375</v>
      </c>
      <c r="N1769" s="5">
        <v>357.36</v>
      </c>
      <c r="O1769" s="186">
        <v>102976584</v>
      </c>
      <c r="P1769" s="187" t="s">
        <v>611</v>
      </c>
      <c r="Q1769" s="186">
        <v>102977700</v>
      </c>
      <c r="R1769" s="188" t="s">
        <v>130</v>
      </c>
      <c r="S1769" s="186">
        <v>11003620275</v>
      </c>
      <c r="T1769" s="188" t="s">
        <v>910</v>
      </c>
      <c r="U1769" s="186">
        <v>21560121200016</v>
      </c>
      <c r="V1769" s="188" t="s">
        <v>347</v>
      </c>
      <c r="W1769" s="188" t="s">
        <v>917</v>
      </c>
      <c r="X1769" s="186">
        <v>100004095111</v>
      </c>
      <c r="Y1769" s="189">
        <v>43538</v>
      </c>
      <c r="Z1769" s="189">
        <v>43578</v>
      </c>
      <c r="AA1769" s="186">
        <v>207</v>
      </c>
      <c r="AB1769" s="188" t="s">
        <v>613</v>
      </c>
      <c r="AC1769" s="188" t="s">
        <v>347</v>
      </c>
      <c r="AD1769" s="186">
        <v>6005863605</v>
      </c>
      <c r="AE1769" s="188" t="s">
        <v>729</v>
      </c>
      <c r="AF1769" s="188" t="s">
        <v>347</v>
      </c>
      <c r="AG1769" s="188" t="s">
        <v>347</v>
      </c>
      <c r="AH1769" s="190">
        <v>14836179395569</v>
      </c>
      <c r="AI1769" s="188" t="s">
        <v>862</v>
      </c>
      <c r="AJ1769" s="186">
        <v>56100</v>
      </c>
      <c r="AK1769" s="188" t="s">
        <v>264</v>
      </c>
      <c r="AL1769" s="188" t="s">
        <v>616</v>
      </c>
      <c r="AM1769" s="188" t="s">
        <v>993</v>
      </c>
      <c r="AN1769" s="188" t="s">
        <v>101</v>
      </c>
      <c r="AO1769" s="188" t="s">
        <v>617</v>
      </c>
      <c r="AP1769" s="188" t="s">
        <v>618</v>
      </c>
      <c r="AQ1769" s="188" t="s">
        <v>619</v>
      </c>
      <c r="AR1769" s="191">
        <v>6</v>
      </c>
      <c r="AS1769" s="188" t="s">
        <v>347</v>
      </c>
      <c r="AT1769" s="188" t="s">
        <v>347</v>
      </c>
      <c r="AU1769" s="186">
        <v>0</v>
      </c>
      <c r="AV1769" s="189">
        <v>43466</v>
      </c>
      <c r="AW1769" s="189">
        <v>43524</v>
      </c>
      <c r="AX1769" s="191">
        <v>123.86</v>
      </c>
      <c r="AY1769" s="186">
        <v>0</v>
      </c>
      <c r="AZ1769" s="186">
        <v>0</v>
      </c>
      <c r="BA1769" s="186">
        <v>0</v>
      </c>
      <c r="BB1769" s="186">
        <v>0</v>
      </c>
      <c r="BC1769" s="191">
        <v>8.98</v>
      </c>
      <c r="BD1769" s="186">
        <v>0</v>
      </c>
      <c r="BE1769" s="186">
        <v>0</v>
      </c>
      <c r="BF1769" s="189">
        <v>43525</v>
      </c>
      <c r="BG1769" s="189">
        <v>43585</v>
      </c>
      <c r="BH1769" s="191">
        <v>10.11</v>
      </c>
      <c r="BI1769" s="191">
        <v>86.93</v>
      </c>
      <c r="BJ1769" s="191">
        <v>220.9</v>
      </c>
      <c r="BK1769" s="191">
        <v>53.44</v>
      </c>
      <c r="BL1769" s="191">
        <v>2.73</v>
      </c>
      <c r="BM1769" s="191">
        <v>15.15</v>
      </c>
      <c r="BN1769" s="191">
        <v>7.13</v>
      </c>
      <c r="BO1769" s="191">
        <v>22.28</v>
      </c>
      <c r="BP1769" s="191">
        <v>299.35000000000002</v>
      </c>
      <c r="BQ1769" s="191">
        <v>12.84</v>
      </c>
      <c r="BR1769" s="191">
        <v>0.71</v>
      </c>
      <c r="BS1769" s="191">
        <v>286.51</v>
      </c>
      <c r="BT1769" s="191">
        <v>57.3</v>
      </c>
      <c r="BU1769" s="191">
        <v>357.36</v>
      </c>
      <c r="BV1769" s="186">
        <v>2375</v>
      </c>
      <c r="BW1769" s="186">
        <v>2375</v>
      </c>
      <c r="BX1769" s="186">
        <v>0</v>
      </c>
      <c r="BY1769" s="189">
        <v>43525</v>
      </c>
      <c r="BZ1769" s="188" t="s">
        <v>624</v>
      </c>
      <c r="CA1769" s="186">
        <v>5123</v>
      </c>
      <c r="CB1769" s="186">
        <v>0</v>
      </c>
      <c r="CC1769" s="189">
        <v>43556</v>
      </c>
      <c r="CD1769" s="186">
        <v>2492</v>
      </c>
      <c r="CE1769" s="186">
        <v>0</v>
      </c>
      <c r="CF1769" s="186">
        <v>4867</v>
      </c>
      <c r="CG1769" s="186">
        <v>0</v>
      </c>
    </row>
    <row r="1770" spans="1:85" hidden="1" x14ac:dyDescent="0.45">
      <c r="A1770" s="98">
        <v>100004095111</v>
      </c>
      <c r="B1770" s="1">
        <v>43538</v>
      </c>
      <c r="C1770" t="s">
        <v>101</v>
      </c>
      <c r="D1770">
        <v>2018</v>
      </c>
      <c r="E1770" s="98">
        <v>14853545552699</v>
      </c>
      <c r="F1770" s="141" t="s">
        <v>731</v>
      </c>
      <c r="G1770" s="141" t="str">
        <f>VLOOKUP(E1770,'Tableau Sites'!$A$7:$C$107,3,FALSE)</f>
        <v>20 RUE JEAN MOULIN</v>
      </c>
      <c r="H1770" s="98">
        <v>56100</v>
      </c>
      <c r="I1770" s="104">
        <v>6</v>
      </c>
      <c r="J1770" s="1">
        <v>43404</v>
      </c>
      <c r="K1770" s="1">
        <v>43404</v>
      </c>
      <c r="L1770" s="104">
        <v>365</v>
      </c>
      <c r="M1770" s="104">
        <v>365</v>
      </c>
      <c r="N1770" s="5">
        <v>65.58</v>
      </c>
      <c r="O1770" s="186">
        <v>102976584</v>
      </c>
      <c r="P1770" s="187" t="s">
        <v>611</v>
      </c>
      <c r="Q1770" s="186">
        <v>102977700</v>
      </c>
      <c r="R1770" s="188" t="s">
        <v>130</v>
      </c>
      <c r="S1770" s="186">
        <v>11003620275</v>
      </c>
      <c r="T1770" s="188" t="s">
        <v>910</v>
      </c>
      <c r="U1770" s="186">
        <v>21560121200016</v>
      </c>
      <c r="V1770" s="188" t="s">
        <v>347</v>
      </c>
      <c r="W1770" s="188" t="s">
        <v>917</v>
      </c>
      <c r="X1770" s="186">
        <v>100004095111</v>
      </c>
      <c r="Y1770" s="189">
        <v>43538</v>
      </c>
      <c r="Z1770" s="189">
        <v>43578</v>
      </c>
      <c r="AA1770" s="186">
        <v>208</v>
      </c>
      <c r="AB1770" s="188" t="s">
        <v>613</v>
      </c>
      <c r="AC1770" s="188" t="s">
        <v>347</v>
      </c>
      <c r="AD1770" s="186">
        <v>6005863589</v>
      </c>
      <c r="AE1770" s="188" t="s">
        <v>731</v>
      </c>
      <c r="AF1770" s="188" t="s">
        <v>347</v>
      </c>
      <c r="AG1770" s="188" t="s">
        <v>347</v>
      </c>
      <c r="AH1770" s="190">
        <v>14853545552699</v>
      </c>
      <c r="AI1770" s="188" t="s">
        <v>863</v>
      </c>
      <c r="AJ1770" s="186">
        <v>56100</v>
      </c>
      <c r="AK1770" s="188" t="s">
        <v>264</v>
      </c>
      <c r="AL1770" s="188" t="s">
        <v>616</v>
      </c>
      <c r="AM1770" s="188" t="s">
        <v>994</v>
      </c>
      <c r="AN1770" s="188" t="s">
        <v>101</v>
      </c>
      <c r="AO1770" s="188" t="s">
        <v>617</v>
      </c>
      <c r="AP1770" s="188" t="s">
        <v>618</v>
      </c>
      <c r="AQ1770" s="188" t="s">
        <v>619</v>
      </c>
      <c r="AR1770" s="191">
        <v>6</v>
      </c>
      <c r="AS1770" s="188" t="s">
        <v>347</v>
      </c>
      <c r="AT1770" s="188" t="s">
        <v>347</v>
      </c>
      <c r="AU1770" s="186">
        <v>0</v>
      </c>
      <c r="AV1770" s="189">
        <v>43344</v>
      </c>
      <c r="AW1770" s="189">
        <v>43404</v>
      </c>
      <c r="AX1770" s="191">
        <v>18.36</v>
      </c>
      <c r="AY1770" s="186">
        <v>0</v>
      </c>
      <c r="AZ1770" s="186">
        <v>0</v>
      </c>
      <c r="BA1770" s="186">
        <v>0</v>
      </c>
      <c r="BB1770" s="186">
        <v>0</v>
      </c>
      <c r="BC1770" s="191">
        <v>0.7</v>
      </c>
      <c r="BD1770" s="186">
        <v>0</v>
      </c>
      <c r="BE1770" s="186">
        <v>0</v>
      </c>
      <c r="BF1770" s="189">
        <v>43405</v>
      </c>
      <c r="BG1770" s="189">
        <v>43465</v>
      </c>
      <c r="BH1770" s="191">
        <v>10.11</v>
      </c>
      <c r="BI1770" s="191">
        <v>13.36</v>
      </c>
      <c r="BJ1770" s="191">
        <v>41.83</v>
      </c>
      <c r="BK1770" s="191">
        <v>8.2100000000000009</v>
      </c>
      <c r="BL1770" s="191">
        <v>2.73</v>
      </c>
      <c r="BM1770" s="191">
        <v>2.33</v>
      </c>
      <c r="BN1770" s="191">
        <v>1.1000000000000001</v>
      </c>
      <c r="BO1770" s="191">
        <v>3.43</v>
      </c>
      <c r="BP1770" s="191">
        <v>56.2</v>
      </c>
      <c r="BQ1770" s="191">
        <v>12.84</v>
      </c>
      <c r="BR1770" s="191">
        <v>0.71</v>
      </c>
      <c r="BS1770" s="191">
        <v>43.36</v>
      </c>
      <c r="BT1770" s="191">
        <v>8.67</v>
      </c>
      <c r="BU1770" s="191">
        <v>65.58</v>
      </c>
      <c r="BV1770" s="186">
        <v>365</v>
      </c>
      <c r="BW1770" s="186">
        <v>365</v>
      </c>
      <c r="BX1770" s="186">
        <v>0</v>
      </c>
      <c r="BY1770" s="189">
        <v>43537</v>
      </c>
      <c r="BZ1770" s="188" t="s">
        <v>624</v>
      </c>
      <c r="CA1770" s="186">
        <v>7919</v>
      </c>
      <c r="CB1770" s="186">
        <v>0</v>
      </c>
      <c r="CC1770" s="189">
        <v>43568</v>
      </c>
      <c r="CD1770" s="186">
        <v>6575</v>
      </c>
      <c r="CE1770" s="186">
        <v>0</v>
      </c>
      <c r="CF1770" s="186">
        <v>6940</v>
      </c>
      <c r="CG1770" s="186">
        <v>0</v>
      </c>
    </row>
    <row r="1771" spans="1:85" hidden="1" x14ac:dyDescent="0.45">
      <c r="A1771" s="98">
        <v>100004095111</v>
      </c>
      <c r="B1771" s="1">
        <v>43538</v>
      </c>
      <c r="C1771" t="s">
        <v>101</v>
      </c>
      <c r="D1771">
        <v>2019</v>
      </c>
      <c r="E1771" s="98">
        <v>14853545552699</v>
      </c>
      <c r="F1771" s="141" t="s">
        <v>731</v>
      </c>
      <c r="G1771" s="141" t="str">
        <f>VLOOKUP(E1771,'Tableau Sites'!$A$7:$C$107,3,FALSE)</f>
        <v>20 RUE JEAN MOULIN</v>
      </c>
      <c r="H1771" s="98">
        <v>56100</v>
      </c>
      <c r="I1771" s="104">
        <v>6</v>
      </c>
      <c r="J1771" s="1">
        <v>43465</v>
      </c>
      <c r="K1771" s="1">
        <v>43465</v>
      </c>
      <c r="L1771" s="104">
        <v>416</v>
      </c>
      <c r="M1771" s="104">
        <v>416</v>
      </c>
      <c r="N1771" s="5">
        <v>72.39</v>
      </c>
      <c r="O1771" s="186">
        <v>102976584</v>
      </c>
      <c r="P1771" s="187" t="s">
        <v>611</v>
      </c>
      <c r="Q1771" s="186">
        <v>102977700</v>
      </c>
      <c r="R1771" s="188" t="s">
        <v>130</v>
      </c>
      <c r="S1771" s="186">
        <v>11003620275</v>
      </c>
      <c r="T1771" s="188" t="s">
        <v>910</v>
      </c>
      <c r="U1771" s="186">
        <v>21560121200016</v>
      </c>
      <c r="V1771" s="188" t="s">
        <v>347</v>
      </c>
      <c r="W1771" s="188" t="s">
        <v>917</v>
      </c>
      <c r="X1771" s="186">
        <v>100004095111</v>
      </c>
      <c r="Y1771" s="189">
        <v>43538</v>
      </c>
      <c r="Z1771" s="189">
        <v>43578</v>
      </c>
      <c r="AA1771" s="186">
        <v>209</v>
      </c>
      <c r="AB1771" s="188" t="s">
        <v>613</v>
      </c>
      <c r="AC1771" s="188" t="s">
        <v>347</v>
      </c>
      <c r="AD1771" s="186">
        <v>6005863589</v>
      </c>
      <c r="AE1771" s="188" t="s">
        <v>731</v>
      </c>
      <c r="AF1771" s="188" t="s">
        <v>347</v>
      </c>
      <c r="AG1771" s="188" t="s">
        <v>347</v>
      </c>
      <c r="AH1771" s="190">
        <v>14853545552699</v>
      </c>
      <c r="AI1771" s="188" t="s">
        <v>863</v>
      </c>
      <c r="AJ1771" s="186">
        <v>56100</v>
      </c>
      <c r="AK1771" s="188" t="s">
        <v>264</v>
      </c>
      <c r="AL1771" s="188" t="s">
        <v>616</v>
      </c>
      <c r="AM1771" s="188" t="s">
        <v>994</v>
      </c>
      <c r="AN1771" s="188" t="s">
        <v>101</v>
      </c>
      <c r="AO1771" s="188" t="s">
        <v>617</v>
      </c>
      <c r="AP1771" s="188" t="s">
        <v>618</v>
      </c>
      <c r="AQ1771" s="188" t="s">
        <v>619</v>
      </c>
      <c r="AR1771" s="191">
        <v>6</v>
      </c>
      <c r="AS1771" s="188" t="s">
        <v>347</v>
      </c>
      <c r="AT1771" s="188" t="s">
        <v>347</v>
      </c>
      <c r="AU1771" s="186">
        <v>0</v>
      </c>
      <c r="AV1771" s="189">
        <v>43405</v>
      </c>
      <c r="AW1771" s="189">
        <v>43465</v>
      </c>
      <c r="AX1771" s="191">
        <v>20.92</v>
      </c>
      <c r="AY1771" s="186">
        <v>0</v>
      </c>
      <c r="AZ1771" s="186">
        <v>0</v>
      </c>
      <c r="BA1771" s="186">
        <v>0</v>
      </c>
      <c r="BB1771" s="186">
        <v>0</v>
      </c>
      <c r="BC1771" s="191">
        <v>0.8</v>
      </c>
      <c r="BD1771" s="186">
        <v>0</v>
      </c>
      <c r="BE1771" s="186">
        <v>0</v>
      </c>
      <c r="BF1771" s="189">
        <v>43466</v>
      </c>
      <c r="BG1771" s="189">
        <v>43524</v>
      </c>
      <c r="BH1771" s="191">
        <v>9.7799999999999994</v>
      </c>
      <c r="BI1771" s="191">
        <v>15.23</v>
      </c>
      <c r="BJ1771" s="191">
        <v>45.93</v>
      </c>
      <c r="BK1771" s="191">
        <v>9.36</v>
      </c>
      <c r="BL1771" s="191">
        <v>2.64</v>
      </c>
      <c r="BM1771" s="191">
        <v>2.65</v>
      </c>
      <c r="BN1771" s="191">
        <v>1.25</v>
      </c>
      <c r="BO1771" s="191">
        <v>3.9</v>
      </c>
      <c r="BP1771" s="191">
        <v>61.83</v>
      </c>
      <c r="BQ1771" s="191">
        <v>12.42</v>
      </c>
      <c r="BR1771" s="191">
        <v>0.68</v>
      </c>
      <c r="BS1771" s="191">
        <v>49.41</v>
      </c>
      <c r="BT1771" s="191">
        <v>9.8800000000000008</v>
      </c>
      <c r="BU1771" s="191">
        <v>72.39</v>
      </c>
      <c r="BV1771" s="186">
        <v>416</v>
      </c>
      <c r="BW1771" s="186">
        <v>416</v>
      </c>
      <c r="BX1771" s="186">
        <v>0</v>
      </c>
      <c r="BY1771" s="189">
        <v>43537</v>
      </c>
      <c r="BZ1771" s="188" t="s">
        <v>624</v>
      </c>
      <c r="CA1771" s="186">
        <v>7919</v>
      </c>
      <c r="CB1771" s="186">
        <v>0</v>
      </c>
      <c r="CC1771" s="189">
        <v>43568</v>
      </c>
      <c r="CD1771" s="186">
        <v>6940</v>
      </c>
      <c r="CE1771" s="186">
        <v>0</v>
      </c>
      <c r="CF1771" s="186">
        <v>7356</v>
      </c>
      <c r="CG1771" s="186">
        <v>0</v>
      </c>
    </row>
    <row r="1772" spans="1:85" hidden="1" x14ac:dyDescent="0.45">
      <c r="A1772" s="98">
        <v>100004095111</v>
      </c>
      <c r="B1772" s="1">
        <v>43538</v>
      </c>
      <c r="C1772" t="s">
        <v>101</v>
      </c>
      <c r="D1772">
        <v>2019</v>
      </c>
      <c r="E1772" s="98">
        <v>14853545552699</v>
      </c>
      <c r="F1772" s="141" t="s">
        <v>731</v>
      </c>
      <c r="G1772" s="141" t="str">
        <f>VLOOKUP(E1772,'Tableau Sites'!$A$7:$C$107,3,FALSE)</f>
        <v>20 RUE JEAN MOULIN</v>
      </c>
      <c r="H1772" s="98">
        <v>56100</v>
      </c>
      <c r="I1772" s="104">
        <v>6</v>
      </c>
      <c r="J1772" s="1">
        <v>43524</v>
      </c>
      <c r="K1772" s="1">
        <v>43524</v>
      </c>
      <c r="L1772" s="104">
        <v>462</v>
      </c>
      <c r="M1772" s="104">
        <v>462</v>
      </c>
      <c r="N1772" s="5">
        <v>80.45</v>
      </c>
      <c r="O1772" s="186">
        <v>102976584</v>
      </c>
      <c r="P1772" s="187" t="s">
        <v>611</v>
      </c>
      <c r="Q1772" s="186">
        <v>102977700</v>
      </c>
      <c r="R1772" s="188" t="s">
        <v>130</v>
      </c>
      <c r="S1772" s="186">
        <v>11003620275</v>
      </c>
      <c r="T1772" s="188" t="s">
        <v>910</v>
      </c>
      <c r="U1772" s="186">
        <v>21560121200016</v>
      </c>
      <c r="V1772" s="188" t="s">
        <v>347</v>
      </c>
      <c r="W1772" s="188" t="s">
        <v>917</v>
      </c>
      <c r="X1772" s="186">
        <v>100004095111</v>
      </c>
      <c r="Y1772" s="189">
        <v>43538</v>
      </c>
      <c r="Z1772" s="189">
        <v>43578</v>
      </c>
      <c r="AA1772" s="186">
        <v>210</v>
      </c>
      <c r="AB1772" s="188" t="s">
        <v>613</v>
      </c>
      <c r="AC1772" s="188" t="s">
        <v>347</v>
      </c>
      <c r="AD1772" s="186">
        <v>6005863589</v>
      </c>
      <c r="AE1772" s="188" t="s">
        <v>731</v>
      </c>
      <c r="AF1772" s="188" t="s">
        <v>347</v>
      </c>
      <c r="AG1772" s="188" t="s">
        <v>347</v>
      </c>
      <c r="AH1772" s="190">
        <v>14853545552699</v>
      </c>
      <c r="AI1772" s="188" t="s">
        <v>863</v>
      </c>
      <c r="AJ1772" s="186">
        <v>56100</v>
      </c>
      <c r="AK1772" s="188" t="s">
        <v>264</v>
      </c>
      <c r="AL1772" s="188" t="s">
        <v>616</v>
      </c>
      <c r="AM1772" s="188" t="s">
        <v>994</v>
      </c>
      <c r="AN1772" s="188" t="s">
        <v>101</v>
      </c>
      <c r="AO1772" s="188" t="s">
        <v>617</v>
      </c>
      <c r="AP1772" s="188" t="s">
        <v>618</v>
      </c>
      <c r="AQ1772" s="188" t="s">
        <v>619</v>
      </c>
      <c r="AR1772" s="191">
        <v>6</v>
      </c>
      <c r="AS1772" s="188" t="s">
        <v>347</v>
      </c>
      <c r="AT1772" s="188" t="s">
        <v>347</v>
      </c>
      <c r="AU1772" s="186">
        <v>0</v>
      </c>
      <c r="AV1772" s="189">
        <v>43466</v>
      </c>
      <c r="AW1772" s="189">
        <v>43524</v>
      </c>
      <c r="AX1772" s="191">
        <v>24.1</v>
      </c>
      <c r="AY1772" s="186">
        <v>0</v>
      </c>
      <c r="AZ1772" s="186">
        <v>0</v>
      </c>
      <c r="BA1772" s="186">
        <v>0</v>
      </c>
      <c r="BB1772" s="186">
        <v>0</v>
      </c>
      <c r="BC1772" s="191">
        <v>1.75</v>
      </c>
      <c r="BD1772" s="186">
        <v>0</v>
      </c>
      <c r="BE1772" s="186">
        <v>0</v>
      </c>
      <c r="BF1772" s="189">
        <v>43525</v>
      </c>
      <c r="BG1772" s="189">
        <v>43585</v>
      </c>
      <c r="BH1772" s="191">
        <v>10.11</v>
      </c>
      <c r="BI1772" s="191">
        <v>16.91</v>
      </c>
      <c r="BJ1772" s="191">
        <v>51.12</v>
      </c>
      <c r="BK1772" s="191">
        <v>10.4</v>
      </c>
      <c r="BL1772" s="191">
        <v>2.73</v>
      </c>
      <c r="BM1772" s="191">
        <v>2.95</v>
      </c>
      <c r="BN1772" s="191">
        <v>1.39</v>
      </c>
      <c r="BO1772" s="191">
        <v>4.34</v>
      </c>
      <c r="BP1772" s="191">
        <v>68.59</v>
      </c>
      <c r="BQ1772" s="191">
        <v>12.84</v>
      </c>
      <c r="BR1772" s="191">
        <v>0.71</v>
      </c>
      <c r="BS1772" s="191">
        <v>55.75</v>
      </c>
      <c r="BT1772" s="191">
        <v>11.15</v>
      </c>
      <c r="BU1772" s="191">
        <v>80.45</v>
      </c>
      <c r="BV1772" s="186">
        <v>462</v>
      </c>
      <c r="BW1772" s="186">
        <v>462</v>
      </c>
      <c r="BX1772" s="186">
        <v>0</v>
      </c>
      <c r="BY1772" s="189">
        <v>43537</v>
      </c>
      <c r="BZ1772" s="188" t="s">
        <v>624</v>
      </c>
      <c r="CA1772" s="186">
        <v>7919</v>
      </c>
      <c r="CB1772" s="186">
        <v>0</v>
      </c>
      <c r="CC1772" s="189">
        <v>43568</v>
      </c>
      <c r="CD1772" s="186">
        <v>7356</v>
      </c>
      <c r="CE1772" s="186">
        <v>0</v>
      </c>
      <c r="CF1772" s="186">
        <v>7818</v>
      </c>
      <c r="CG1772" s="186">
        <v>0</v>
      </c>
    </row>
    <row r="1773" spans="1:85" x14ac:dyDescent="0.45">
      <c r="A1773" s="98">
        <v>100004095111</v>
      </c>
      <c r="B1773" s="1">
        <v>43538</v>
      </c>
      <c r="C1773" t="s">
        <v>101</v>
      </c>
      <c r="D1773">
        <v>2018</v>
      </c>
      <c r="E1773" s="98">
        <v>14876266172942</v>
      </c>
      <c r="F1773" s="142" t="s">
        <v>733</v>
      </c>
      <c r="G1773" s="141" t="str">
        <f>VLOOKUP(E1773,'Tableau Sites'!$A$7:$C$127,3,FALSE)</f>
        <v>2 RUE DE KERULVE</v>
      </c>
      <c r="H1773" s="98">
        <v>56100</v>
      </c>
      <c r="I1773" s="104">
        <v>6</v>
      </c>
      <c r="J1773" s="1">
        <v>43404</v>
      </c>
      <c r="K1773" s="1">
        <v>43404</v>
      </c>
      <c r="L1773" s="104">
        <v>175</v>
      </c>
      <c r="M1773" s="104">
        <v>175</v>
      </c>
      <c r="N1773" s="5">
        <v>38.51</v>
      </c>
      <c r="O1773" s="186">
        <v>102976584</v>
      </c>
      <c r="P1773" s="187" t="s">
        <v>611</v>
      </c>
      <c r="Q1773" s="186">
        <v>102977700</v>
      </c>
      <c r="R1773" s="188" t="s">
        <v>130</v>
      </c>
      <c r="S1773" s="186">
        <v>11003620275</v>
      </c>
      <c r="T1773" s="188" t="s">
        <v>910</v>
      </c>
      <c r="U1773" s="186">
        <v>21560121200016</v>
      </c>
      <c r="V1773" s="188" t="s">
        <v>347</v>
      </c>
      <c r="W1773" s="188" t="s">
        <v>917</v>
      </c>
      <c r="X1773" s="186">
        <v>100004095111</v>
      </c>
      <c r="Y1773" s="189">
        <v>43538</v>
      </c>
      <c r="Z1773" s="189">
        <v>43578</v>
      </c>
      <c r="AA1773" s="186">
        <v>211</v>
      </c>
      <c r="AB1773" s="188" t="s">
        <v>613</v>
      </c>
      <c r="AC1773" s="188" t="s">
        <v>347</v>
      </c>
      <c r="AD1773" s="186">
        <v>6005863513</v>
      </c>
      <c r="AE1773" s="188" t="s">
        <v>733</v>
      </c>
      <c r="AF1773" s="188" t="s">
        <v>347</v>
      </c>
      <c r="AG1773" s="188" t="s">
        <v>347</v>
      </c>
      <c r="AH1773" s="190">
        <v>14876266172942</v>
      </c>
      <c r="AI1773" s="188" t="s">
        <v>864</v>
      </c>
      <c r="AJ1773" s="186">
        <v>56100</v>
      </c>
      <c r="AK1773" s="188" t="s">
        <v>264</v>
      </c>
      <c r="AL1773" s="188" t="s">
        <v>396</v>
      </c>
      <c r="AM1773" s="188" t="s">
        <v>995</v>
      </c>
      <c r="AN1773" s="188" t="s">
        <v>101</v>
      </c>
      <c r="AO1773" s="188" t="s">
        <v>617</v>
      </c>
      <c r="AP1773" s="188" t="s">
        <v>618</v>
      </c>
      <c r="AQ1773" s="188" t="s">
        <v>619</v>
      </c>
      <c r="AR1773" s="191">
        <v>6</v>
      </c>
      <c r="AS1773" s="188" t="s">
        <v>347</v>
      </c>
      <c r="AT1773" s="188" t="s">
        <v>347</v>
      </c>
      <c r="AU1773" s="186">
        <v>0</v>
      </c>
      <c r="AV1773" s="189">
        <v>43344</v>
      </c>
      <c r="AW1773" s="189">
        <v>43404</v>
      </c>
      <c r="AX1773" s="191">
        <v>8.8000000000000007</v>
      </c>
      <c r="AY1773" s="186">
        <v>0</v>
      </c>
      <c r="AZ1773" s="186">
        <v>0</v>
      </c>
      <c r="BA1773" s="186">
        <v>0</v>
      </c>
      <c r="BB1773" s="186">
        <v>0</v>
      </c>
      <c r="BC1773" s="191">
        <v>0.34</v>
      </c>
      <c r="BD1773" s="186">
        <v>0</v>
      </c>
      <c r="BE1773" s="186">
        <v>0</v>
      </c>
      <c r="BF1773" s="189">
        <v>43405</v>
      </c>
      <c r="BG1773" s="189">
        <v>43465</v>
      </c>
      <c r="BH1773" s="191">
        <v>10.11</v>
      </c>
      <c r="BI1773" s="191">
        <v>6.41</v>
      </c>
      <c r="BJ1773" s="191">
        <v>25.32</v>
      </c>
      <c r="BK1773" s="191">
        <v>3.94</v>
      </c>
      <c r="BL1773" s="191">
        <v>2.73</v>
      </c>
      <c r="BM1773" s="191">
        <v>1.1200000000000001</v>
      </c>
      <c r="BN1773" s="191">
        <v>0.53</v>
      </c>
      <c r="BO1773" s="191">
        <v>1.65</v>
      </c>
      <c r="BP1773" s="191">
        <v>33.64</v>
      </c>
      <c r="BQ1773" s="191">
        <v>12.84</v>
      </c>
      <c r="BR1773" s="191">
        <v>0.71</v>
      </c>
      <c r="BS1773" s="191">
        <v>20.8</v>
      </c>
      <c r="BT1773" s="191">
        <v>4.16</v>
      </c>
      <c r="BU1773" s="191">
        <v>38.51</v>
      </c>
      <c r="BV1773" s="186">
        <v>175</v>
      </c>
      <c r="BW1773" s="186">
        <v>175</v>
      </c>
      <c r="BX1773" s="186">
        <v>0</v>
      </c>
      <c r="BY1773" s="189">
        <v>43378</v>
      </c>
      <c r="BZ1773" s="188" t="s">
        <v>624</v>
      </c>
      <c r="CA1773" s="186">
        <v>5430</v>
      </c>
      <c r="CB1773" s="186">
        <v>0</v>
      </c>
      <c r="CC1773" s="189">
        <v>43558</v>
      </c>
      <c r="CD1773" s="186">
        <v>5372</v>
      </c>
      <c r="CE1773" s="186">
        <v>0</v>
      </c>
      <c r="CF1773" s="186">
        <v>5547</v>
      </c>
      <c r="CG1773" s="186">
        <v>0</v>
      </c>
    </row>
    <row r="1774" spans="1:85" x14ac:dyDescent="0.45">
      <c r="A1774" s="98">
        <v>100004095111</v>
      </c>
      <c r="B1774" s="1">
        <v>43538</v>
      </c>
      <c r="C1774" t="s">
        <v>101</v>
      </c>
      <c r="D1774">
        <v>2019</v>
      </c>
      <c r="E1774" s="98">
        <v>14876266172942</v>
      </c>
      <c r="F1774" s="142" t="s">
        <v>733</v>
      </c>
      <c r="G1774" s="141" t="str">
        <f>VLOOKUP(E1774,'Tableau Sites'!$A$7:$C$127,3,FALSE)</f>
        <v>2 RUE DE KERULVE</v>
      </c>
      <c r="H1774" s="98">
        <v>56100</v>
      </c>
      <c r="I1774" s="104">
        <v>6</v>
      </c>
      <c r="J1774" s="1">
        <v>43465</v>
      </c>
      <c r="K1774" s="1">
        <v>43465</v>
      </c>
      <c r="L1774" s="104">
        <v>308</v>
      </c>
      <c r="M1774" s="104">
        <v>308</v>
      </c>
      <c r="N1774" s="5">
        <v>57</v>
      </c>
      <c r="O1774" s="186">
        <v>102976584</v>
      </c>
      <c r="P1774" s="187" t="s">
        <v>611</v>
      </c>
      <c r="Q1774" s="186">
        <v>102977700</v>
      </c>
      <c r="R1774" s="188" t="s">
        <v>130</v>
      </c>
      <c r="S1774" s="186">
        <v>11003620275</v>
      </c>
      <c r="T1774" s="188" t="s">
        <v>910</v>
      </c>
      <c r="U1774" s="186">
        <v>21560121200016</v>
      </c>
      <c r="V1774" s="188" t="s">
        <v>347</v>
      </c>
      <c r="W1774" s="188" t="s">
        <v>917</v>
      </c>
      <c r="X1774" s="186">
        <v>100004095111</v>
      </c>
      <c r="Y1774" s="189">
        <v>43538</v>
      </c>
      <c r="Z1774" s="189">
        <v>43578</v>
      </c>
      <c r="AA1774" s="186">
        <v>212</v>
      </c>
      <c r="AB1774" s="188" t="s">
        <v>613</v>
      </c>
      <c r="AC1774" s="188" t="s">
        <v>347</v>
      </c>
      <c r="AD1774" s="186">
        <v>6005863513</v>
      </c>
      <c r="AE1774" s="188" t="s">
        <v>733</v>
      </c>
      <c r="AF1774" s="188" t="s">
        <v>347</v>
      </c>
      <c r="AG1774" s="188" t="s">
        <v>347</v>
      </c>
      <c r="AH1774" s="190">
        <v>14876266172942</v>
      </c>
      <c r="AI1774" s="188" t="s">
        <v>864</v>
      </c>
      <c r="AJ1774" s="186">
        <v>56100</v>
      </c>
      <c r="AK1774" s="188" t="s">
        <v>264</v>
      </c>
      <c r="AL1774" s="188" t="s">
        <v>396</v>
      </c>
      <c r="AM1774" s="188" t="s">
        <v>995</v>
      </c>
      <c r="AN1774" s="188" t="s">
        <v>101</v>
      </c>
      <c r="AO1774" s="188" t="s">
        <v>617</v>
      </c>
      <c r="AP1774" s="188" t="s">
        <v>618</v>
      </c>
      <c r="AQ1774" s="188" t="s">
        <v>619</v>
      </c>
      <c r="AR1774" s="191">
        <v>6</v>
      </c>
      <c r="AS1774" s="188" t="s">
        <v>347</v>
      </c>
      <c r="AT1774" s="188" t="s">
        <v>347</v>
      </c>
      <c r="AU1774" s="186">
        <v>0</v>
      </c>
      <c r="AV1774" s="189">
        <v>43405</v>
      </c>
      <c r="AW1774" s="189">
        <v>43465</v>
      </c>
      <c r="AX1774" s="191">
        <v>15.49</v>
      </c>
      <c r="AY1774" s="186">
        <v>0</v>
      </c>
      <c r="AZ1774" s="186">
        <v>0</v>
      </c>
      <c r="BA1774" s="186">
        <v>0</v>
      </c>
      <c r="BB1774" s="186">
        <v>0</v>
      </c>
      <c r="BC1774" s="191">
        <v>0.59</v>
      </c>
      <c r="BD1774" s="186">
        <v>0</v>
      </c>
      <c r="BE1774" s="186">
        <v>0</v>
      </c>
      <c r="BF1774" s="189">
        <v>43466</v>
      </c>
      <c r="BG1774" s="189">
        <v>43524</v>
      </c>
      <c r="BH1774" s="191">
        <v>9.7799999999999994</v>
      </c>
      <c r="BI1774" s="191">
        <v>11.27</v>
      </c>
      <c r="BJ1774" s="191">
        <v>36.54</v>
      </c>
      <c r="BK1774" s="191">
        <v>6.93</v>
      </c>
      <c r="BL1774" s="191">
        <v>2.64</v>
      </c>
      <c r="BM1774" s="191">
        <v>1.97</v>
      </c>
      <c r="BN1774" s="191">
        <v>0.92</v>
      </c>
      <c r="BO1774" s="191">
        <v>2.89</v>
      </c>
      <c r="BP1774" s="191">
        <v>49</v>
      </c>
      <c r="BQ1774" s="191">
        <v>12.42</v>
      </c>
      <c r="BR1774" s="191">
        <v>0.68</v>
      </c>
      <c r="BS1774" s="191">
        <v>36.58</v>
      </c>
      <c r="BT1774" s="191">
        <v>7.32</v>
      </c>
      <c r="BU1774" s="191">
        <v>57</v>
      </c>
      <c r="BV1774" s="186">
        <v>308</v>
      </c>
      <c r="BW1774" s="186">
        <v>308</v>
      </c>
      <c r="BX1774" s="186">
        <v>0</v>
      </c>
      <c r="BY1774" s="189">
        <v>43378</v>
      </c>
      <c r="BZ1774" s="188" t="s">
        <v>624</v>
      </c>
      <c r="CA1774" s="186">
        <v>5430</v>
      </c>
      <c r="CB1774" s="186">
        <v>0</v>
      </c>
      <c r="CC1774" s="189">
        <v>43558</v>
      </c>
      <c r="CD1774" s="186">
        <v>5547</v>
      </c>
      <c r="CE1774" s="186">
        <v>0</v>
      </c>
      <c r="CF1774" s="186">
        <v>5855</v>
      </c>
      <c r="CG1774" s="186">
        <v>0</v>
      </c>
    </row>
    <row r="1775" spans="1:85" x14ac:dyDescent="0.45">
      <c r="A1775" s="98">
        <v>100004095111</v>
      </c>
      <c r="B1775" s="1">
        <v>43538</v>
      </c>
      <c r="C1775" t="s">
        <v>101</v>
      </c>
      <c r="D1775">
        <v>2019</v>
      </c>
      <c r="E1775" s="98">
        <v>14876266172942</v>
      </c>
      <c r="F1775" s="142" t="s">
        <v>733</v>
      </c>
      <c r="G1775" s="141" t="str">
        <f>VLOOKUP(E1775,'Tableau Sites'!$A$7:$C$127,3,FALSE)</f>
        <v>2 RUE DE KERULVE</v>
      </c>
      <c r="H1775" s="98">
        <v>56100</v>
      </c>
      <c r="I1775" s="104">
        <v>6</v>
      </c>
      <c r="J1775" s="1">
        <v>43524</v>
      </c>
      <c r="K1775" s="1">
        <v>43524</v>
      </c>
      <c r="L1775" s="104">
        <v>319</v>
      </c>
      <c r="M1775" s="104">
        <v>319</v>
      </c>
      <c r="N1775" s="5">
        <v>59.75</v>
      </c>
      <c r="O1775" s="186">
        <v>102976584</v>
      </c>
      <c r="P1775" s="187" t="s">
        <v>611</v>
      </c>
      <c r="Q1775" s="186">
        <v>102977700</v>
      </c>
      <c r="R1775" s="188" t="s">
        <v>130</v>
      </c>
      <c r="S1775" s="186">
        <v>11003620275</v>
      </c>
      <c r="T1775" s="188" t="s">
        <v>910</v>
      </c>
      <c r="U1775" s="186">
        <v>21560121200016</v>
      </c>
      <c r="V1775" s="188" t="s">
        <v>347</v>
      </c>
      <c r="W1775" s="188" t="s">
        <v>917</v>
      </c>
      <c r="X1775" s="186">
        <v>100004095111</v>
      </c>
      <c r="Y1775" s="189">
        <v>43538</v>
      </c>
      <c r="Z1775" s="189">
        <v>43578</v>
      </c>
      <c r="AA1775" s="186">
        <v>213</v>
      </c>
      <c r="AB1775" s="188" t="s">
        <v>613</v>
      </c>
      <c r="AC1775" s="188" t="s">
        <v>347</v>
      </c>
      <c r="AD1775" s="186">
        <v>6005863513</v>
      </c>
      <c r="AE1775" s="188" t="s">
        <v>733</v>
      </c>
      <c r="AF1775" s="188" t="s">
        <v>347</v>
      </c>
      <c r="AG1775" s="188" t="s">
        <v>347</v>
      </c>
      <c r="AH1775" s="190">
        <v>14876266172942</v>
      </c>
      <c r="AI1775" s="188" t="s">
        <v>864</v>
      </c>
      <c r="AJ1775" s="186">
        <v>56100</v>
      </c>
      <c r="AK1775" s="188" t="s">
        <v>264</v>
      </c>
      <c r="AL1775" s="188" t="s">
        <v>396</v>
      </c>
      <c r="AM1775" s="188" t="s">
        <v>995</v>
      </c>
      <c r="AN1775" s="188" t="s">
        <v>101</v>
      </c>
      <c r="AO1775" s="188" t="s">
        <v>617</v>
      </c>
      <c r="AP1775" s="188" t="s">
        <v>618</v>
      </c>
      <c r="AQ1775" s="188" t="s">
        <v>619</v>
      </c>
      <c r="AR1775" s="191">
        <v>6</v>
      </c>
      <c r="AS1775" s="188" t="s">
        <v>347</v>
      </c>
      <c r="AT1775" s="188" t="s">
        <v>347</v>
      </c>
      <c r="AU1775" s="186">
        <v>0</v>
      </c>
      <c r="AV1775" s="189">
        <v>43466</v>
      </c>
      <c r="AW1775" s="189">
        <v>43524</v>
      </c>
      <c r="AX1775" s="191">
        <v>16.64</v>
      </c>
      <c r="AY1775" s="186">
        <v>0</v>
      </c>
      <c r="AZ1775" s="186">
        <v>0</v>
      </c>
      <c r="BA1775" s="186">
        <v>0</v>
      </c>
      <c r="BB1775" s="186">
        <v>0</v>
      </c>
      <c r="BC1775" s="191">
        <v>1.21</v>
      </c>
      <c r="BD1775" s="186">
        <v>0</v>
      </c>
      <c r="BE1775" s="186">
        <v>0</v>
      </c>
      <c r="BF1775" s="189">
        <v>43525</v>
      </c>
      <c r="BG1775" s="189">
        <v>43585</v>
      </c>
      <c r="BH1775" s="191">
        <v>10.11</v>
      </c>
      <c r="BI1775" s="191">
        <v>11.68</v>
      </c>
      <c r="BJ1775" s="191">
        <v>38.43</v>
      </c>
      <c r="BK1775" s="191">
        <v>7.18</v>
      </c>
      <c r="BL1775" s="191">
        <v>2.73</v>
      </c>
      <c r="BM1775" s="191">
        <v>2.04</v>
      </c>
      <c r="BN1775" s="191">
        <v>0.96</v>
      </c>
      <c r="BO1775" s="191">
        <v>3</v>
      </c>
      <c r="BP1775" s="191">
        <v>51.34</v>
      </c>
      <c r="BQ1775" s="191">
        <v>12.84</v>
      </c>
      <c r="BR1775" s="191">
        <v>0.71</v>
      </c>
      <c r="BS1775" s="191">
        <v>38.5</v>
      </c>
      <c r="BT1775" s="191">
        <v>7.7</v>
      </c>
      <c r="BU1775" s="191">
        <v>59.75</v>
      </c>
      <c r="BV1775" s="186">
        <v>319</v>
      </c>
      <c r="BW1775" s="186">
        <v>319</v>
      </c>
      <c r="BX1775" s="186">
        <v>0</v>
      </c>
      <c r="BY1775" s="189">
        <v>43378</v>
      </c>
      <c r="BZ1775" s="188" t="s">
        <v>624</v>
      </c>
      <c r="CA1775" s="186">
        <v>5430</v>
      </c>
      <c r="CB1775" s="186">
        <v>0</v>
      </c>
      <c r="CC1775" s="189">
        <v>43558</v>
      </c>
      <c r="CD1775" s="186">
        <v>5855</v>
      </c>
      <c r="CE1775" s="186">
        <v>0</v>
      </c>
      <c r="CF1775" s="186">
        <v>6174</v>
      </c>
      <c r="CG1775" s="186">
        <v>0</v>
      </c>
    </row>
    <row r="1776" spans="1:85" hidden="1" x14ac:dyDescent="0.45">
      <c r="A1776" s="98">
        <v>100004095111</v>
      </c>
      <c r="B1776" s="1">
        <v>43538</v>
      </c>
      <c r="C1776" t="s">
        <v>101</v>
      </c>
      <c r="D1776">
        <v>2018</v>
      </c>
      <c r="E1776" s="98">
        <v>14812590435421</v>
      </c>
      <c r="F1776" s="142" t="s">
        <v>735</v>
      </c>
      <c r="G1776" s="141" t="str">
        <f>VLOOKUP(E1776,'Tableau Sites'!$A$7:$C$107,3,FALSE)</f>
        <v>29B RUE DE KEROMAN</v>
      </c>
      <c r="H1776" s="98">
        <v>56100</v>
      </c>
      <c r="I1776" s="104">
        <v>6</v>
      </c>
      <c r="J1776" s="1">
        <v>43404</v>
      </c>
      <c r="K1776" s="1">
        <v>43404</v>
      </c>
      <c r="L1776" s="104">
        <v>326</v>
      </c>
      <c r="M1776" s="104">
        <v>326</v>
      </c>
      <c r="N1776" s="5">
        <v>60.03</v>
      </c>
      <c r="O1776" s="186">
        <v>102976584</v>
      </c>
      <c r="P1776" s="187" t="s">
        <v>611</v>
      </c>
      <c r="Q1776" s="186">
        <v>102977700</v>
      </c>
      <c r="R1776" s="188" t="s">
        <v>130</v>
      </c>
      <c r="S1776" s="186">
        <v>11003620275</v>
      </c>
      <c r="T1776" s="188" t="s">
        <v>910</v>
      </c>
      <c r="U1776" s="186">
        <v>21560121200016</v>
      </c>
      <c r="V1776" s="188" t="s">
        <v>347</v>
      </c>
      <c r="W1776" s="188" t="s">
        <v>917</v>
      </c>
      <c r="X1776" s="186">
        <v>100004095111</v>
      </c>
      <c r="Y1776" s="189">
        <v>43538</v>
      </c>
      <c r="Z1776" s="189">
        <v>43578</v>
      </c>
      <c r="AA1776" s="186">
        <v>214</v>
      </c>
      <c r="AB1776" s="188" t="s">
        <v>613</v>
      </c>
      <c r="AC1776" s="188" t="s">
        <v>347</v>
      </c>
      <c r="AD1776" s="186">
        <v>6005876638</v>
      </c>
      <c r="AE1776" s="188" t="s">
        <v>735</v>
      </c>
      <c r="AF1776" s="188" t="s">
        <v>347</v>
      </c>
      <c r="AG1776" s="188" t="s">
        <v>347</v>
      </c>
      <c r="AH1776" s="190">
        <v>14812590435421</v>
      </c>
      <c r="AI1776" s="188" t="s">
        <v>865</v>
      </c>
      <c r="AJ1776" s="186">
        <v>56100</v>
      </c>
      <c r="AK1776" s="188" t="s">
        <v>264</v>
      </c>
      <c r="AL1776" s="188" t="s">
        <v>616</v>
      </c>
      <c r="AM1776" s="188" t="s">
        <v>996</v>
      </c>
      <c r="AN1776" s="188" t="s">
        <v>101</v>
      </c>
      <c r="AO1776" s="188" t="s">
        <v>617</v>
      </c>
      <c r="AP1776" s="188" t="s">
        <v>618</v>
      </c>
      <c r="AQ1776" s="188" t="s">
        <v>619</v>
      </c>
      <c r="AR1776" s="191">
        <v>6</v>
      </c>
      <c r="AS1776" s="188" t="s">
        <v>347</v>
      </c>
      <c r="AT1776" s="188" t="s">
        <v>347</v>
      </c>
      <c r="AU1776" s="186">
        <v>0</v>
      </c>
      <c r="AV1776" s="189">
        <v>43344</v>
      </c>
      <c r="AW1776" s="189">
        <v>43404</v>
      </c>
      <c r="AX1776" s="191">
        <v>16.399999999999999</v>
      </c>
      <c r="AY1776" s="186">
        <v>0</v>
      </c>
      <c r="AZ1776" s="186">
        <v>0</v>
      </c>
      <c r="BA1776" s="186">
        <v>0</v>
      </c>
      <c r="BB1776" s="186">
        <v>0</v>
      </c>
      <c r="BC1776" s="191">
        <v>0.63</v>
      </c>
      <c r="BD1776" s="186">
        <v>0</v>
      </c>
      <c r="BE1776" s="186">
        <v>0</v>
      </c>
      <c r="BF1776" s="189">
        <v>43405</v>
      </c>
      <c r="BG1776" s="189">
        <v>43465</v>
      </c>
      <c r="BH1776" s="191">
        <v>10.11</v>
      </c>
      <c r="BI1776" s="191">
        <v>11.93</v>
      </c>
      <c r="BJ1776" s="191">
        <v>38.44</v>
      </c>
      <c r="BK1776" s="191">
        <v>7.34</v>
      </c>
      <c r="BL1776" s="191">
        <v>2.73</v>
      </c>
      <c r="BM1776" s="191">
        <v>2.08</v>
      </c>
      <c r="BN1776" s="191">
        <v>0.98</v>
      </c>
      <c r="BO1776" s="191">
        <v>3.06</v>
      </c>
      <c r="BP1776" s="191">
        <v>51.57</v>
      </c>
      <c r="BQ1776" s="191">
        <v>12.84</v>
      </c>
      <c r="BR1776" s="191">
        <v>0.71</v>
      </c>
      <c r="BS1776" s="191">
        <v>38.729999999999997</v>
      </c>
      <c r="BT1776" s="191">
        <v>7.75</v>
      </c>
      <c r="BU1776" s="191">
        <v>60.03</v>
      </c>
      <c r="BV1776" s="186">
        <v>326</v>
      </c>
      <c r="BW1776" s="186">
        <v>326</v>
      </c>
      <c r="BX1776" s="186">
        <v>0</v>
      </c>
      <c r="BY1776" s="189">
        <v>43519</v>
      </c>
      <c r="BZ1776" s="188" t="s">
        <v>624</v>
      </c>
      <c r="CA1776" s="186">
        <v>2664</v>
      </c>
      <c r="CB1776" s="186">
        <v>0</v>
      </c>
      <c r="CC1776" s="189">
        <v>43547</v>
      </c>
      <c r="CD1776" s="186">
        <v>1511</v>
      </c>
      <c r="CE1776" s="186">
        <v>0</v>
      </c>
      <c r="CF1776" s="186">
        <v>1837</v>
      </c>
      <c r="CG1776" s="186">
        <v>0</v>
      </c>
    </row>
    <row r="1777" spans="1:85" hidden="1" x14ac:dyDescent="0.45">
      <c r="A1777" s="98">
        <v>100004095111</v>
      </c>
      <c r="B1777" s="1">
        <v>43538</v>
      </c>
      <c r="C1777" t="s">
        <v>101</v>
      </c>
      <c r="D1777">
        <v>2019</v>
      </c>
      <c r="E1777" s="98">
        <v>14812590435421</v>
      </c>
      <c r="F1777" s="142" t="s">
        <v>735</v>
      </c>
      <c r="G1777" s="141" t="str">
        <f>VLOOKUP(E1777,'Tableau Sites'!$A$7:$C$107,3,FALSE)</f>
        <v>29B RUE DE KEROMAN</v>
      </c>
      <c r="H1777" s="98">
        <v>56100</v>
      </c>
      <c r="I1777" s="104">
        <v>6</v>
      </c>
      <c r="J1777" s="1">
        <v>43465</v>
      </c>
      <c r="K1777" s="1">
        <v>43465</v>
      </c>
      <c r="L1777" s="104">
        <v>367</v>
      </c>
      <c r="M1777" s="104">
        <v>367</v>
      </c>
      <c r="N1777" s="5">
        <v>65.400000000000006</v>
      </c>
      <c r="O1777" s="186">
        <v>102976584</v>
      </c>
      <c r="P1777" s="187" t="s">
        <v>611</v>
      </c>
      <c r="Q1777" s="186">
        <v>102977700</v>
      </c>
      <c r="R1777" s="188" t="s">
        <v>130</v>
      </c>
      <c r="S1777" s="186">
        <v>11003620275</v>
      </c>
      <c r="T1777" s="188" t="s">
        <v>910</v>
      </c>
      <c r="U1777" s="186">
        <v>21560121200016</v>
      </c>
      <c r="V1777" s="188" t="s">
        <v>347</v>
      </c>
      <c r="W1777" s="188" t="s">
        <v>917</v>
      </c>
      <c r="X1777" s="186">
        <v>100004095111</v>
      </c>
      <c r="Y1777" s="189">
        <v>43538</v>
      </c>
      <c r="Z1777" s="189">
        <v>43578</v>
      </c>
      <c r="AA1777" s="186">
        <v>215</v>
      </c>
      <c r="AB1777" s="188" t="s">
        <v>613</v>
      </c>
      <c r="AC1777" s="188" t="s">
        <v>347</v>
      </c>
      <c r="AD1777" s="186">
        <v>6005876638</v>
      </c>
      <c r="AE1777" s="188" t="s">
        <v>735</v>
      </c>
      <c r="AF1777" s="188" t="s">
        <v>347</v>
      </c>
      <c r="AG1777" s="188" t="s">
        <v>347</v>
      </c>
      <c r="AH1777" s="190">
        <v>14812590435421</v>
      </c>
      <c r="AI1777" s="188" t="s">
        <v>865</v>
      </c>
      <c r="AJ1777" s="186">
        <v>56100</v>
      </c>
      <c r="AK1777" s="188" t="s">
        <v>264</v>
      </c>
      <c r="AL1777" s="188" t="s">
        <v>616</v>
      </c>
      <c r="AM1777" s="188" t="s">
        <v>996</v>
      </c>
      <c r="AN1777" s="188" t="s">
        <v>101</v>
      </c>
      <c r="AO1777" s="188" t="s">
        <v>617</v>
      </c>
      <c r="AP1777" s="188" t="s">
        <v>618</v>
      </c>
      <c r="AQ1777" s="188" t="s">
        <v>619</v>
      </c>
      <c r="AR1777" s="191">
        <v>6</v>
      </c>
      <c r="AS1777" s="188" t="s">
        <v>347</v>
      </c>
      <c r="AT1777" s="188" t="s">
        <v>347</v>
      </c>
      <c r="AU1777" s="186">
        <v>0</v>
      </c>
      <c r="AV1777" s="189">
        <v>43405</v>
      </c>
      <c r="AW1777" s="189">
        <v>43465</v>
      </c>
      <c r="AX1777" s="191">
        <v>18.45</v>
      </c>
      <c r="AY1777" s="186">
        <v>0</v>
      </c>
      <c r="AZ1777" s="186">
        <v>0</v>
      </c>
      <c r="BA1777" s="186">
        <v>0</v>
      </c>
      <c r="BB1777" s="186">
        <v>0</v>
      </c>
      <c r="BC1777" s="191">
        <v>0.7</v>
      </c>
      <c r="BD1777" s="186">
        <v>0</v>
      </c>
      <c r="BE1777" s="186">
        <v>0</v>
      </c>
      <c r="BF1777" s="189">
        <v>43466</v>
      </c>
      <c r="BG1777" s="189">
        <v>43524</v>
      </c>
      <c r="BH1777" s="191">
        <v>9.7799999999999994</v>
      </c>
      <c r="BI1777" s="191">
        <v>13.43</v>
      </c>
      <c r="BJ1777" s="191">
        <v>41.66</v>
      </c>
      <c r="BK1777" s="191">
        <v>8.26</v>
      </c>
      <c r="BL1777" s="191">
        <v>2.64</v>
      </c>
      <c r="BM1777" s="191">
        <v>2.34</v>
      </c>
      <c r="BN1777" s="191">
        <v>1.1000000000000001</v>
      </c>
      <c r="BO1777" s="191">
        <v>3.44</v>
      </c>
      <c r="BP1777" s="191">
        <v>56</v>
      </c>
      <c r="BQ1777" s="191">
        <v>12.42</v>
      </c>
      <c r="BR1777" s="191">
        <v>0.68</v>
      </c>
      <c r="BS1777" s="191">
        <v>43.58</v>
      </c>
      <c r="BT1777" s="191">
        <v>8.7200000000000006</v>
      </c>
      <c r="BU1777" s="191">
        <v>65.400000000000006</v>
      </c>
      <c r="BV1777" s="186">
        <v>367</v>
      </c>
      <c r="BW1777" s="186">
        <v>367</v>
      </c>
      <c r="BX1777" s="186">
        <v>0</v>
      </c>
      <c r="BY1777" s="189">
        <v>43519</v>
      </c>
      <c r="BZ1777" s="188" t="s">
        <v>624</v>
      </c>
      <c r="CA1777" s="186">
        <v>2664</v>
      </c>
      <c r="CB1777" s="186">
        <v>0</v>
      </c>
      <c r="CC1777" s="189">
        <v>43547</v>
      </c>
      <c r="CD1777" s="186">
        <v>1837</v>
      </c>
      <c r="CE1777" s="186">
        <v>0</v>
      </c>
      <c r="CF1777" s="186">
        <v>2204</v>
      </c>
      <c r="CG1777" s="186">
        <v>0</v>
      </c>
    </row>
    <row r="1778" spans="1:85" hidden="1" x14ac:dyDescent="0.45">
      <c r="A1778" s="98">
        <v>100004095111</v>
      </c>
      <c r="B1778" s="1">
        <v>43538</v>
      </c>
      <c r="C1778" t="s">
        <v>101</v>
      </c>
      <c r="D1778">
        <v>2019</v>
      </c>
      <c r="E1778" s="98">
        <v>14812590435421</v>
      </c>
      <c r="F1778" s="142" t="s">
        <v>735</v>
      </c>
      <c r="G1778" s="141" t="str">
        <f>VLOOKUP(E1778,'Tableau Sites'!$A$7:$C$107,3,FALSE)</f>
        <v>29B RUE DE KEROMAN</v>
      </c>
      <c r="H1778" s="98">
        <v>56100</v>
      </c>
      <c r="I1778" s="104">
        <v>6</v>
      </c>
      <c r="J1778" s="1">
        <v>43524</v>
      </c>
      <c r="K1778" s="1">
        <v>43524</v>
      </c>
      <c r="L1778" s="104">
        <v>494</v>
      </c>
      <c r="M1778" s="104">
        <v>494</v>
      </c>
      <c r="N1778" s="5">
        <v>85.06</v>
      </c>
      <c r="O1778" s="186">
        <v>102976584</v>
      </c>
      <c r="P1778" s="187" t="s">
        <v>611</v>
      </c>
      <c r="Q1778" s="186">
        <v>102977700</v>
      </c>
      <c r="R1778" s="188" t="s">
        <v>130</v>
      </c>
      <c r="S1778" s="186">
        <v>11003620275</v>
      </c>
      <c r="T1778" s="188" t="s">
        <v>910</v>
      </c>
      <c r="U1778" s="186">
        <v>21560121200016</v>
      </c>
      <c r="V1778" s="188" t="s">
        <v>347</v>
      </c>
      <c r="W1778" s="188" t="s">
        <v>917</v>
      </c>
      <c r="X1778" s="186">
        <v>100004095111</v>
      </c>
      <c r="Y1778" s="189">
        <v>43538</v>
      </c>
      <c r="Z1778" s="189">
        <v>43578</v>
      </c>
      <c r="AA1778" s="186">
        <v>216</v>
      </c>
      <c r="AB1778" s="188" t="s">
        <v>613</v>
      </c>
      <c r="AC1778" s="188" t="s">
        <v>347</v>
      </c>
      <c r="AD1778" s="186">
        <v>6005876638</v>
      </c>
      <c r="AE1778" s="188" t="s">
        <v>735</v>
      </c>
      <c r="AF1778" s="188" t="s">
        <v>347</v>
      </c>
      <c r="AG1778" s="188" t="s">
        <v>347</v>
      </c>
      <c r="AH1778" s="190">
        <v>14812590435421</v>
      </c>
      <c r="AI1778" s="188" t="s">
        <v>865</v>
      </c>
      <c r="AJ1778" s="186">
        <v>56100</v>
      </c>
      <c r="AK1778" s="188" t="s">
        <v>264</v>
      </c>
      <c r="AL1778" s="188" t="s">
        <v>616</v>
      </c>
      <c r="AM1778" s="188" t="s">
        <v>996</v>
      </c>
      <c r="AN1778" s="188" t="s">
        <v>101</v>
      </c>
      <c r="AO1778" s="188" t="s">
        <v>617</v>
      </c>
      <c r="AP1778" s="188" t="s">
        <v>618</v>
      </c>
      <c r="AQ1778" s="188" t="s">
        <v>619</v>
      </c>
      <c r="AR1778" s="191">
        <v>6</v>
      </c>
      <c r="AS1778" s="188" t="s">
        <v>347</v>
      </c>
      <c r="AT1778" s="188" t="s">
        <v>347</v>
      </c>
      <c r="AU1778" s="186">
        <v>0</v>
      </c>
      <c r="AV1778" s="189">
        <v>43466</v>
      </c>
      <c r="AW1778" s="189">
        <v>43524</v>
      </c>
      <c r="AX1778" s="191">
        <v>25.76</v>
      </c>
      <c r="AY1778" s="186">
        <v>0</v>
      </c>
      <c r="AZ1778" s="186">
        <v>0</v>
      </c>
      <c r="BA1778" s="186">
        <v>0</v>
      </c>
      <c r="BB1778" s="186">
        <v>0</v>
      </c>
      <c r="BC1778" s="191">
        <v>1.87</v>
      </c>
      <c r="BD1778" s="186">
        <v>0</v>
      </c>
      <c r="BE1778" s="186">
        <v>0</v>
      </c>
      <c r="BF1778" s="189">
        <v>43525</v>
      </c>
      <c r="BG1778" s="189">
        <v>43585</v>
      </c>
      <c r="BH1778" s="191">
        <v>10.11</v>
      </c>
      <c r="BI1778" s="191">
        <v>18.079999999999998</v>
      </c>
      <c r="BJ1778" s="191">
        <v>53.95</v>
      </c>
      <c r="BK1778" s="191">
        <v>11.12</v>
      </c>
      <c r="BL1778" s="191">
        <v>2.73</v>
      </c>
      <c r="BM1778" s="191">
        <v>3.15</v>
      </c>
      <c r="BN1778" s="191">
        <v>1.48</v>
      </c>
      <c r="BO1778" s="191">
        <v>4.63</v>
      </c>
      <c r="BP1778" s="191">
        <v>72.430000000000007</v>
      </c>
      <c r="BQ1778" s="191">
        <v>12.84</v>
      </c>
      <c r="BR1778" s="191">
        <v>0.71</v>
      </c>
      <c r="BS1778" s="191">
        <v>59.59</v>
      </c>
      <c r="BT1778" s="191">
        <v>11.92</v>
      </c>
      <c r="BU1778" s="191">
        <v>85.06</v>
      </c>
      <c r="BV1778" s="186">
        <v>494</v>
      </c>
      <c r="BW1778" s="186">
        <v>494</v>
      </c>
      <c r="BX1778" s="186">
        <v>0</v>
      </c>
      <c r="BY1778" s="189">
        <v>43519</v>
      </c>
      <c r="BZ1778" s="188" t="s">
        <v>624</v>
      </c>
      <c r="CA1778" s="186">
        <v>2664</v>
      </c>
      <c r="CB1778" s="186">
        <v>0</v>
      </c>
      <c r="CC1778" s="189">
        <v>43547</v>
      </c>
      <c r="CD1778" s="186">
        <v>2204</v>
      </c>
      <c r="CE1778" s="186">
        <v>0</v>
      </c>
      <c r="CF1778" s="186">
        <v>2698</v>
      </c>
      <c r="CG1778" s="186">
        <v>0</v>
      </c>
    </row>
    <row r="1779" spans="1:85" hidden="1" x14ac:dyDescent="0.45">
      <c r="A1779" s="98">
        <v>100004095111</v>
      </c>
      <c r="B1779" s="1">
        <v>43538</v>
      </c>
      <c r="C1779" t="s">
        <v>101</v>
      </c>
      <c r="D1779">
        <v>2018</v>
      </c>
      <c r="E1779" s="98">
        <v>14856729330593</v>
      </c>
      <c r="F1779" s="142" t="s">
        <v>737</v>
      </c>
      <c r="G1779" s="141" t="str">
        <f>VLOOKUP(E1779,'Tableau Sites'!$A$7:$C$107,3,FALSE)</f>
        <v>4 AVENUE JEAN JAURES</v>
      </c>
      <c r="H1779" s="98">
        <v>56100</v>
      </c>
      <c r="I1779" s="104">
        <v>6</v>
      </c>
      <c r="J1779" s="1">
        <v>43404</v>
      </c>
      <c r="K1779" s="1">
        <v>43404</v>
      </c>
      <c r="L1779" s="104">
        <v>209</v>
      </c>
      <c r="M1779" s="104">
        <v>209</v>
      </c>
      <c r="N1779" s="5">
        <v>43.33</v>
      </c>
      <c r="O1779" s="186">
        <v>102976584</v>
      </c>
      <c r="P1779" s="187" t="s">
        <v>611</v>
      </c>
      <c r="Q1779" s="186">
        <v>102977700</v>
      </c>
      <c r="R1779" s="188" t="s">
        <v>130</v>
      </c>
      <c r="S1779" s="186">
        <v>11003620275</v>
      </c>
      <c r="T1779" s="188" t="s">
        <v>910</v>
      </c>
      <c r="U1779" s="186">
        <v>21560121200016</v>
      </c>
      <c r="V1779" s="188" t="s">
        <v>347</v>
      </c>
      <c r="W1779" s="188" t="s">
        <v>917</v>
      </c>
      <c r="X1779" s="186">
        <v>100004095111</v>
      </c>
      <c r="Y1779" s="189">
        <v>43538</v>
      </c>
      <c r="Z1779" s="189">
        <v>43578</v>
      </c>
      <c r="AA1779" s="186">
        <v>217</v>
      </c>
      <c r="AB1779" s="188" t="s">
        <v>613</v>
      </c>
      <c r="AC1779" s="188" t="s">
        <v>347</v>
      </c>
      <c r="AD1779" s="186">
        <v>6005836769</v>
      </c>
      <c r="AE1779" s="188" t="s">
        <v>737</v>
      </c>
      <c r="AF1779" s="188" t="s">
        <v>347</v>
      </c>
      <c r="AG1779" s="188" t="s">
        <v>347</v>
      </c>
      <c r="AH1779" s="190">
        <v>14856729330593</v>
      </c>
      <c r="AI1779" s="188" t="s">
        <v>866</v>
      </c>
      <c r="AJ1779" s="186">
        <v>56100</v>
      </c>
      <c r="AK1779" s="188" t="s">
        <v>264</v>
      </c>
      <c r="AL1779" s="188" t="s">
        <v>616</v>
      </c>
      <c r="AM1779" s="188" t="s">
        <v>997</v>
      </c>
      <c r="AN1779" s="188" t="s">
        <v>101</v>
      </c>
      <c r="AO1779" s="188" t="s">
        <v>617</v>
      </c>
      <c r="AP1779" s="188" t="s">
        <v>618</v>
      </c>
      <c r="AQ1779" s="188" t="s">
        <v>619</v>
      </c>
      <c r="AR1779" s="191">
        <v>6</v>
      </c>
      <c r="AS1779" s="188" t="s">
        <v>347</v>
      </c>
      <c r="AT1779" s="188" t="s">
        <v>347</v>
      </c>
      <c r="AU1779" s="186">
        <v>0</v>
      </c>
      <c r="AV1779" s="189">
        <v>43344</v>
      </c>
      <c r="AW1779" s="189">
        <v>43404</v>
      </c>
      <c r="AX1779" s="191">
        <v>10.51</v>
      </c>
      <c r="AY1779" s="186">
        <v>0</v>
      </c>
      <c r="AZ1779" s="186">
        <v>0</v>
      </c>
      <c r="BA1779" s="186">
        <v>0</v>
      </c>
      <c r="BB1779" s="186">
        <v>0</v>
      </c>
      <c r="BC1779" s="191">
        <v>0.4</v>
      </c>
      <c r="BD1779" s="186">
        <v>0</v>
      </c>
      <c r="BE1779" s="186">
        <v>0</v>
      </c>
      <c r="BF1779" s="189">
        <v>43405</v>
      </c>
      <c r="BG1779" s="189">
        <v>43465</v>
      </c>
      <c r="BH1779" s="191">
        <v>10.11</v>
      </c>
      <c r="BI1779" s="191">
        <v>7.65</v>
      </c>
      <c r="BJ1779" s="191">
        <v>28.27</v>
      </c>
      <c r="BK1779" s="191">
        <v>4.7</v>
      </c>
      <c r="BL1779" s="191">
        <v>2.73</v>
      </c>
      <c r="BM1779" s="191">
        <v>1.33</v>
      </c>
      <c r="BN1779" s="191">
        <v>0.63</v>
      </c>
      <c r="BO1779" s="191">
        <v>1.96</v>
      </c>
      <c r="BP1779" s="191">
        <v>37.659999999999997</v>
      </c>
      <c r="BQ1779" s="191">
        <v>12.84</v>
      </c>
      <c r="BR1779" s="191">
        <v>0.71</v>
      </c>
      <c r="BS1779" s="191">
        <v>24.82</v>
      </c>
      <c r="BT1779" s="191">
        <v>4.96</v>
      </c>
      <c r="BU1779" s="191">
        <v>43.33</v>
      </c>
      <c r="BV1779" s="186">
        <v>209</v>
      </c>
      <c r="BW1779" s="186">
        <v>209</v>
      </c>
      <c r="BX1779" s="186">
        <v>0</v>
      </c>
      <c r="BY1779" s="189">
        <v>43518</v>
      </c>
      <c r="BZ1779" s="188" t="s">
        <v>624</v>
      </c>
      <c r="CA1779" s="186">
        <v>1948</v>
      </c>
      <c r="CB1779" s="186">
        <v>0</v>
      </c>
      <c r="CC1779" s="189">
        <v>43546</v>
      </c>
      <c r="CD1779" s="186">
        <v>1342</v>
      </c>
      <c r="CE1779" s="186">
        <v>0</v>
      </c>
      <c r="CF1779" s="186">
        <v>1551</v>
      </c>
      <c r="CG1779" s="186">
        <v>0</v>
      </c>
    </row>
    <row r="1780" spans="1:85" hidden="1" x14ac:dyDescent="0.45">
      <c r="A1780" s="98">
        <v>100004095111</v>
      </c>
      <c r="B1780" s="1">
        <v>43538</v>
      </c>
      <c r="C1780" t="s">
        <v>101</v>
      </c>
      <c r="D1780">
        <v>2019</v>
      </c>
      <c r="E1780" s="98">
        <v>14856729330593</v>
      </c>
      <c r="F1780" s="142" t="s">
        <v>737</v>
      </c>
      <c r="G1780" s="141" t="str">
        <f>VLOOKUP(E1780,'Tableau Sites'!$A$7:$C$107,3,FALSE)</f>
        <v>4 AVENUE JEAN JAURES</v>
      </c>
      <c r="H1780" s="98">
        <v>56100</v>
      </c>
      <c r="I1780" s="104">
        <v>6</v>
      </c>
      <c r="J1780" s="1">
        <v>43465</v>
      </c>
      <c r="K1780" s="1">
        <v>43465</v>
      </c>
      <c r="L1780" s="104">
        <v>216</v>
      </c>
      <c r="M1780" s="104">
        <v>216</v>
      </c>
      <c r="N1780" s="5">
        <v>43.89</v>
      </c>
      <c r="O1780" s="186">
        <v>102976584</v>
      </c>
      <c r="P1780" s="187" t="s">
        <v>611</v>
      </c>
      <c r="Q1780" s="186">
        <v>102977700</v>
      </c>
      <c r="R1780" s="188" t="s">
        <v>130</v>
      </c>
      <c r="S1780" s="186">
        <v>11003620275</v>
      </c>
      <c r="T1780" s="188" t="s">
        <v>910</v>
      </c>
      <c r="U1780" s="186">
        <v>21560121200016</v>
      </c>
      <c r="V1780" s="188" t="s">
        <v>347</v>
      </c>
      <c r="W1780" s="188" t="s">
        <v>917</v>
      </c>
      <c r="X1780" s="186">
        <v>100004095111</v>
      </c>
      <c r="Y1780" s="189">
        <v>43538</v>
      </c>
      <c r="Z1780" s="189">
        <v>43578</v>
      </c>
      <c r="AA1780" s="186">
        <v>218</v>
      </c>
      <c r="AB1780" s="188" t="s">
        <v>613</v>
      </c>
      <c r="AC1780" s="188" t="s">
        <v>347</v>
      </c>
      <c r="AD1780" s="186">
        <v>6005836769</v>
      </c>
      <c r="AE1780" s="188" t="s">
        <v>737</v>
      </c>
      <c r="AF1780" s="188" t="s">
        <v>347</v>
      </c>
      <c r="AG1780" s="188" t="s">
        <v>347</v>
      </c>
      <c r="AH1780" s="190">
        <v>14856729330593</v>
      </c>
      <c r="AI1780" s="188" t="s">
        <v>866</v>
      </c>
      <c r="AJ1780" s="186">
        <v>56100</v>
      </c>
      <c r="AK1780" s="188" t="s">
        <v>264</v>
      </c>
      <c r="AL1780" s="188" t="s">
        <v>616</v>
      </c>
      <c r="AM1780" s="188" t="s">
        <v>997</v>
      </c>
      <c r="AN1780" s="188" t="s">
        <v>101</v>
      </c>
      <c r="AO1780" s="188" t="s">
        <v>617</v>
      </c>
      <c r="AP1780" s="188" t="s">
        <v>618</v>
      </c>
      <c r="AQ1780" s="188" t="s">
        <v>619</v>
      </c>
      <c r="AR1780" s="191">
        <v>6</v>
      </c>
      <c r="AS1780" s="188" t="s">
        <v>347</v>
      </c>
      <c r="AT1780" s="188" t="s">
        <v>347</v>
      </c>
      <c r="AU1780" s="186">
        <v>0</v>
      </c>
      <c r="AV1780" s="189">
        <v>43405</v>
      </c>
      <c r="AW1780" s="189">
        <v>43465</v>
      </c>
      <c r="AX1780" s="191">
        <v>10.86</v>
      </c>
      <c r="AY1780" s="186">
        <v>0</v>
      </c>
      <c r="AZ1780" s="186">
        <v>0</v>
      </c>
      <c r="BA1780" s="186">
        <v>0</v>
      </c>
      <c r="BB1780" s="186">
        <v>0</v>
      </c>
      <c r="BC1780" s="191">
        <v>0.41</v>
      </c>
      <c r="BD1780" s="186">
        <v>0</v>
      </c>
      <c r="BE1780" s="186">
        <v>0</v>
      </c>
      <c r="BF1780" s="189">
        <v>43466</v>
      </c>
      <c r="BG1780" s="189">
        <v>43524</v>
      </c>
      <c r="BH1780" s="191">
        <v>9.7799999999999994</v>
      </c>
      <c r="BI1780" s="191">
        <v>7.91</v>
      </c>
      <c r="BJ1780" s="191">
        <v>28.55</v>
      </c>
      <c r="BK1780" s="191">
        <v>4.8600000000000003</v>
      </c>
      <c r="BL1780" s="191">
        <v>2.64</v>
      </c>
      <c r="BM1780" s="191">
        <v>1.38</v>
      </c>
      <c r="BN1780" s="191">
        <v>0.65</v>
      </c>
      <c r="BO1780" s="191">
        <v>2.0299999999999998</v>
      </c>
      <c r="BP1780" s="191">
        <v>38.08</v>
      </c>
      <c r="BQ1780" s="191">
        <v>12.42</v>
      </c>
      <c r="BR1780" s="191">
        <v>0.68</v>
      </c>
      <c r="BS1780" s="191">
        <v>25.66</v>
      </c>
      <c r="BT1780" s="191">
        <v>5.13</v>
      </c>
      <c r="BU1780" s="191">
        <v>43.89</v>
      </c>
      <c r="BV1780" s="186">
        <v>216</v>
      </c>
      <c r="BW1780" s="186">
        <v>216</v>
      </c>
      <c r="BX1780" s="186">
        <v>0</v>
      </c>
      <c r="BY1780" s="189">
        <v>43518</v>
      </c>
      <c r="BZ1780" s="188" t="s">
        <v>624</v>
      </c>
      <c r="CA1780" s="186">
        <v>1948</v>
      </c>
      <c r="CB1780" s="186">
        <v>0</v>
      </c>
      <c r="CC1780" s="189">
        <v>43546</v>
      </c>
      <c r="CD1780" s="186">
        <v>1551</v>
      </c>
      <c r="CE1780" s="186">
        <v>0</v>
      </c>
      <c r="CF1780" s="186">
        <v>1767</v>
      </c>
      <c r="CG1780" s="186">
        <v>0</v>
      </c>
    </row>
    <row r="1781" spans="1:85" hidden="1" x14ac:dyDescent="0.45">
      <c r="A1781" s="98">
        <v>100004095111</v>
      </c>
      <c r="B1781" s="1">
        <v>43538</v>
      </c>
      <c r="C1781" t="s">
        <v>101</v>
      </c>
      <c r="D1781">
        <v>2019</v>
      </c>
      <c r="E1781" s="98">
        <v>14856729330593</v>
      </c>
      <c r="F1781" s="142" t="s">
        <v>737</v>
      </c>
      <c r="G1781" s="141" t="str">
        <f>VLOOKUP(E1781,'Tableau Sites'!$A$7:$C$107,3,FALSE)</f>
        <v>4 AVENUE JEAN JAURES</v>
      </c>
      <c r="H1781" s="98">
        <v>56100</v>
      </c>
      <c r="I1781" s="104">
        <v>6</v>
      </c>
      <c r="J1781" s="1">
        <v>43524</v>
      </c>
      <c r="K1781" s="1">
        <v>43524</v>
      </c>
      <c r="L1781" s="104">
        <v>205</v>
      </c>
      <c r="M1781" s="104">
        <v>205</v>
      </c>
      <c r="N1781" s="5">
        <v>43.23</v>
      </c>
      <c r="O1781" s="186">
        <v>102976584</v>
      </c>
      <c r="P1781" s="187" t="s">
        <v>611</v>
      </c>
      <c r="Q1781" s="186">
        <v>102977700</v>
      </c>
      <c r="R1781" s="188" t="s">
        <v>130</v>
      </c>
      <c r="S1781" s="186">
        <v>11003620275</v>
      </c>
      <c r="T1781" s="188" t="s">
        <v>910</v>
      </c>
      <c r="U1781" s="186">
        <v>21560121200016</v>
      </c>
      <c r="V1781" s="188" t="s">
        <v>347</v>
      </c>
      <c r="W1781" s="188" t="s">
        <v>917</v>
      </c>
      <c r="X1781" s="186">
        <v>100004095111</v>
      </c>
      <c r="Y1781" s="189">
        <v>43538</v>
      </c>
      <c r="Z1781" s="189">
        <v>43578</v>
      </c>
      <c r="AA1781" s="186">
        <v>219</v>
      </c>
      <c r="AB1781" s="188" t="s">
        <v>613</v>
      </c>
      <c r="AC1781" s="188" t="s">
        <v>347</v>
      </c>
      <c r="AD1781" s="186">
        <v>6005836769</v>
      </c>
      <c r="AE1781" s="188" t="s">
        <v>737</v>
      </c>
      <c r="AF1781" s="188" t="s">
        <v>347</v>
      </c>
      <c r="AG1781" s="188" t="s">
        <v>347</v>
      </c>
      <c r="AH1781" s="190">
        <v>14856729330593</v>
      </c>
      <c r="AI1781" s="188" t="s">
        <v>866</v>
      </c>
      <c r="AJ1781" s="186">
        <v>56100</v>
      </c>
      <c r="AK1781" s="188" t="s">
        <v>264</v>
      </c>
      <c r="AL1781" s="188" t="s">
        <v>616</v>
      </c>
      <c r="AM1781" s="188" t="s">
        <v>997</v>
      </c>
      <c r="AN1781" s="188" t="s">
        <v>101</v>
      </c>
      <c r="AO1781" s="188" t="s">
        <v>617</v>
      </c>
      <c r="AP1781" s="188" t="s">
        <v>618</v>
      </c>
      <c r="AQ1781" s="188" t="s">
        <v>619</v>
      </c>
      <c r="AR1781" s="191">
        <v>6</v>
      </c>
      <c r="AS1781" s="188" t="s">
        <v>347</v>
      </c>
      <c r="AT1781" s="188" t="s">
        <v>347</v>
      </c>
      <c r="AU1781" s="186">
        <v>0</v>
      </c>
      <c r="AV1781" s="189">
        <v>43466</v>
      </c>
      <c r="AW1781" s="189">
        <v>43524</v>
      </c>
      <c r="AX1781" s="191">
        <v>10.69</v>
      </c>
      <c r="AY1781" s="186">
        <v>0</v>
      </c>
      <c r="AZ1781" s="186">
        <v>0</v>
      </c>
      <c r="BA1781" s="186">
        <v>0</v>
      </c>
      <c r="BB1781" s="186">
        <v>0</v>
      </c>
      <c r="BC1781" s="191">
        <v>0.77</v>
      </c>
      <c r="BD1781" s="186">
        <v>0</v>
      </c>
      <c r="BE1781" s="186">
        <v>0</v>
      </c>
      <c r="BF1781" s="189">
        <v>43525</v>
      </c>
      <c r="BG1781" s="189">
        <v>43585</v>
      </c>
      <c r="BH1781" s="191">
        <v>10.11</v>
      </c>
      <c r="BI1781" s="191">
        <v>7.5</v>
      </c>
      <c r="BJ1781" s="191">
        <v>28.3</v>
      </c>
      <c r="BK1781" s="191">
        <v>4.6100000000000003</v>
      </c>
      <c r="BL1781" s="191">
        <v>2.73</v>
      </c>
      <c r="BM1781" s="191">
        <v>1.31</v>
      </c>
      <c r="BN1781" s="191">
        <v>0.62</v>
      </c>
      <c r="BO1781" s="191">
        <v>1.93</v>
      </c>
      <c r="BP1781" s="191">
        <v>37.57</v>
      </c>
      <c r="BQ1781" s="191">
        <v>12.84</v>
      </c>
      <c r="BR1781" s="191">
        <v>0.71</v>
      </c>
      <c r="BS1781" s="191">
        <v>24.73</v>
      </c>
      <c r="BT1781" s="191">
        <v>4.95</v>
      </c>
      <c r="BU1781" s="191">
        <v>43.23</v>
      </c>
      <c r="BV1781" s="186">
        <v>205</v>
      </c>
      <c r="BW1781" s="186">
        <v>205</v>
      </c>
      <c r="BX1781" s="186">
        <v>0</v>
      </c>
      <c r="BY1781" s="189">
        <v>43518</v>
      </c>
      <c r="BZ1781" s="188" t="s">
        <v>624</v>
      </c>
      <c r="CA1781" s="186">
        <v>1948</v>
      </c>
      <c r="CB1781" s="186">
        <v>0</v>
      </c>
      <c r="CC1781" s="189">
        <v>43546</v>
      </c>
      <c r="CD1781" s="186">
        <v>1767</v>
      </c>
      <c r="CE1781" s="186">
        <v>0</v>
      </c>
      <c r="CF1781" s="186">
        <v>1972</v>
      </c>
      <c r="CG1781" s="186">
        <v>0</v>
      </c>
    </row>
    <row r="1782" spans="1:85" hidden="1" x14ac:dyDescent="0.45">
      <c r="A1782" s="98">
        <v>100004095111</v>
      </c>
      <c r="B1782" s="1">
        <v>43538</v>
      </c>
      <c r="C1782" t="s">
        <v>101</v>
      </c>
      <c r="D1782">
        <v>2018</v>
      </c>
      <c r="E1782" s="98">
        <v>14811143239267</v>
      </c>
      <c r="F1782" s="193" t="s">
        <v>739</v>
      </c>
      <c r="G1782" s="141" t="str">
        <f>VLOOKUP(E1782,'Tableau Sites'!$A$7:$C$107,3,FALSE)</f>
        <v>4 RUE PROFESSEUR MAZE</v>
      </c>
      <c r="H1782" s="98">
        <v>56100</v>
      </c>
      <c r="I1782" s="104">
        <v>6</v>
      </c>
      <c r="J1782" s="1">
        <v>43404</v>
      </c>
      <c r="K1782" s="1">
        <v>43404</v>
      </c>
      <c r="L1782" s="104">
        <v>364</v>
      </c>
      <c r="M1782" s="104">
        <v>364</v>
      </c>
      <c r="N1782" s="5">
        <v>65.430000000000007</v>
      </c>
      <c r="O1782" s="186">
        <v>102976584</v>
      </c>
      <c r="P1782" s="187" t="s">
        <v>611</v>
      </c>
      <c r="Q1782" s="186">
        <v>102977700</v>
      </c>
      <c r="R1782" s="188" t="s">
        <v>130</v>
      </c>
      <c r="S1782" s="186">
        <v>11003620275</v>
      </c>
      <c r="T1782" s="188" t="s">
        <v>910</v>
      </c>
      <c r="U1782" s="186">
        <v>21560121200016</v>
      </c>
      <c r="V1782" s="188" t="s">
        <v>347</v>
      </c>
      <c r="W1782" s="188" t="s">
        <v>917</v>
      </c>
      <c r="X1782" s="186">
        <v>100004095111</v>
      </c>
      <c r="Y1782" s="189">
        <v>43538</v>
      </c>
      <c r="Z1782" s="189">
        <v>43578</v>
      </c>
      <c r="AA1782" s="186">
        <v>220</v>
      </c>
      <c r="AB1782" s="188" t="s">
        <v>613</v>
      </c>
      <c r="AC1782" s="188" t="s">
        <v>347</v>
      </c>
      <c r="AD1782" s="186">
        <v>6005863729</v>
      </c>
      <c r="AE1782" s="188" t="s">
        <v>739</v>
      </c>
      <c r="AF1782" s="188" t="s">
        <v>347</v>
      </c>
      <c r="AG1782" s="188" t="s">
        <v>347</v>
      </c>
      <c r="AH1782" s="190">
        <v>14811143239267</v>
      </c>
      <c r="AI1782" s="188" t="s">
        <v>154</v>
      </c>
      <c r="AJ1782" s="186">
        <v>56100</v>
      </c>
      <c r="AK1782" s="188" t="s">
        <v>264</v>
      </c>
      <c r="AL1782" s="188" t="s">
        <v>616</v>
      </c>
      <c r="AM1782" s="188" t="s">
        <v>998</v>
      </c>
      <c r="AN1782" s="188" t="s">
        <v>101</v>
      </c>
      <c r="AO1782" s="188" t="s">
        <v>617</v>
      </c>
      <c r="AP1782" s="188" t="s">
        <v>618</v>
      </c>
      <c r="AQ1782" s="188" t="s">
        <v>619</v>
      </c>
      <c r="AR1782" s="191">
        <v>6</v>
      </c>
      <c r="AS1782" s="188" t="s">
        <v>347</v>
      </c>
      <c r="AT1782" s="188" t="s">
        <v>347</v>
      </c>
      <c r="AU1782" s="186">
        <v>0</v>
      </c>
      <c r="AV1782" s="189">
        <v>43344</v>
      </c>
      <c r="AW1782" s="189">
        <v>43404</v>
      </c>
      <c r="AX1782" s="191">
        <v>18.309999999999999</v>
      </c>
      <c r="AY1782" s="186">
        <v>0</v>
      </c>
      <c r="AZ1782" s="186">
        <v>0</v>
      </c>
      <c r="BA1782" s="186">
        <v>0</v>
      </c>
      <c r="BB1782" s="186">
        <v>0</v>
      </c>
      <c r="BC1782" s="191">
        <v>0.7</v>
      </c>
      <c r="BD1782" s="186">
        <v>0</v>
      </c>
      <c r="BE1782" s="186">
        <v>0</v>
      </c>
      <c r="BF1782" s="189">
        <v>43405</v>
      </c>
      <c r="BG1782" s="189">
        <v>43465</v>
      </c>
      <c r="BH1782" s="191">
        <v>10.11</v>
      </c>
      <c r="BI1782" s="191">
        <v>13.32</v>
      </c>
      <c r="BJ1782" s="191">
        <v>41.74</v>
      </c>
      <c r="BK1782" s="191">
        <v>8.19</v>
      </c>
      <c r="BL1782" s="191">
        <v>2.73</v>
      </c>
      <c r="BM1782" s="191">
        <v>2.3199999999999998</v>
      </c>
      <c r="BN1782" s="191">
        <v>1.0900000000000001</v>
      </c>
      <c r="BO1782" s="191">
        <v>3.41</v>
      </c>
      <c r="BP1782" s="191">
        <v>56.07</v>
      </c>
      <c r="BQ1782" s="191">
        <v>12.84</v>
      </c>
      <c r="BR1782" s="191">
        <v>0.71</v>
      </c>
      <c r="BS1782" s="191">
        <v>43.23</v>
      </c>
      <c r="BT1782" s="191">
        <v>8.65</v>
      </c>
      <c r="BU1782" s="191">
        <v>65.430000000000007</v>
      </c>
      <c r="BV1782" s="186">
        <v>364</v>
      </c>
      <c r="BW1782" s="186">
        <v>364</v>
      </c>
      <c r="BX1782" s="186">
        <v>0</v>
      </c>
      <c r="BY1782" s="189">
        <v>43521</v>
      </c>
      <c r="BZ1782" s="188" t="s">
        <v>624</v>
      </c>
      <c r="CA1782" s="186">
        <v>1907</v>
      </c>
      <c r="CB1782" s="186">
        <v>0</v>
      </c>
      <c r="CC1782" s="189">
        <v>43549</v>
      </c>
      <c r="CD1782" s="186">
        <v>680</v>
      </c>
      <c r="CE1782" s="186">
        <v>0</v>
      </c>
      <c r="CF1782" s="186">
        <v>1044</v>
      </c>
      <c r="CG1782" s="186">
        <v>0</v>
      </c>
    </row>
    <row r="1783" spans="1:85" hidden="1" x14ac:dyDescent="0.45">
      <c r="A1783" s="98">
        <v>100004095111</v>
      </c>
      <c r="B1783" s="1">
        <v>43538</v>
      </c>
      <c r="C1783" t="s">
        <v>101</v>
      </c>
      <c r="D1783">
        <v>2019</v>
      </c>
      <c r="E1783" s="98">
        <v>14811143239267</v>
      </c>
      <c r="F1783" s="193" t="s">
        <v>739</v>
      </c>
      <c r="G1783" s="141" t="str">
        <f>VLOOKUP(E1783,'Tableau Sites'!$A$7:$C$107,3,FALSE)</f>
        <v>4 RUE PROFESSEUR MAZE</v>
      </c>
      <c r="H1783" s="98">
        <v>56100</v>
      </c>
      <c r="I1783" s="104">
        <v>6</v>
      </c>
      <c r="J1783" s="1">
        <v>43465</v>
      </c>
      <c r="K1783" s="1">
        <v>43465</v>
      </c>
      <c r="L1783" s="104">
        <v>447</v>
      </c>
      <c r="M1783" s="104">
        <v>447</v>
      </c>
      <c r="N1783" s="5">
        <v>76.81</v>
      </c>
      <c r="O1783" s="186">
        <v>102976584</v>
      </c>
      <c r="P1783" s="187" t="s">
        <v>611</v>
      </c>
      <c r="Q1783" s="186">
        <v>102977700</v>
      </c>
      <c r="R1783" s="188" t="s">
        <v>130</v>
      </c>
      <c r="S1783" s="186">
        <v>11003620275</v>
      </c>
      <c r="T1783" s="188" t="s">
        <v>910</v>
      </c>
      <c r="U1783" s="186">
        <v>21560121200016</v>
      </c>
      <c r="V1783" s="188" t="s">
        <v>347</v>
      </c>
      <c r="W1783" s="188" t="s">
        <v>917</v>
      </c>
      <c r="X1783" s="186">
        <v>100004095111</v>
      </c>
      <c r="Y1783" s="189">
        <v>43538</v>
      </c>
      <c r="Z1783" s="189">
        <v>43578</v>
      </c>
      <c r="AA1783" s="186">
        <v>221</v>
      </c>
      <c r="AB1783" s="188" t="s">
        <v>613</v>
      </c>
      <c r="AC1783" s="188" t="s">
        <v>347</v>
      </c>
      <c r="AD1783" s="186">
        <v>6005863729</v>
      </c>
      <c r="AE1783" s="188" t="s">
        <v>739</v>
      </c>
      <c r="AF1783" s="188" t="s">
        <v>347</v>
      </c>
      <c r="AG1783" s="188" t="s">
        <v>347</v>
      </c>
      <c r="AH1783" s="190">
        <v>14811143239267</v>
      </c>
      <c r="AI1783" s="188" t="s">
        <v>154</v>
      </c>
      <c r="AJ1783" s="186">
        <v>56100</v>
      </c>
      <c r="AK1783" s="188" t="s">
        <v>264</v>
      </c>
      <c r="AL1783" s="188" t="s">
        <v>616</v>
      </c>
      <c r="AM1783" s="188" t="s">
        <v>998</v>
      </c>
      <c r="AN1783" s="188" t="s">
        <v>101</v>
      </c>
      <c r="AO1783" s="188" t="s">
        <v>617</v>
      </c>
      <c r="AP1783" s="188" t="s">
        <v>618</v>
      </c>
      <c r="AQ1783" s="188" t="s">
        <v>619</v>
      </c>
      <c r="AR1783" s="191">
        <v>6</v>
      </c>
      <c r="AS1783" s="188" t="s">
        <v>347</v>
      </c>
      <c r="AT1783" s="188" t="s">
        <v>347</v>
      </c>
      <c r="AU1783" s="186">
        <v>0</v>
      </c>
      <c r="AV1783" s="189">
        <v>43405</v>
      </c>
      <c r="AW1783" s="189">
        <v>43465</v>
      </c>
      <c r="AX1783" s="191">
        <v>22.48</v>
      </c>
      <c r="AY1783" s="186">
        <v>0</v>
      </c>
      <c r="AZ1783" s="186">
        <v>0</v>
      </c>
      <c r="BA1783" s="186">
        <v>0</v>
      </c>
      <c r="BB1783" s="186">
        <v>0</v>
      </c>
      <c r="BC1783" s="191">
        <v>0.86</v>
      </c>
      <c r="BD1783" s="186">
        <v>0</v>
      </c>
      <c r="BE1783" s="186">
        <v>0</v>
      </c>
      <c r="BF1783" s="189">
        <v>43466</v>
      </c>
      <c r="BG1783" s="189">
        <v>43524</v>
      </c>
      <c r="BH1783" s="191">
        <v>9.7799999999999994</v>
      </c>
      <c r="BI1783" s="191">
        <v>16.36</v>
      </c>
      <c r="BJ1783" s="191">
        <v>48.62</v>
      </c>
      <c r="BK1783" s="191">
        <v>10.06</v>
      </c>
      <c r="BL1783" s="191">
        <v>2.64</v>
      </c>
      <c r="BM1783" s="191">
        <v>2.85</v>
      </c>
      <c r="BN1783" s="191">
        <v>1.34</v>
      </c>
      <c r="BO1783" s="191">
        <v>4.1900000000000004</v>
      </c>
      <c r="BP1783" s="191">
        <v>65.510000000000005</v>
      </c>
      <c r="BQ1783" s="191">
        <v>12.42</v>
      </c>
      <c r="BR1783" s="191">
        <v>0.68</v>
      </c>
      <c r="BS1783" s="191">
        <v>53.09</v>
      </c>
      <c r="BT1783" s="191">
        <v>10.62</v>
      </c>
      <c r="BU1783" s="191">
        <v>76.81</v>
      </c>
      <c r="BV1783" s="186">
        <v>447</v>
      </c>
      <c r="BW1783" s="186">
        <v>447</v>
      </c>
      <c r="BX1783" s="186">
        <v>0</v>
      </c>
      <c r="BY1783" s="189">
        <v>43521</v>
      </c>
      <c r="BZ1783" s="188" t="s">
        <v>624</v>
      </c>
      <c r="CA1783" s="186">
        <v>1907</v>
      </c>
      <c r="CB1783" s="186">
        <v>0</v>
      </c>
      <c r="CC1783" s="189">
        <v>43549</v>
      </c>
      <c r="CD1783" s="186">
        <v>1044</v>
      </c>
      <c r="CE1783" s="186">
        <v>0</v>
      </c>
      <c r="CF1783" s="186">
        <v>1491</v>
      </c>
      <c r="CG1783" s="186">
        <v>0</v>
      </c>
    </row>
    <row r="1784" spans="1:85" hidden="1" x14ac:dyDescent="0.45">
      <c r="A1784" s="98">
        <v>100004095111</v>
      </c>
      <c r="B1784" s="1">
        <v>43538</v>
      </c>
      <c r="C1784" t="s">
        <v>101</v>
      </c>
      <c r="D1784">
        <v>2019</v>
      </c>
      <c r="E1784" s="98">
        <v>14811143239267</v>
      </c>
      <c r="F1784" s="193" t="s">
        <v>739</v>
      </c>
      <c r="G1784" s="141" t="str">
        <f>VLOOKUP(E1784,'Tableau Sites'!$A$7:$C$107,3,FALSE)</f>
        <v>4 RUE PROFESSEUR MAZE</v>
      </c>
      <c r="H1784" s="98">
        <v>56100</v>
      </c>
      <c r="I1784" s="104">
        <v>6</v>
      </c>
      <c r="J1784" s="1">
        <v>43524</v>
      </c>
      <c r="K1784" s="1">
        <v>43524</v>
      </c>
      <c r="L1784" s="104">
        <v>438</v>
      </c>
      <c r="M1784" s="104">
        <v>438</v>
      </c>
      <c r="N1784" s="5">
        <v>76.959999999999994</v>
      </c>
      <c r="O1784" s="186">
        <v>102976584</v>
      </c>
      <c r="P1784" s="187" t="s">
        <v>611</v>
      </c>
      <c r="Q1784" s="186">
        <v>102977700</v>
      </c>
      <c r="R1784" s="188" t="s">
        <v>130</v>
      </c>
      <c r="S1784" s="186">
        <v>11003620275</v>
      </c>
      <c r="T1784" s="188" t="s">
        <v>910</v>
      </c>
      <c r="U1784" s="186">
        <v>21560121200016</v>
      </c>
      <c r="V1784" s="188" t="s">
        <v>347</v>
      </c>
      <c r="W1784" s="188" t="s">
        <v>917</v>
      </c>
      <c r="X1784" s="186">
        <v>100004095111</v>
      </c>
      <c r="Y1784" s="189">
        <v>43538</v>
      </c>
      <c r="Z1784" s="189">
        <v>43578</v>
      </c>
      <c r="AA1784" s="186">
        <v>222</v>
      </c>
      <c r="AB1784" s="188" t="s">
        <v>613</v>
      </c>
      <c r="AC1784" s="188" t="s">
        <v>347</v>
      </c>
      <c r="AD1784" s="186">
        <v>6005863729</v>
      </c>
      <c r="AE1784" s="188" t="s">
        <v>739</v>
      </c>
      <c r="AF1784" s="188" t="s">
        <v>347</v>
      </c>
      <c r="AG1784" s="188" t="s">
        <v>347</v>
      </c>
      <c r="AH1784" s="190">
        <v>14811143239267</v>
      </c>
      <c r="AI1784" s="188" t="s">
        <v>154</v>
      </c>
      <c r="AJ1784" s="186">
        <v>56100</v>
      </c>
      <c r="AK1784" s="188" t="s">
        <v>264</v>
      </c>
      <c r="AL1784" s="188" t="s">
        <v>616</v>
      </c>
      <c r="AM1784" s="188" t="s">
        <v>998</v>
      </c>
      <c r="AN1784" s="188" t="s">
        <v>101</v>
      </c>
      <c r="AO1784" s="188" t="s">
        <v>617</v>
      </c>
      <c r="AP1784" s="188" t="s">
        <v>618</v>
      </c>
      <c r="AQ1784" s="188" t="s">
        <v>619</v>
      </c>
      <c r="AR1784" s="191">
        <v>6</v>
      </c>
      <c r="AS1784" s="188" t="s">
        <v>347</v>
      </c>
      <c r="AT1784" s="188" t="s">
        <v>347</v>
      </c>
      <c r="AU1784" s="186">
        <v>0</v>
      </c>
      <c r="AV1784" s="189">
        <v>43466</v>
      </c>
      <c r="AW1784" s="189">
        <v>43524</v>
      </c>
      <c r="AX1784" s="191">
        <v>22.85</v>
      </c>
      <c r="AY1784" s="186">
        <v>0</v>
      </c>
      <c r="AZ1784" s="186">
        <v>0</v>
      </c>
      <c r="BA1784" s="186">
        <v>0</v>
      </c>
      <c r="BB1784" s="186">
        <v>0</v>
      </c>
      <c r="BC1784" s="191">
        <v>1.66</v>
      </c>
      <c r="BD1784" s="186">
        <v>0</v>
      </c>
      <c r="BE1784" s="186">
        <v>0</v>
      </c>
      <c r="BF1784" s="189">
        <v>43525</v>
      </c>
      <c r="BG1784" s="189">
        <v>43585</v>
      </c>
      <c r="BH1784" s="191">
        <v>10.11</v>
      </c>
      <c r="BI1784" s="191">
        <v>16.03</v>
      </c>
      <c r="BJ1784" s="191">
        <v>48.99</v>
      </c>
      <c r="BK1784" s="191">
        <v>9.86</v>
      </c>
      <c r="BL1784" s="191">
        <v>2.73</v>
      </c>
      <c r="BM1784" s="191">
        <v>2.79</v>
      </c>
      <c r="BN1784" s="191">
        <v>1.31</v>
      </c>
      <c r="BO1784" s="191">
        <v>4.0999999999999996</v>
      </c>
      <c r="BP1784" s="191">
        <v>65.680000000000007</v>
      </c>
      <c r="BQ1784" s="191">
        <v>12.84</v>
      </c>
      <c r="BR1784" s="191">
        <v>0.71</v>
      </c>
      <c r="BS1784" s="191">
        <v>52.84</v>
      </c>
      <c r="BT1784" s="191">
        <v>10.57</v>
      </c>
      <c r="BU1784" s="191">
        <v>76.959999999999994</v>
      </c>
      <c r="BV1784" s="186">
        <v>438</v>
      </c>
      <c r="BW1784" s="186">
        <v>438</v>
      </c>
      <c r="BX1784" s="186">
        <v>0</v>
      </c>
      <c r="BY1784" s="189">
        <v>43521</v>
      </c>
      <c r="BZ1784" s="188" t="s">
        <v>624</v>
      </c>
      <c r="CA1784" s="186">
        <v>1907</v>
      </c>
      <c r="CB1784" s="186">
        <v>0</v>
      </c>
      <c r="CC1784" s="189">
        <v>43549</v>
      </c>
      <c r="CD1784" s="186">
        <v>1491</v>
      </c>
      <c r="CE1784" s="186">
        <v>0</v>
      </c>
      <c r="CF1784" s="186">
        <v>1929</v>
      </c>
      <c r="CG1784" s="186">
        <v>0</v>
      </c>
    </row>
    <row r="1785" spans="1:85" hidden="1" x14ac:dyDescent="0.45">
      <c r="A1785" s="98">
        <v>100004095111</v>
      </c>
      <c r="B1785" s="1">
        <v>43538</v>
      </c>
      <c r="C1785" t="s">
        <v>101</v>
      </c>
      <c r="D1785">
        <v>2018</v>
      </c>
      <c r="E1785" s="98">
        <v>14838784345448</v>
      </c>
      <c r="F1785" s="142" t="s">
        <v>741</v>
      </c>
      <c r="G1785" s="141" t="str">
        <f>VLOOKUP(E1785,'Tableau Sites'!$A$7:$C$107,3,FALSE)</f>
        <v>42 RUE DE KERSABIEC</v>
      </c>
      <c r="H1785" s="98">
        <v>56100</v>
      </c>
      <c r="I1785" s="104">
        <v>6</v>
      </c>
      <c r="J1785" s="1">
        <v>43404</v>
      </c>
      <c r="K1785" s="1">
        <v>43404</v>
      </c>
      <c r="L1785" s="104">
        <v>934</v>
      </c>
      <c r="M1785" s="104">
        <v>934</v>
      </c>
      <c r="N1785" s="5">
        <v>146.66999999999999</v>
      </c>
      <c r="O1785" s="186">
        <v>102976584</v>
      </c>
      <c r="P1785" s="187" t="s">
        <v>611</v>
      </c>
      <c r="Q1785" s="186">
        <v>102977700</v>
      </c>
      <c r="R1785" s="188" t="s">
        <v>130</v>
      </c>
      <c r="S1785" s="186">
        <v>11003620275</v>
      </c>
      <c r="T1785" s="188" t="s">
        <v>910</v>
      </c>
      <c r="U1785" s="186">
        <v>21560121200016</v>
      </c>
      <c r="V1785" s="188" t="s">
        <v>347</v>
      </c>
      <c r="W1785" s="188" t="s">
        <v>917</v>
      </c>
      <c r="X1785" s="186">
        <v>100004095111</v>
      </c>
      <c r="Y1785" s="189">
        <v>43538</v>
      </c>
      <c r="Z1785" s="189">
        <v>43578</v>
      </c>
      <c r="AA1785" s="186">
        <v>223</v>
      </c>
      <c r="AB1785" s="188" t="s">
        <v>613</v>
      </c>
      <c r="AC1785" s="188" t="s">
        <v>347</v>
      </c>
      <c r="AD1785" s="186">
        <v>6005863687</v>
      </c>
      <c r="AE1785" s="188" t="s">
        <v>741</v>
      </c>
      <c r="AF1785" s="188" t="s">
        <v>347</v>
      </c>
      <c r="AG1785" s="188" t="s">
        <v>347</v>
      </c>
      <c r="AH1785" s="190">
        <v>14838784345448</v>
      </c>
      <c r="AI1785" s="188" t="s">
        <v>867</v>
      </c>
      <c r="AJ1785" s="186">
        <v>56100</v>
      </c>
      <c r="AK1785" s="188" t="s">
        <v>264</v>
      </c>
      <c r="AL1785" s="188" t="s">
        <v>634</v>
      </c>
      <c r="AM1785" s="188" t="s">
        <v>999</v>
      </c>
      <c r="AN1785" s="188" t="s">
        <v>101</v>
      </c>
      <c r="AO1785" s="188" t="s">
        <v>617</v>
      </c>
      <c r="AP1785" s="188" t="s">
        <v>618</v>
      </c>
      <c r="AQ1785" s="188" t="s">
        <v>619</v>
      </c>
      <c r="AR1785" s="191">
        <v>6</v>
      </c>
      <c r="AS1785" s="188" t="s">
        <v>347</v>
      </c>
      <c r="AT1785" s="188" t="s">
        <v>347</v>
      </c>
      <c r="AU1785" s="186">
        <v>0</v>
      </c>
      <c r="AV1785" s="189">
        <v>43344</v>
      </c>
      <c r="AW1785" s="189">
        <v>43404</v>
      </c>
      <c r="AX1785" s="191">
        <v>46.97</v>
      </c>
      <c r="AY1785" s="186">
        <v>0</v>
      </c>
      <c r="AZ1785" s="186">
        <v>0</v>
      </c>
      <c r="BA1785" s="186">
        <v>0</v>
      </c>
      <c r="BB1785" s="186">
        <v>0</v>
      </c>
      <c r="BC1785" s="191">
        <v>1.79</v>
      </c>
      <c r="BD1785" s="186">
        <v>0</v>
      </c>
      <c r="BE1785" s="186">
        <v>0</v>
      </c>
      <c r="BF1785" s="189">
        <v>43405</v>
      </c>
      <c r="BG1785" s="189">
        <v>43465</v>
      </c>
      <c r="BH1785" s="191">
        <v>10.11</v>
      </c>
      <c r="BI1785" s="191">
        <v>34.18</v>
      </c>
      <c r="BJ1785" s="191">
        <v>91.26</v>
      </c>
      <c r="BK1785" s="191">
        <v>21.02</v>
      </c>
      <c r="BL1785" s="191">
        <v>2.73</v>
      </c>
      <c r="BM1785" s="191">
        <v>5.96</v>
      </c>
      <c r="BN1785" s="191">
        <v>2.8</v>
      </c>
      <c r="BO1785" s="191">
        <v>8.76</v>
      </c>
      <c r="BP1785" s="191">
        <v>123.77</v>
      </c>
      <c r="BQ1785" s="191">
        <v>12.84</v>
      </c>
      <c r="BR1785" s="191">
        <v>0.71</v>
      </c>
      <c r="BS1785" s="191">
        <v>110.93</v>
      </c>
      <c r="BT1785" s="191">
        <v>22.19</v>
      </c>
      <c r="BU1785" s="191">
        <v>146.66999999999999</v>
      </c>
      <c r="BV1785" s="186">
        <v>934</v>
      </c>
      <c r="BW1785" s="186">
        <v>934</v>
      </c>
      <c r="BX1785" s="186">
        <v>0</v>
      </c>
      <c r="BY1785" s="189">
        <v>43280</v>
      </c>
      <c r="BZ1785" s="188" t="s">
        <v>907</v>
      </c>
      <c r="CA1785" s="186">
        <v>89650</v>
      </c>
      <c r="CB1785" s="186">
        <v>0</v>
      </c>
      <c r="CC1785" s="189">
        <v>43643</v>
      </c>
      <c r="CD1785" s="186">
        <v>90520</v>
      </c>
      <c r="CE1785" s="186">
        <v>0</v>
      </c>
      <c r="CF1785" s="186">
        <v>91454</v>
      </c>
      <c r="CG1785" s="186">
        <v>0</v>
      </c>
    </row>
    <row r="1786" spans="1:85" hidden="1" x14ac:dyDescent="0.45">
      <c r="A1786" s="98">
        <v>100004095111</v>
      </c>
      <c r="B1786" s="1">
        <v>43538</v>
      </c>
      <c r="C1786" t="s">
        <v>101</v>
      </c>
      <c r="D1786">
        <v>2019</v>
      </c>
      <c r="E1786" s="98">
        <v>14838784345448</v>
      </c>
      <c r="F1786" s="142" t="s">
        <v>741</v>
      </c>
      <c r="G1786" s="141" t="str">
        <f>VLOOKUP(E1786,'Tableau Sites'!$A$7:$C$107,3,FALSE)</f>
        <v>42 RUE DE KERSABIEC</v>
      </c>
      <c r="H1786" s="98">
        <v>56100</v>
      </c>
      <c r="I1786" s="104">
        <v>6</v>
      </c>
      <c r="J1786" s="1">
        <v>43465</v>
      </c>
      <c r="K1786" s="1">
        <v>43465</v>
      </c>
      <c r="L1786" s="104">
        <v>1088</v>
      </c>
      <c r="M1786" s="104">
        <v>1088</v>
      </c>
      <c r="N1786" s="5">
        <v>168.16</v>
      </c>
      <c r="O1786" s="186">
        <v>102976584</v>
      </c>
      <c r="P1786" s="187" t="s">
        <v>611</v>
      </c>
      <c r="Q1786" s="186">
        <v>102977700</v>
      </c>
      <c r="R1786" s="188" t="s">
        <v>130</v>
      </c>
      <c r="S1786" s="186">
        <v>11003620275</v>
      </c>
      <c r="T1786" s="188" t="s">
        <v>910</v>
      </c>
      <c r="U1786" s="186">
        <v>21560121200016</v>
      </c>
      <c r="V1786" s="188" t="s">
        <v>347</v>
      </c>
      <c r="W1786" s="188" t="s">
        <v>917</v>
      </c>
      <c r="X1786" s="186">
        <v>100004095111</v>
      </c>
      <c r="Y1786" s="189">
        <v>43538</v>
      </c>
      <c r="Z1786" s="189">
        <v>43578</v>
      </c>
      <c r="AA1786" s="186">
        <v>224</v>
      </c>
      <c r="AB1786" s="188" t="s">
        <v>613</v>
      </c>
      <c r="AC1786" s="188" t="s">
        <v>347</v>
      </c>
      <c r="AD1786" s="186">
        <v>6005863687</v>
      </c>
      <c r="AE1786" s="188" t="s">
        <v>741</v>
      </c>
      <c r="AF1786" s="188" t="s">
        <v>347</v>
      </c>
      <c r="AG1786" s="188" t="s">
        <v>347</v>
      </c>
      <c r="AH1786" s="190">
        <v>14838784345448</v>
      </c>
      <c r="AI1786" s="188" t="s">
        <v>867</v>
      </c>
      <c r="AJ1786" s="186">
        <v>56100</v>
      </c>
      <c r="AK1786" s="188" t="s">
        <v>264</v>
      </c>
      <c r="AL1786" s="188" t="s">
        <v>634</v>
      </c>
      <c r="AM1786" s="188" t="s">
        <v>999</v>
      </c>
      <c r="AN1786" s="188" t="s">
        <v>101</v>
      </c>
      <c r="AO1786" s="188" t="s">
        <v>617</v>
      </c>
      <c r="AP1786" s="188" t="s">
        <v>618</v>
      </c>
      <c r="AQ1786" s="188" t="s">
        <v>619</v>
      </c>
      <c r="AR1786" s="191">
        <v>6</v>
      </c>
      <c r="AS1786" s="188" t="s">
        <v>347</v>
      </c>
      <c r="AT1786" s="188" t="s">
        <v>347</v>
      </c>
      <c r="AU1786" s="186">
        <v>0</v>
      </c>
      <c r="AV1786" s="189">
        <v>43405</v>
      </c>
      <c r="AW1786" s="189">
        <v>43465</v>
      </c>
      <c r="AX1786" s="191">
        <v>54.72</v>
      </c>
      <c r="AY1786" s="186">
        <v>0</v>
      </c>
      <c r="AZ1786" s="186">
        <v>0</v>
      </c>
      <c r="BA1786" s="186">
        <v>0</v>
      </c>
      <c r="BB1786" s="186">
        <v>0</v>
      </c>
      <c r="BC1786" s="191">
        <v>2.09</v>
      </c>
      <c r="BD1786" s="186">
        <v>0</v>
      </c>
      <c r="BE1786" s="186">
        <v>0</v>
      </c>
      <c r="BF1786" s="189">
        <v>43466</v>
      </c>
      <c r="BG1786" s="189">
        <v>43524</v>
      </c>
      <c r="BH1786" s="191">
        <v>9.7799999999999994</v>
      </c>
      <c r="BI1786" s="191">
        <v>39.82</v>
      </c>
      <c r="BJ1786" s="191">
        <v>104.32</v>
      </c>
      <c r="BK1786" s="191">
        <v>24.48</v>
      </c>
      <c r="BL1786" s="191">
        <v>2.64</v>
      </c>
      <c r="BM1786" s="191">
        <v>6.94</v>
      </c>
      <c r="BN1786" s="191">
        <v>3.26</v>
      </c>
      <c r="BO1786" s="191">
        <v>10.199999999999999</v>
      </c>
      <c r="BP1786" s="191">
        <v>141.63999999999999</v>
      </c>
      <c r="BQ1786" s="191">
        <v>12.42</v>
      </c>
      <c r="BR1786" s="191">
        <v>0.68</v>
      </c>
      <c r="BS1786" s="191">
        <v>129.22</v>
      </c>
      <c r="BT1786" s="191">
        <v>25.84</v>
      </c>
      <c r="BU1786" s="191">
        <v>168.16</v>
      </c>
      <c r="BV1786" s="186">
        <v>1088</v>
      </c>
      <c r="BW1786" s="186">
        <v>1088</v>
      </c>
      <c r="BX1786" s="186">
        <v>0</v>
      </c>
      <c r="BY1786" s="189">
        <v>43280</v>
      </c>
      <c r="BZ1786" s="188" t="s">
        <v>907</v>
      </c>
      <c r="CA1786" s="186">
        <v>89650</v>
      </c>
      <c r="CB1786" s="186">
        <v>0</v>
      </c>
      <c r="CC1786" s="189">
        <v>43643</v>
      </c>
      <c r="CD1786" s="186">
        <v>91454</v>
      </c>
      <c r="CE1786" s="186">
        <v>0</v>
      </c>
      <c r="CF1786" s="186">
        <v>92542</v>
      </c>
      <c r="CG1786" s="186">
        <v>0</v>
      </c>
    </row>
    <row r="1787" spans="1:85" hidden="1" x14ac:dyDescent="0.45">
      <c r="A1787" s="98">
        <v>100004095111</v>
      </c>
      <c r="B1787" s="1">
        <v>43538</v>
      </c>
      <c r="C1787" t="s">
        <v>101</v>
      </c>
      <c r="D1787">
        <v>2019</v>
      </c>
      <c r="E1787" s="98">
        <v>14838784345448</v>
      </c>
      <c r="F1787" s="142" t="s">
        <v>741</v>
      </c>
      <c r="G1787" s="141" t="str">
        <f>VLOOKUP(E1787,'Tableau Sites'!$A$7:$C$107,3,FALSE)</f>
        <v>42 RUE DE KERSABIEC</v>
      </c>
      <c r="H1787" s="98">
        <v>56100</v>
      </c>
      <c r="I1787" s="104">
        <v>6</v>
      </c>
      <c r="J1787" s="1">
        <v>43524</v>
      </c>
      <c r="K1787" s="1">
        <v>43524</v>
      </c>
      <c r="L1787" s="104">
        <v>1131</v>
      </c>
      <c r="M1787" s="104">
        <v>1131</v>
      </c>
      <c r="N1787" s="5">
        <v>177.28</v>
      </c>
      <c r="O1787" s="186">
        <v>102976584</v>
      </c>
      <c r="P1787" s="187" t="s">
        <v>611</v>
      </c>
      <c r="Q1787" s="186">
        <v>102977700</v>
      </c>
      <c r="R1787" s="188" t="s">
        <v>130</v>
      </c>
      <c r="S1787" s="186">
        <v>11003620275</v>
      </c>
      <c r="T1787" s="188" t="s">
        <v>910</v>
      </c>
      <c r="U1787" s="186">
        <v>21560121200016</v>
      </c>
      <c r="V1787" s="188" t="s">
        <v>347</v>
      </c>
      <c r="W1787" s="188" t="s">
        <v>917</v>
      </c>
      <c r="X1787" s="186">
        <v>100004095111</v>
      </c>
      <c r="Y1787" s="189">
        <v>43538</v>
      </c>
      <c r="Z1787" s="189">
        <v>43578</v>
      </c>
      <c r="AA1787" s="186">
        <v>225</v>
      </c>
      <c r="AB1787" s="188" t="s">
        <v>613</v>
      </c>
      <c r="AC1787" s="188" t="s">
        <v>347</v>
      </c>
      <c r="AD1787" s="186">
        <v>6005863687</v>
      </c>
      <c r="AE1787" s="188" t="s">
        <v>741</v>
      </c>
      <c r="AF1787" s="188" t="s">
        <v>347</v>
      </c>
      <c r="AG1787" s="188" t="s">
        <v>347</v>
      </c>
      <c r="AH1787" s="190">
        <v>14838784345448</v>
      </c>
      <c r="AI1787" s="188" t="s">
        <v>867</v>
      </c>
      <c r="AJ1787" s="186">
        <v>56100</v>
      </c>
      <c r="AK1787" s="188" t="s">
        <v>264</v>
      </c>
      <c r="AL1787" s="188" t="s">
        <v>634</v>
      </c>
      <c r="AM1787" s="188" t="s">
        <v>999</v>
      </c>
      <c r="AN1787" s="188" t="s">
        <v>101</v>
      </c>
      <c r="AO1787" s="188" t="s">
        <v>617</v>
      </c>
      <c r="AP1787" s="188" t="s">
        <v>618</v>
      </c>
      <c r="AQ1787" s="188" t="s">
        <v>619</v>
      </c>
      <c r="AR1787" s="191">
        <v>6</v>
      </c>
      <c r="AS1787" s="188" t="s">
        <v>347</v>
      </c>
      <c r="AT1787" s="188" t="s">
        <v>347</v>
      </c>
      <c r="AU1787" s="186">
        <v>0</v>
      </c>
      <c r="AV1787" s="189">
        <v>43466</v>
      </c>
      <c r="AW1787" s="189">
        <v>43524</v>
      </c>
      <c r="AX1787" s="191">
        <v>58.99</v>
      </c>
      <c r="AY1787" s="186">
        <v>0</v>
      </c>
      <c r="AZ1787" s="186">
        <v>0</v>
      </c>
      <c r="BA1787" s="186">
        <v>0</v>
      </c>
      <c r="BB1787" s="186">
        <v>0</v>
      </c>
      <c r="BC1787" s="191">
        <v>4.28</v>
      </c>
      <c r="BD1787" s="186">
        <v>0</v>
      </c>
      <c r="BE1787" s="186">
        <v>0</v>
      </c>
      <c r="BF1787" s="189">
        <v>43525</v>
      </c>
      <c r="BG1787" s="189">
        <v>43585</v>
      </c>
      <c r="BH1787" s="191">
        <v>10.11</v>
      </c>
      <c r="BI1787" s="191">
        <v>41.39</v>
      </c>
      <c r="BJ1787" s="191">
        <v>110.49</v>
      </c>
      <c r="BK1787" s="191">
        <v>25.45</v>
      </c>
      <c r="BL1787" s="191">
        <v>2.73</v>
      </c>
      <c r="BM1787" s="191">
        <v>7.22</v>
      </c>
      <c r="BN1787" s="191">
        <v>3.39</v>
      </c>
      <c r="BO1787" s="191">
        <v>10.61</v>
      </c>
      <c r="BP1787" s="191">
        <v>149.28</v>
      </c>
      <c r="BQ1787" s="191">
        <v>12.84</v>
      </c>
      <c r="BR1787" s="191">
        <v>0.71</v>
      </c>
      <c r="BS1787" s="191">
        <v>136.44</v>
      </c>
      <c r="BT1787" s="191">
        <v>27.29</v>
      </c>
      <c r="BU1787" s="191">
        <v>177.28</v>
      </c>
      <c r="BV1787" s="186">
        <v>1131</v>
      </c>
      <c r="BW1787" s="186">
        <v>1131</v>
      </c>
      <c r="BX1787" s="186">
        <v>0</v>
      </c>
      <c r="BY1787" s="189">
        <v>43280</v>
      </c>
      <c r="BZ1787" s="188" t="s">
        <v>907</v>
      </c>
      <c r="CA1787" s="186">
        <v>89650</v>
      </c>
      <c r="CB1787" s="186">
        <v>0</v>
      </c>
      <c r="CC1787" s="189">
        <v>43643</v>
      </c>
      <c r="CD1787" s="186">
        <v>92542</v>
      </c>
      <c r="CE1787" s="186">
        <v>0</v>
      </c>
      <c r="CF1787" s="186">
        <v>93673</v>
      </c>
      <c r="CG1787" s="186">
        <v>0</v>
      </c>
    </row>
    <row r="1788" spans="1:85" hidden="1" x14ac:dyDescent="0.45">
      <c r="A1788" s="98">
        <v>100004095111</v>
      </c>
      <c r="B1788" s="1">
        <v>43538</v>
      </c>
      <c r="C1788" t="s">
        <v>101</v>
      </c>
      <c r="D1788">
        <v>2018</v>
      </c>
      <c r="E1788" s="98">
        <v>14819392140869</v>
      </c>
      <c r="F1788" s="142" t="s">
        <v>745</v>
      </c>
      <c r="G1788" s="141" t="str">
        <f>VLOOKUP(E1788,'Tableau Sites'!$A$7:$C$107,3,FALSE)</f>
        <v>60 RUE DE CARNEL</v>
      </c>
      <c r="H1788" s="98">
        <v>56100</v>
      </c>
      <c r="I1788" s="104">
        <v>6</v>
      </c>
      <c r="J1788" s="1">
        <v>43404</v>
      </c>
      <c r="K1788" s="1">
        <v>43404</v>
      </c>
      <c r="L1788" s="104">
        <v>398</v>
      </c>
      <c r="M1788" s="104">
        <v>398</v>
      </c>
      <c r="N1788" s="5">
        <v>70.27</v>
      </c>
      <c r="O1788" s="186">
        <v>102976584</v>
      </c>
      <c r="P1788" s="187" t="s">
        <v>611</v>
      </c>
      <c r="Q1788" s="186">
        <v>102977700</v>
      </c>
      <c r="R1788" s="188" t="s">
        <v>130</v>
      </c>
      <c r="S1788" s="186">
        <v>11003620275</v>
      </c>
      <c r="T1788" s="188" t="s">
        <v>910</v>
      </c>
      <c r="U1788" s="186">
        <v>21560121200016</v>
      </c>
      <c r="V1788" s="188" t="s">
        <v>347</v>
      </c>
      <c r="W1788" s="188" t="s">
        <v>917</v>
      </c>
      <c r="X1788" s="186">
        <v>100004095111</v>
      </c>
      <c r="Y1788" s="189">
        <v>43538</v>
      </c>
      <c r="Z1788" s="189">
        <v>43578</v>
      </c>
      <c r="AA1788" s="186">
        <v>226</v>
      </c>
      <c r="AB1788" s="188" t="s">
        <v>613</v>
      </c>
      <c r="AC1788" s="188" t="s">
        <v>347</v>
      </c>
      <c r="AD1788" s="186">
        <v>6005836686</v>
      </c>
      <c r="AE1788" s="188" t="s">
        <v>745</v>
      </c>
      <c r="AF1788" s="188" t="s">
        <v>347</v>
      </c>
      <c r="AG1788" s="188" t="s">
        <v>347</v>
      </c>
      <c r="AH1788" s="190">
        <v>14819392140869</v>
      </c>
      <c r="AI1788" s="188" t="s">
        <v>868</v>
      </c>
      <c r="AJ1788" s="186">
        <v>56100</v>
      </c>
      <c r="AK1788" s="188" t="s">
        <v>264</v>
      </c>
      <c r="AL1788" s="188" t="s">
        <v>616</v>
      </c>
      <c r="AM1788" s="188" t="s">
        <v>1000</v>
      </c>
      <c r="AN1788" s="188" t="s">
        <v>101</v>
      </c>
      <c r="AO1788" s="188" t="s">
        <v>617</v>
      </c>
      <c r="AP1788" s="188" t="s">
        <v>618</v>
      </c>
      <c r="AQ1788" s="188" t="s">
        <v>619</v>
      </c>
      <c r="AR1788" s="191">
        <v>6</v>
      </c>
      <c r="AS1788" s="188" t="s">
        <v>347</v>
      </c>
      <c r="AT1788" s="188" t="s">
        <v>347</v>
      </c>
      <c r="AU1788" s="186">
        <v>0</v>
      </c>
      <c r="AV1788" s="189">
        <v>43344</v>
      </c>
      <c r="AW1788" s="189">
        <v>43404</v>
      </c>
      <c r="AX1788" s="191">
        <v>20.010000000000002</v>
      </c>
      <c r="AY1788" s="186">
        <v>0</v>
      </c>
      <c r="AZ1788" s="186">
        <v>0</v>
      </c>
      <c r="BA1788" s="186">
        <v>0</v>
      </c>
      <c r="BB1788" s="186">
        <v>0</v>
      </c>
      <c r="BC1788" s="191">
        <v>0.76</v>
      </c>
      <c r="BD1788" s="186">
        <v>0</v>
      </c>
      <c r="BE1788" s="186">
        <v>0</v>
      </c>
      <c r="BF1788" s="189">
        <v>43405</v>
      </c>
      <c r="BG1788" s="189">
        <v>43465</v>
      </c>
      <c r="BH1788" s="191">
        <v>10.11</v>
      </c>
      <c r="BI1788" s="191">
        <v>14.57</v>
      </c>
      <c r="BJ1788" s="191">
        <v>44.69</v>
      </c>
      <c r="BK1788" s="191">
        <v>8.9600000000000009</v>
      </c>
      <c r="BL1788" s="191">
        <v>2.73</v>
      </c>
      <c r="BM1788" s="191">
        <v>2.54</v>
      </c>
      <c r="BN1788" s="191">
        <v>1.19</v>
      </c>
      <c r="BO1788" s="191">
        <v>3.73</v>
      </c>
      <c r="BP1788" s="191">
        <v>60.11</v>
      </c>
      <c r="BQ1788" s="191">
        <v>12.84</v>
      </c>
      <c r="BR1788" s="191">
        <v>0.71</v>
      </c>
      <c r="BS1788" s="191">
        <v>47.27</v>
      </c>
      <c r="BT1788" s="191">
        <v>9.4499999999999993</v>
      </c>
      <c r="BU1788" s="191">
        <v>70.27</v>
      </c>
      <c r="BV1788" s="186">
        <v>398</v>
      </c>
      <c r="BW1788" s="186">
        <v>398</v>
      </c>
      <c r="BX1788" s="186">
        <v>0</v>
      </c>
      <c r="BY1788" s="189">
        <v>43539</v>
      </c>
      <c r="BZ1788" s="188" t="s">
        <v>624</v>
      </c>
      <c r="CA1788" s="186">
        <v>3460</v>
      </c>
      <c r="CB1788" s="186">
        <v>0</v>
      </c>
      <c r="CC1788" s="189">
        <v>43570</v>
      </c>
      <c r="CD1788" s="186">
        <v>2121</v>
      </c>
      <c r="CE1788" s="186">
        <v>0</v>
      </c>
      <c r="CF1788" s="186">
        <v>2519</v>
      </c>
      <c r="CG1788" s="186">
        <v>0</v>
      </c>
    </row>
    <row r="1789" spans="1:85" hidden="1" x14ac:dyDescent="0.45">
      <c r="A1789" s="98">
        <v>100004095111</v>
      </c>
      <c r="B1789" s="1">
        <v>43538</v>
      </c>
      <c r="C1789" t="s">
        <v>101</v>
      </c>
      <c r="D1789">
        <v>2019</v>
      </c>
      <c r="E1789" s="98">
        <v>14819392140869</v>
      </c>
      <c r="F1789" s="142" t="s">
        <v>745</v>
      </c>
      <c r="G1789" s="141" t="str">
        <f>VLOOKUP(E1789,'Tableau Sites'!$A$7:$C$107,3,FALSE)</f>
        <v>60 RUE DE CARNEL</v>
      </c>
      <c r="H1789" s="98">
        <v>56100</v>
      </c>
      <c r="I1789" s="104">
        <v>6</v>
      </c>
      <c r="J1789" s="1">
        <v>43465</v>
      </c>
      <c r="K1789" s="1">
        <v>43465</v>
      </c>
      <c r="L1789" s="104">
        <v>437</v>
      </c>
      <c r="M1789" s="104">
        <v>437</v>
      </c>
      <c r="N1789" s="5">
        <v>75.38</v>
      </c>
      <c r="O1789" s="186">
        <v>102976584</v>
      </c>
      <c r="P1789" s="187" t="s">
        <v>611</v>
      </c>
      <c r="Q1789" s="186">
        <v>102977700</v>
      </c>
      <c r="R1789" s="188" t="s">
        <v>130</v>
      </c>
      <c r="S1789" s="186">
        <v>11003620275</v>
      </c>
      <c r="T1789" s="188" t="s">
        <v>910</v>
      </c>
      <c r="U1789" s="186">
        <v>21560121200016</v>
      </c>
      <c r="V1789" s="188" t="s">
        <v>347</v>
      </c>
      <c r="W1789" s="188" t="s">
        <v>917</v>
      </c>
      <c r="X1789" s="186">
        <v>100004095111</v>
      </c>
      <c r="Y1789" s="189">
        <v>43538</v>
      </c>
      <c r="Z1789" s="189">
        <v>43578</v>
      </c>
      <c r="AA1789" s="186">
        <v>227</v>
      </c>
      <c r="AB1789" s="188" t="s">
        <v>613</v>
      </c>
      <c r="AC1789" s="188" t="s">
        <v>347</v>
      </c>
      <c r="AD1789" s="186">
        <v>6005836686</v>
      </c>
      <c r="AE1789" s="188" t="s">
        <v>745</v>
      </c>
      <c r="AF1789" s="188" t="s">
        <v>347</v>
      </c>
      <c r="AG1789" s="188" t="s">
        <v>347</v>
      </c>
      <c r="AH1789" s="190">
        <v>14819392140869</v>
      </c>
      <c r="AI1789" s="188" t="s">
        <v>868</v>
      </c>
      <c r="AJ1789" s="186">
        <v>56100</v>
      </c>
      <c r="AK1789" s="188" t="s">
        <v>264</v>
      </c>
      <c r="AL1789" s="188" t="s">
        <v>616</v>
      </c>
      <c r="AM1789" s="188" t="s">
        <v>1000</v>
      </c>
      <c r="AN1789" s="188" t="s">
        <v>101</v>
      </c>
      <c r="AO1789" s="188" t="s">
        <v>617</v>
      </c>
      <c r="AP1789" s="188" t="s">
        <v>618</v>
      </c>
      <c r="AQ1789" s="188" t="s">
        <v>619</v>
      </c>
      <c r="AR1789" s="191">
        <v>6</v>
      </c>
      <c r="AS1789" s="188" t="s">
        <v>347</v>
      </c>
      <c r="AT1789" s="188" t="s">
        <v>347</v>
      </c>
      <c r="AU1789" s="186">
        <v>0</v>
      </c>
      <c r="AV1789" s="189">
        <v>43405</v>
      </c>
      <c r="AW1789" s="189">
        <v>43465</v>
      </c>
      <c r="AX1789" s="191">
        <v>21.98</v>
      </c>
      <c r="AY1789" s="186">
        <v>0</v>
      </c>
      <c r="AZ1789" s="186">
        <v>0</v>
      </c>
      <c r="BA1789" s="186">
        <v>0</v>
      </c>
      <c r="BB1789" s="186">
        <v>0</v>
      </c>
      <c r="BC1789" s="191">
        <v>0.84</v>
      </c>
      <c r="BD1789" s="186">
        <v>0</v>
      </c>
      <c r="BE1789" s="186">
        <v>0</v>
      </c>
      <c r="BF1789" s="189">
        <v>43466</v>
      </c>
      <c r="BG1789" s="189">
        <v>43524</v>
      </c>
      <c r="BH1789" s="191">
        <v>9.7799999999999994</v>
      </c>
      <c r="BI1789" s="191">
        <v>15.99</v>
      </c>
      <c r="BJ1789" s="191">
        <v>47.75</v>
      </c>
      <c r="BK1789" s="191">
        <v>9.83</v>
      </c>
      <c r="BL1789" s="191">
        <v>2.64</v>
      </c>
      <c r="BM1789" s="191">
        <v>2.79</v>
      </c>
      <c r="BN1789" s="191">
        <v>1.31</v>
      </c>
      <c r="BO1789" s="191">
        <v>4.0999999999999996</v>
      </c>
      <c r="BP1789" s="191">
        <v>64.319999999999993</v>
      </c>
      <c r="BQ1789" s="191">
        <v>12.42</v>
      </c>
      <c r="BR1789" s="191">
        <v>0.68</v>
      </c>
      <c r="BS1789" s="191">
        <v>51.9</v>
      </c>
      <c r="BT1789" s="191">
        <v>10.38</v>
      </c>
      <c r="BU1789" s="191">
        <v>75.38</v>
      </c>
      <c r="BV1789" s="186">
        <v>437</v>
      </c>
      <c r="BW1789" s="186">
        <v>437</v>
      </c>
      <c r="BX1789" s="186">
        <v>0</v>
      </c>
      <c r="BY1789" s="189">
        <v>43539</v>
      </c>
      <c r="BZ1789" s="188" t="s">
        <v>624</v>
      </c>
      <c r="CA1789" s="186">
        <v>3460</v>
      </c>
      <c r="CB1789" s="186">
        <v>0</v>
      </c>
      <c r="CC1789" s="189">
        <v>43570</v>
      </c>
      <c r="CD1789" s="186">
        <v>2519</v>
      </c>
      <c r="CE1789" s="186">
        <v>0</v>
      </c>
      <c r="CF1789" s="186">
        <v>2956</v>
      </c>
      <c r="CG1789" s="186">
        <v>0</v>
      </c>
    </row>
    <row r="1790" spans="1:85" hidden="1" x14ac:dyDescent="0.45">
      <c r="A1790" s="98">
        <v>100004095111</v>
      </c>
      <c r="B1790" s="1">
        <v>43538</v>
      </c>
      <c r="C1790" t="s">
        <v>101</v>
      </c>
      <c r="D1790">
        <v>2019</v>
      </c>
      <c r="E1790" s="98">
        <v>14819392140869</v>
      </c>
      <c r="F1790" s="142" t="s">
        <v>745</v>
      </c>
      <c r="G1790" s="141" t="str">
        <f>VLOOKUP(E1790,'Tableau Sites'!$A$7:$C$107,3,FALSE)</f>
        <v>60 RUE DE CARNEL</v>
      </c>
      <c r="H1790" s="98">
        <v>56100</v>
      </c>
      <c r="I1790" s="104">
        <v>6</v>
      </c>
      <c r="J1790" s="1">
        <v>43524</v>
      </c>
      <c r="K1790" s="1">
        <v>43524</v>
      </c>
      <c r="L1790" s="104">
        <v>417</v>
      </c>
      <c r="M1790" s="104">
        <v>417</v>
      </c>
      <c r="N1790" s="5">
        <v>73.91</v>
      </c>
      <c r="O1790" s="186">
        <v>102976584</v>
      </c>
      <c r="P1790" s="187" t="s">
        <v>611</v>
      </c>
      <c r="Q1790" s="186">
        <v>102977700</v>
      </c>
      <c r="R1790" s="188" t="s">
        <v>130</v>
      </c>
      <c r="S1790" s="186">
        <v>11003620275</v>
      </c>
      <c r="T1790" s="188" t="s">
        <v>910</v>
      </c>
      <c r="U1790" s="186">
        <v>21560121200016</v>
      </c>
      <c r="V1790" s="188" t="s">
        <v>347</v>
      </c>
      <c r="W1790" s="188" t="s">
        <v>917</v>
      </c>
      <c r="X1790" s="186">
        <v>100004095111</v>
      </c>
      <c r="Y1790" s="189">
        <v>43538</v>
      </c>
      <c r="Z1790" s="189">
        <v>43578</v>
      </c>
      <c r="AA1790" s="186">
        <v>228</v>
      </c>
      <c r="AB1790" s="188" t="s">
        <v>613</v>
      </c>
      <c r="AC1790" s="188" t="s">
        <v>347</v>
      </c>
      <c r="AD1790" s="186">
        <v>6005836686</v>
      </c>
      <c r="AE1790" s="188" t="s">
        <v>745</v>
      </c>
      <c r="AF1790" s="188" t="s">
        <v>347</v>
      </c>
      <c r="AG1790" s="188" t="s">
        <v>347</v>
      </c>
      <c r="AH1790" s="190">
        <v>14819392140869</v>
      </c>
      <c r="AI1790" s="188" t="s">
        <v>868</v>
      </c>
      <c r="AJ1790" s="186">
        <v>56100</v>
      </c>
      <c r="AK1790" s="188" t="s">
        <v>264</v>
      </c>
      <c r="AL1790" s="188" t="s">
        <v>616</v>
      </c>
      <c r="AM1790" s="188" t="s">
        <v>1000</v>
      </c>
      <c r="AN1790" s="188" t="s">
        <v>101</v>
      </c>
      <c r="AO1790" s="188" t="s">
        <v>617</v>
      </c>
      <c r="AP1790" s="188" t="s">
        <v>618</v>
      </c>
      <c r="AQ1790" s="188" t="s">
        <v>619</v>
      </c>
      <c r="AR1790" s="191">
        <v>6</v>
      </c>
      <c r="AS1790" s="188" t="s">
        <v>347</v>
      </c>
      <c r="AT1790" s="188" t="s">
        <v>347</v>
      </c>
      <c r="AU1790" s="186">
        <v>0</v>
      </c>
      <c r="AV1790" s="189">
        <v>43466</v>
      </c>
      <c r="AW1790" s="189">
        <v>43524</v>
      </c>
      <c r="AX1790" s="191">
        <v>21.75</v>
      </c>
      <c r="AY1790" s="186">
        <v>0</v>
      </c>
      <c r="AZ1790" s="186">
        <v>0</v>
      </c>
      <c r="BA1790" s="186">
        <v>0</v>
      </c>
      <c r="BB1790" s="186">
        <v>0</v>
      </c>
      <c r="BC1790" s="191">
        <v>1.58</v>
      </c>
      <c r="BD1790" s="186">
        <v>0</v>
      </c>
      <c r="BE1790" s="186">
        <v>0</v>
      </c>
      <c r="BF1790" s="189">
        <v>43525</v>
      </c>
      <c r="BG1790" s="189">
        <v>43585</v>
      </c>
      <c r="BH1790" s="191">
        <v>10.11</v>
      </c>
      <c r="BI1790" s="191">
        <v>15.26</v>
      </c>
      <c r="BJ1790" s="191">
        <v>47.12</v>
      </c>
      <c r="BK1790" s="191">
        <v>9.3800000000000008</v>
      </c>
      <c r="BL1790" s="191">
        <v>2.73</v>
      </c>
      <c r="BM1790" s="191">
        <v>2.66</v>
      </c>
      <c r="BN1790" s="191">
        <v>1.25</v>
      </c>
      <c r="BO1790" s="191">
        <v>3.91</v>
      </c>
      <c r="BP1790" s="191">
        <v>63.14</v>
      </c>
      <c r="BQ1790" s="191">
        <v>12.84</v>
      </c>
      <c r="BR1790" s="191">
        <v>0.71</v>
      </c>
      <c r="BS1790" s="191">
        <v>50.3</v>
      </c>
      <c r="BT1790" s="191">
        <v>10.06</v>
      </c>
      <c r="BU1790" s="191">
        <v>73.91</v>
      </c>
      <c r="BV1790" s="186">
        <v>417</v>
      </c>
      <c r="BW1790" s="186">
        <v>417</v>
      </c>
      <c r="BX1790" s="186">
        <v>0</v>
      </c>
      <c r="BY1790" s="189">
        <v>43539</v>
      </c>
      <c r="BZ1790" s="188" t="s">
        <v>624</v>
      </c>
      <c r="CA1790" s="186">
        <v>3460</v>
      </c>
      <c r="CB1790" s="186">
        <v>0</v>
      </c>
      <c r="CC1790" s="189">
        <v>43570</v>
      </c>
      <c r="CD1790" s="186">
        <v>2956</v>
      </c>
      <c r="CE1790" s="186">
        <v>0</v>
      </c>
      <c r="CF1790" s="186">
        <v>3373</v>
      </c>
      <c r="CG1790" s="186">
        <v>0</v>
      </c>
    </row>
    <row r="1791" spans="1:85" hidden="1" x14ac:dyDescent="0.45">
      <c r="A1791" s="98">
        <v>100004095111</v>
      </c>
      <c r="B1791" s="1">
        <v>43538</v>
      </c>
      <c r="C1791" t="s">
        <v>101</v>
      </c>
      <c r="D1791">
        <v>2019</v>
      </c>
      <c r="E1791" s="98">
        <v>14831548422869</v>
      </c>
      <c r="F1791" s="142" t="s">
        <v>747</v>
      </c>
      <c r="G1791" s="141" t="str">
        <f>VLOOKUP(E1791,'Tableau Sites'!$A$7:$C$107,3,FALSE)</f>
        <v>2A RUE COMMANDANT MARCHAND</v>
      </c>
      <c r="H1791" s="98">
        <v>56100</v>
      </c>
      <c r="I1791" s="104">
        <v>3</v>
      </c>
      <c r="J1791" s="1">
        <v>43465</v>
      </c>
      <c r="K1791" s="1">
        <v>43465</v>
      </c>
      <c r="L1791" s="104">
        <v>0</v>
      </c>
      <c r="M1791" s="104">
        <v>0</v>
      </c>
      <c r="N1791" s="5">
        <v>10.33</v>
      </c>
      <c r="O1791" s="186">
        <v>102976584</v>
      </c>
      <c r="P1791" s="187" t="s">
        <v>611</v>
      </c>
      <c r="Q1791" s="186">
        <v>102977700</v>
      </c>
      <c r="R1791" s="188" t="s">
        <v>130</v>
      </c>
      <c r="S1791" s="186">
        <v>11003620275</v>
      </c>
      <c r="T1791" s="188" t="s">
        <v>910</v>
      </c>
      <c r="U1791" s="186">
        <v>21560121200016</v>
      </c>
      <c r="V1791" s="188" t="s">
        <v>347</v>
      </c>
      <c r="W1791" s="188" t="s">
        <v>917</v>
      </c>
      <c r="X1791" s="186">
        <v>100004095111</v>
      </c>
      <c r="Y1791" s="189">
        <v>43538</v>
      </c>
      <c r="Z1791" s="189">
        <v>43578</v>
      </c>
      <c r="AA1791" s="186">
        <v>229</v>
      </c>
      <c r="AB1791" s="188" t="s">
        <v>613</v>
      </c>
      <c r="AC1791" s="188" t="s">
        <v>347</v>
      </c>
      <c r="AD1791" s="186">
        <v>6005830267</v>
      </c>
      <c r="AE1791" s="188" t="s">
        <v>747</v>
      </c>
      <c r="AF1791" s="188" t="s">
        <v>347</v>
      </c>
      <c r="AG1791" s="188" t="s">
        <v>347</v>
      </c>
      <c r="AH1791" s="190">
        <v>14831548422869</v>
      </c>
      <c r="AI1791" s="188" t="s">
        <v>869</v>
      </c>
      <c r="AJ1791" s="186">
        <v>56100</v>
      </c>
      <c r="AK1791" s="188" t="s">
        <v>264</v>
      </c>
      <c r="AL1791" s="188" t="s">
        <v>616</v>
      </c>
      <c r="AM1791" s="188" t="s">
        <v>1001</v>
      </c>
      <c r="AN1791" s="188" t="s">
        <v>101</v>
      </c>
      <c r="AO1791" s="188" t="s">
        <v>617</v>
      </c>
      <c r="AP1791" s="188" t="s">
        <v>618</v>
      </c>
      <c r="AQ1791" s="188" t="s">
        <v>619</v>
      </c>
      <c r="AR1791" s="191">
        <v>3</v>
      </c>
      <c r="AS1791" s="188" t="s">
        <v>347</v>
      </c>
      <c r="AT1791" s="188" t="s">
        <v>347</v>
      </c>
      <c r="AU1791" s="186">
        <v>0</v>
      </c>
      <c r="AV1791" s="188"/>
      <c r="AW1791" s="188"/>
      <c r="AX1791" s="186">
        <v>0</v>
      </c>
      <c r="AY1791" s="186">
        <v>0</v>
      </c>
      <c r="AZ1791" s="186">
        <v>0</v>
      </c>
      <c r="BA1791" s="186">
        <v>0</v>
      </c>
      <c r="BB1791" s="186">
        <v>0</v>
      </c>
      <c r="BC1791" s="186">
        <v>0</v>
      </c>
      <c r="BD1791" s="186">
        <v>0</v>
      </c>
      <c r="BE1791" s="186">
        <v>0</v>
      </c>
      <c r="BF1791" s="189">
        <v>43405</v>
      </c>
      <c r="BG1791" s="189">
        <v>43465</v>
      </c>
      <c r="BH1791" s="191">
        <v>7.71</v>
      </c>
      <c r="BI1791" s="186">
        <v>0</v>
      </c>
      <c r="BJ1791" s="191">
        <v>7.71</v>
      </c>
      <c r="BK1791" s="186">
        <v>0</v>
      </c>
      <c r="BL1791" s="191">
        <v>2.08</v>
      </c>
      <c r="BM1791" s="186">
        <v>0</v>
      </c>
      <c r="BN1791" s="186">
        <v>0</v>
      </c>
      <c r="BO1791" s="186">
        <v>0</v>
      </c>
      <c r="BP1791" s="191">
        <v>9.7899999999999991</v>
      </c>
      <c r="BQ1791" s="191">
        <v>9.7899999999999991</v>
      </c>
      <c r="BR1791" s="191">
        <v>0.54</v>
      </c>
      <c r="BS1791" s="186">
        <v>0</v>
      </c>
      <c r="BT1791" s="186">
        <v>0</v>
      </c>
      <c r="BU1791" s="191">
        <v>10.33</v>
      </c>
      <c r="BV1791" s="186">
        <v>0</v>
      </c>
      <c r="BW1791" s="186">
        <v>0</v>
      </c>
      <c r="BX1791" s="186">
        <v>0</v>
      </c>
      <c r="BY1791" s="189">
        <v>43513</v>
      </c>
      <c r="BZ1791" s="188" t="s">
        <v>624</v>
      </c>
      <c r="CA1791" s="186">
        <v>44</v>
      </c>
      <c r="CB1791" s="186">
        <v>0</v>
      </c>
      <c r="CC1791" s="188"/>
      <c r="CD1791" s="186" t="s">
        <v>347</v>
      </c>
      <c r="CE1791" s="186" t="s">
        <v>347</v>
      </c>
      <c r="CF1791" s="186"/>
      <c r="CG1791" s="186"/>
    </row>
    <row r="1792" spans="1:85" hidden="1" x14ac:dyDescent="0.45">
      <c r="A1792" s="98">
        <v>100004095111</v>
      </c>
      <c r="B1792" s="1">
        <v>43538</v>
      </c>
      <c r="C1792" t="s">
        <v>101</v>
      </c>
      <c r="D1792">
        <v>2019</v>
      </c>
      <c r="E1792" s="98">
        <v>14831548422869</v>
      </c>
      <c r="F1792" s="142" t="s">
        <v>747</v>
      </c>
      <c r="G1792" s="141" t="str">
        <f>VLOOKUP(E1792,'Tableau Sites'!$A$7:$C$107,3,FALSE)</f>
        <v>2A RUE COMMANDANT MARCHAND</v>
      </c>
      <c r="H1792" s="98">
        <v>56100</v>
      </c>
      <c r="I1792" s="104">
        <v>3</v>
      </c>
      <c r="J1792" s="1">
        <v>43465</v>
      </c>
      <c r="K1792" s="1">
        <v>43465</v>
      </c>
      <c r="L1792" s="104">
        <v>1</v>
      </c>
      <c r="M1792" s="104">
        <v>1</v>
      </c>
      <c r="N1792" s="5">
        <v>10.119999999999999</v>
      </c>
      <c r="O1792" s="186">
        <v>102976584</v>
      </c>
      <c r="P1792" s="187" t="s">
        <v>611</v>
      </c>
      <c r="Q1792" s="186">
        <v>102977700</v>
      </c>
      <c r="R1792" s="188" t="s">
        <v>130</v>
      </c>
      <c r="S1792" s="186">
        <v>11003620275</v>
      </c>
      <c r="T1792" s="188" t="s">
        <v>910</v>
      </c>
      <c r="U1792" s="186">
        <v>21560121200016</v>
      </c>
      <c r="V1792" s="188" t="s">
        <v>347</v>
      </c>
      <c r="W1792" s="188" t="s">
        <v>917</v>
      </c>
      <c r="X1792" s="186">
        <v>100004095111</v>
      </c>
      <c r="Y1792" s="189">
        <v>43538</v>
      </c>
      <c r="Z1792" s="189">
        <v>43578</v>
      </c>
      <c r="AA1792" s="186">
        <v>230</v>
      </c>
      <c r="AB1792" s="188" t="s">
        <v>613</v>
      </c>
      <c r="AC1792" s="188" t="s">
        <v>347</v>
      </c>
      <c r="AD1792" s="186">
        <v>6005830267</v>
      </c>
      <c r="AE1792" s="188" t="s">
        <v>747</v>
      </c>
      <c r="AF1792" s="188" t="s">
        <v>347</v>
      </c>
      <c r="AG1792" s="188" t="s">
        <v>347</v>
      </c>
      <c r="AH1792" s="190">
        <v>14831548422869</v>
      </c>
      <c r="AI1792" s="188" t="s">
        <v>869</v>
      </c>
      <c r="AJ1792" s="186">
        <v>56100</v>
      </c>
      <c r="AK1792" s="188" t="s">
        <v>264</v>
      </c>
      <c r="AL1792" s="188" t="s">
        <v>616</v>
      </c>
      <c r="AM1792" s="188" t="s">
        <v>1001</v>
      </c>
      <c r="AN1792" s="188" t="s">
        <v>101</v>
      </c>
      <c r="AO1792" s="188" t="s">
        <v>617</v>
      </c>
      <c r="AP1792" s="188" t="s">
        <v>618</v>
      </c>
      <c r="AQ1792" s="188" t="s">
        <v>619</v>
      </c>
      <c r="AR1792" s="191">
        <v>3</v>
      </c>
      <c r="AS1792" s="188" t="s">
        <v>347</v>
      </c>
      <c r="AT1792" s="188" t="s">
        <v>347</v>
      </c>
      <c r="AU1792" s="186">
        <v>0</v>
      </c>
      <c r="AV1792" s="189">
        <v>43405</v>
      </c>
      <c r="AW1792" s="189">
        <v>43465</v>
      </c>
      <c r="AX1792" s="191">
        <v>0.05</v>
      </c>
      <c r="AY1792" s="186">
        <v>0</v>
      </c>
      <c r="AZ1792" s="186">
        <v>0</v>
      </c>
      <c r="BA1792" s="186">
        <v>0</v>
      </c>
      <c r="BB1792" s="186">
        <v>0</v>
      </c>
      <c r="BC1792" s="186">
        <v>0</v>
      </c>
      <c r="BD1792" s="186">
        <v>0</v>
      </c>
      <c r="BE1792" s="186">
        <v>0</v>
      </c>
      <c r="BF1792" s="189">
        <v>43466</v>
      </c>
      <c r="BG1792" s="189">
        <v>43524</v>
      </c>
      <c r="BH1792" s="191">
        <v>7.45</v>
      </c>
      <c r="BI1792" s="191">
        <v>0.04</v>
      </c>
      <c r="BJ1792" s="191">
        <v>7.54</v>
      </c>
      <c r="BK1792" s="191">
        <v>0.02</v>
      </c>
      <c r="BL1792" s="191">
        <v>2.0099999999999998</v>
      </c>
      <c r="BM1792" s="191">
        <v>0.01</v>
      </c>
      <c r="BN1792" s="186">
        <v>0</v>
      </c>
      <c r="BO1792" s="191">
        <v>0.01</v>
      </c>
      <c r="BP1792" s="191">
        <v>9.58</v>
      </c>
      <c r="BQ1792" s="191">
        <v>9.4600000000000009</v>
      </c>
      <c r="BR1792" s="191">
        <v>0.52</v>
      </c>
      <c r="BS1792" s="191">
        <v>0.12</v>
      </c>
      <c r="BT1792" s="191">
        <v>0.02</v>
      </c>
      <c r="BU1792" s="191">
        <v>10.119999999999999</v>
      </c>
      <c r="BV1792" s="186">
        <v>1</v>
      </c>
      <c r="BW1792" s="186">
        <v>1</v>
      </c>
      <c r="BX1792" s="186">
        <v>0</v>
      </c>
      <c r="BY1792" s="189">
        <v>43513</v>
      </c>
      <c r="BZ1792" s="188" t="s">
        <v>624</v>
      </c>
      <c r="CA1792" s="186">
        <v>44</v>
      </c>
      <c r="CB1792" s="186">
        <v>0</v>
      </c>
      <c r="CC1792" s="188"/>
      <c r="CD1792" s="186">
        <v>44</v>
      </c>
      <c r="CE1792" s="186">
        <v>0</v>
      </c>
      <c r="CF1792" s="186">
        <v>45</v>
      </c>
      <c r="CG1792" s="186">
        <v>0</v>
      </c>
    </row>
    <row r="1793" spans="1:85" hidden="1" x14ac:dyDescent="0.45">
      <c r="A1793" s="98">
        <v>100004095111</v>
      </c>
      <c r="B1793" s="1">
        <v>43538</v>
      </c>
      <c r="C1793" t="s">
        <v>101</v>
      </c>
      <c r="D1793">
        <v>2019</v>
      </c>
      <c r="E1793" s="98">
        <v>14831548422869</v>
      </c>
      <c r="F1793" s="142" t="s">
        <v>747</v>
      </c>
      <c r="G1793" s="141" t="str">
        <f>VLOOKUP(E1793,'Tableau Sites'!$A$7:$C$107,3,FALSE)</f>
        <v>2A RUE COMMANDANT MARCHAND</v>
      </c>
      <c r="H1793" s="98">
        <v>56100</v>
      </c>
      <c r="I1793" s="104">
        <v>3</v>
      </c>
      <c r="J1793" s="1">
        <v>43524</v>
      </c>
      <c r="K1793" s="1">
        <v>43524</v>
      </c>
      <c r="L1793" s="104">
        <v>-1</v>
      </c>
      <c r="M1793" s="104">
        <v>-1</v>
      </c>
      <c r="N1793" s="5">
        <v>10.19</v>
      </c>
      <c r="O1793" s="186">
        <v>102976584</v>
      </c>
      <c r="P1793" s="187" t="s">
        <v>611</v>
      </c>
      <c r="Q1793" s="186">
        <v>102977700</v>
      </c>
      <c r="R1793" s="188" t="s">
        <v>130</v>
      </c>
      <c r="S1793" s="186">
        <v>11003620275</v>
      </c>
      <c r="T1793" s="188" t="s">
        <v>910</v>
      </c>
      <c r="U1793" s="186">
        <v>21560121200016</v>
      </c>
      <c r="V1793" s="188" t="s">
        <v>347</v>
      </c>
      <c r="W1793" s="188" t="s">
        <v>917</v>
      </c>
      <c r="X1793" s="186">
        <v>100004095111</v>
      </c>
      <c r="Y1793" s="189">
        <v>43538</v>
      </c>
      <c r="Z1793" s="189">
        <v>43578</v>
      </c>
      <c r="AA1793" s="186">
        <v>231</v>
      </c>
      <c r="AB1793" s="188" t="s">
        <v>613</v>
      </c>
      <c r="AC1793" s="188" t="s">
        <v>347</v>
      </c>
      <c r="AD1793" s="186">
        <v>6005830267</v>
      </c>
      <c r="AE1793" s="188" t="s">
        <v>747</v>
      </c>
      <c r="AF1793" s="188" t="s">
        <v>347</v>
      </c>
      <c r="AG1793" s="188" t="s">
        <v>347</v>
      </c>
      <c r="AH1793" s="190">
        <v>14831548422869</v>
      </c>
      <c r="AI1793" s="188" t="s">
        <v>869</v>
      </c>
      <c r="AJ1793" s="186">
        <v>56100</v>
      </c>
      <c r="AK1793" s="188" t="s">
        <v>264</v>
      </c>
      <c r="AL1793" s="188" t="s">
        <v>616</v>
      </c>
      <c r="AM1793" s="188" t="s">
        <v>1001</v>
      </c>
      <c r="AN1793" s="188" t="s">
        <v>101</v>
      </c>
      <c r="AO1793" s="188" t="s">
        <v>617</v>
      </c>
      <c r="AP1793" s="188" t="s">
        <v>618</v>
      </c>
      <c r="AQ1793" s="188" t="s">
        <v>619</v>
      </c>
      <c r="AR1793" s="191">
        <v>3</v>
      </c>
      <c r="AS1793" s="188" t="s">
        <v>347</v>
      </c>
      <c r="AT1793" s="188" t="s">
        <v>347</v>
      </c>
      <c r="AU1793" s="186">
        <v>0</v>
      </c>
      <c r="AV1793" s="189">
        <v>43466</v>
      </c>
      <c r="AW1793" s="189">
        <v>43524</v>
      </c>
      <c r="AX1793" s="191">
        <v>-0.05</v>
      </c>
      <c r="AY1793" s="186">
        <v>0</v>
      </c>
      <c r="AZ1793" s="186">
        <v>0</v>
      </c>
      <c r="BA1793" s="186">
        <v>0</v>
      </c>
      <c r="BB1793" s="186">
        <v>0</v>
      </c>
      <c r="BC1793" s="186">
        <v>0</v>
      </c>
      <c r="BD1793" s="186">
        <v>0</v>
      </c>
      <c r="BE1793" s="186">
        <v>0</v>
      </c>
      <c r="BF1793" s="189">
        <v>43525</v>
      </c>
      <c r="BG1793" s="189">
        <v>43585</v>
      </c>
      <c r="BH1793" s="191">
        <v>7.71</v>
      </c>
      <c r="BI1793" s="191">
        <v>-0.04</v>
      </c>
      <c r="BJ1793" s="191">
        <v>7.62</v>
      </c>
      <c r="BK1793" s="191">
        <v>-0.02</v>
      </c>
      <c r="BL1793" s="191">
        <v>2.08</v>
      </c>
      <c r="BM1793" s="191">
        <v>-0.01</v>
      </c>
      <c r="BN1793" s="186">
        <v>0</v>
      </c>
      <c r="BO1793" s="191">
        <v>-0.01</v>
      </c>
      <c r="BP1793" s="191">
        <v>9.67</v>
      </c>
      <c r="BQ1793" s="191">
        <v>9.7899999999999991</v>
      </c>
      <c r="BR1793" s="191">
        <v>0.54</v>
      </c>
      <c r="BS1793" s="191">
        <v>-0.12</v>
      </c>
      <c r="BT1793" s="191">
        <v>-0.02</v>
      </c>
      <c r="BU1793" s="191">
        <v>10.19</v>
      </c>
      <c r="BV1793" s="186">
        <v>-1</v>
      </c>
      <c r="BW1793" s="186">
        <v>-1</v>
      </c>
      <c r="BX1793" s="186">
        <v>0</v>
      </c>
      <c r="BY1793" s="189">
        <v>43513</v>
      </c>
      <c r="BZ1793" s="188" t="s">
        <v>624</v>
      </c>
      <c r="CA1793" s="186">
        <v>44</v>
      </c>
      <c r="CB1793" s="186">
        <v>0</v>
      </c>
      <c r="CC1793" s="188"/>
      <c r="CD1793" s="186">
        <v>45</v>
      </c>
      <c r="CE1793" s="186">
        <v>0</v>
      </c>
      <c r="CF1793" s="186">
        <v>44</v>
      </c>
      <c r="CG1793" s="186">
        <v>0</v>
      </c>
    </row>
    <row r="1794" spans="1:85" x14ac:dyDescent="0.45">
      <c r="A1794" s="98">
        <v>100004095111</v>
      </c>
      <c r="B1794" s="1">
        <v>43538</v>
      </c>
      <c r="C1794" t="s">
        <v>101</v>
      </c>
      <c r="D1794">
        <v>2018</v>
      </c>
      <c r="E1794" s="98">
        <v>14899131654739</v>
      </c>
      <c r="F1794" s="142" t="s">
        <v>749</v>
      </c>
      <c r="G1794" s="141" t="str">
        <f>VLOOKUP(E1794,'Tableau Sites'!$A$7:$C$127,3,FALSE)</f>
        <v>32 RUE EDGAR QUINET</v>
      </c>
      <c r="H1794" s="98">
        <v>56100</v>
      </c>
      <c r="I1794" s="104">
        <v>6</v>
      </c>
      <c r="J1794" s="1">
        <v>43404</v>
      </c>
      <c r="K1794" s="1">
        <v>43404</v>
      </c>
      <c r="L1794" s="104">
        <v>314</v>
      </c>
      <c r="M1794" s="104">
        <v>314</v>
      </c>
      <c r="N1794" s="5">
        <v>58.34</v>
      </c>
      <c r="O1794" s="186">
        <v>102976584</v>
      </c>
      <c r="P1794" s="187" t="s">
        <v>611</v>
      </c>
      <c r="Q1794" s="186">
        <v>102977700</v>
      </c>
      <c r="R1794" s="188" t="s">
        <v>130</v>
      </c>
      <c r="S1794" s="186">
        <v>11003620275</v>
      </c>
      <c r="T1794" s="188" t="s">
        <v>910</v>
      </c>
      <c r="U1794" s="186">
        <v>21560121200016</v>
      </c>
      <c r="V1794" s="188" t="s">
        <v>347</v>
      </c>
      <c r="W1794" s="188" t="s">
        <v>917</v>
      </c>
      <c r="X1794" s="186">
        <v>100004095111</v>
      </c>
      <c r="Y1794" s="189">
        <v>43538</v>
      </c>
      <c r="Z1794" s="189">
        <v>43578</v>
      </c>
      <c r="AA1794" s="186">
        <v>232</v>
      </c>
      <c r="AB1794" s="188" t="s">
        <v>613</v>
      </c>
      <c r="AC1794" s="188" t="s">
        <v>347</v>
      </c>
      <c r="AD1794" s="186">
        <v>6005863436</v>
      </c>
      <c r="AE1794" s="188" t="s">
        <v>749</v>
      </c>
      <c r="AF1794" s="188" t="s">
        <v>347</v>
      </c>
      <c r="AG1794" s="188" t="s">
        <v>347</v>
      </c>
      <c r="AH1794" s="190">
        <v>14899131654739</v>
      </c>
      <c r="AI1794" s="188" t="s">
        <v>870</v>
      </c>
      <c r="AJ1794" s="186">
        <v>56100</v>
      </c>
      <c r="AK1794" s="188" t="s">
        <v>264</v>
      </c>
      <c r="AL1794" s="188" t="s">
        <v>616</v>
      </c>
      <c r="AM1794" s="188" t="s">
        <v>1002</v>
      </c>
      <c r="AN1794" s="188" t="s">
        <v>101</v>
      </c>
      <c r="AO1794" s="188" t="s">
        <v>617</v>
      </c>
      <c r="AP1794" s="188" t="s">
        <v>618</v>
      </c>
      <c r="AQ1794" s="188" t="s">
        <v>619</v>
      </c>
      <c r="AR1794" s="191">
        <v>6</v>
      </c>
      <c r="AS1794" s="188" t="s">
        <v>347</v>
      </c>
      <c r="AT1794" s="188" t="s">
        <v>347</v>
      </c>
      <c r="AU1794" s="186">
        <v>0</v>
      </c>
      <c r="AV1794" s="189">
        <v>43344</v>
      </c>
      <c r="AW1794" s="189">
        <v>43404</v>
      </c>
      <c r="AX1794" s="191">
        <v>15.79</v>
      </c>
      <c r="AY1794" s="186">
        <v>0</v>
      </c>
      <c r="AZ1794" s="186">
        <v>0</v>
      </c>
      <c r="BA1794" s="186">
        <v>0</v>
      </c>
      <c r="BB1794" s="186">
        <v>0</v>
      </c>
      <c r="BC1794" s="191">
        <v>0.61</v>
      </c>
      <c r="BD1794" s="186">
        <v>0</v>
      </c>
      <c r="BE1794" s="186">
        <v>0</v>
      </c>
      <c r="BF1794" s="189">
        <v>43405</v>
      </c>
      <c r="BG1794" s="189">
        <v>43465</v>
      </c>
      <c r="BH1794" s="191">
        <v>10.119999999999999</v>
      </c>
      <c r="BI1794" s="191">
        <v>11.5</v>
      </c>
      <c r="BJ1794" s="191">
        <v>37.409999999999997</v>
      </c>
      <c r="BK1794" s="191">
        <v>7.07</v>
      </c>
      <c r="BL1794" s="191">
        <v>2.74</v>
      </c>
      <c r="BM1794" s="191">
        <v>2.0099999999999998</v>
      </c>
      <c r="BN1794" s="191">
        <v>0.94</v>
      </c>
      <c r="BO1794" s="191">
        <v>2.95</v>
      </c>
      <c r="BP1794" s="191">
        <v>50.17</v>
      </c>
      <c r="BQ1794" s="191">
        <v>12.86</v>
      </c>
      <c r="BR1794" s="191">
        <v>0.71</v>
      </c>
      <c r="BS1794" s="191">
        <v>37.31</v>
      </c>
      <c r="BT1794" s="191">
        <v>7.46</v>
      </c>
      <c r="BU1794" s="191">
        <v>58.34</v>
      </c>
      <c r="BV1794" s="186">
        <v>314</v>
      </c>
      <c r="BW1794" s="186">
        <v>314</v>
      </c>
      <c r="BX1794" s="186">
        <v>0</v>
      </c>
      <c r="BY1794" s="189">
        <v>43537</v>
      </c>
      <c r="BZ1794" s="188" t="s">
        <v>624</v>
      </c>
      <c r="CA1794" s="186">
        <v>579</v>
      </c>
      <c r="CB1794" s="186">
        <v>0</v>
      </c>
      <c r="CC1794" s="189">
        <v>43568</v>
      </c>
      <c r="CD1794" s="186">
        <v>61776</v>
      </c>
      <c r="CE1794" s="186">
        <v>0</v>
      </c>
      <c r="CF1794" s="186">
        <v>4</v>
      </c>
      <c r="CG1794" s="186">
        <v>0</v>
      </c>
    </row>
    <row r="1795" spans="1:85" x14ac:dyDescent="0.45">
      <c r="A1795" s="98">
        <v>100004095111</v>
      </c>
      <c r="B1795" s="1">
        <v>43538</v>
      </c>
      <c r="C1795" t="s">
        <v>101</v>
      </c>
      <c r="D1795">
        <v>2019</v>
      </c>
      <c r="E1795" s="98">
        <v>14899131654739</v>
      </c>
      <c r="F1795" s="142" t="s">
        <v>749</v>
      </c>
      <c r="G1795" s="141" t="str">
        <f>VLOOKUP(E1795,'Tableau Sites'!$A$7:$C$127,3,FALSE)</f>
        <v>32 RUE EDGAR QUINET</v>
      </c>
      <c r="H1795" s="98">
        <v>56100</v>
      </c>
      <c r="I1795" s="104">
        <v>6</v>
      </c>
      <c r="J1795" s="1">
        <v>43465</v>
      </c>
      <c r="K1795" s="1">
        <v>43465</v>
      </c>
      <c r="L1795" s="104">
        <v>284</v>
      </c>
      <c r="M1795" s="104">
        <v>284</v>
      </c>
      <c r="N1795" s="5">
        <v>53.58</v>
      </c>
      <c r="O1795" s="186">
        <v>102976584</v>
      </c>
      <c r="P1795" s="187" t="s">
        <v>611</v>
      </c>
      <c r="Q1795" s="186">
        <v>102977700</v>
      </c>
      <c r="R1795" s="188" t="s">
        <v>130</v>
      </c>
      <c r="S1795" s="186">
        <v>11003620275</v>
      </c>
      <c r="T1795" s="188" t="s">
        <v>910</v>
      </c>
      <c r="U1795" s="186">
        <v>21560121200016</v>
      </c>
      <c r="V1795" s="188" t="s">
        <v>347</v>
      </c>
      <c r="W1795" s="188" t="s">
        <v>917</v>
      </c>
      <c r="X1795" s="186">
        <v>100004095111</v>
      </c>
      <c r="Y1795" s="189">
        <v>43538</v>
      </c>
      <c r="Z1795" s="189">
        <v>43578</v>
      </c>
      <c r="AA1795" s="186">
        <v>233</v>
      </c>
      <c r="AB1795" s="188" t="s">
        <v>613</v>
      </c>
      <c r="AC1795" s="188" t="s">
        <v>347</v>
      </c>
      <c r="AD1795" s="186">
        <v>6005863436</v>
      </c>
      <c r="AE1795" s="188" t="s">
        <v>749</v>
      </c>
      <c r="AF1795" s="188" t="s">
        <v>347</v>
      </c>
      <c r="AG1795" s="188" t="s">
        <v>347</v>
      </c>
      <c r="AH1795" s="190">
        <v>14899131654739</v>
      </c>
      <c r="AI1795" s="188" t="s">
        <v>870</v>
      </c>
      <c r="AJ1795" s="186">
        <v>56100</v>
      </c>
      <c r="AK1795" s="188" t="s">
        <v>264</v>
      </c>
      <c r="AL1795" s="188" t="s">
        <v>616</v>
      </c>
      <c r="AM1795" s="188" t="s">
        <v>962</v>
      </c>
      <c r="AN1795" s="188" t="s">
        <v>101</v>
      </c>
      <c r="AO1795" s="188" t="s">
        <v>617</v>
      </c>
      <c r="AP1795" s="188" t="s">
        <v>618</v>
      </c>
      <c r="AQ1795" s="188" t="s">
        <v>619</v>
      </c>
      <c r="AR1795" s="191">
        <v>6</v>
      </c>
      <c r="AS1795" s="188" t="s">
        <v>347</v>
      </c>
      <c r="AT1795" s="188" t="s">
        <v>347</v>
      </c>
      <c r="AU1795" s="186">
        <v>0</v>
      </c>
      <c r="AV1795" s="189">
        <v>43405</v>
      </c>
      <c r="AW1795" s="189">
        <v>43465</v>
      </c>
      <c r="AX1795" s="191">
        <v>14.29</v>
      </c>
      <c r="AY1795" s="186">
        <v>0</v>
      </c>
      <c r="AZ1795" s="186">
        <v>0</v>
      </c>
      <c r="BA1795" s="186">
        <v>0</v>
      </c>
      <c r="BB1795" s="186">
        <v>0</v>
      </c>
      <c r="BC1795" s="191">
        <v>0.55000000000000004</v>
      </c>
      <c r="BD1795" s="186">
        <v>0</v>
      </c>
      <c r="BE1795" s="186">
        <v>0</v>
      </c>
      <c r="BF1795" s="189">
        <v>43466</v>
      </c>
      <c r="BG1795" s="189">
        <v>43524</v>
      </c>
      <c r="BH1795" s="191">
        <v>9.7799999999999994</v>
      </c>
      <c r="BI1795" s="191">
        <v>10.39</v>
      </c>
      <c r="BJ1795" s="191">
        <v>34.46</v>
      </c>
      <c r="BK1795" s="191">
        <v>6.39</v>
      </c>
      <c r="BL1795" s="191">
        <v>2.64</v>
      </c>
      <c r="BM1795" s="191">
        <v>1.81</v>
      </c>
      <c r="BN1795" s="191">
        <v>0.85</v>
      </c>
      <c r="BO1795" s="191">
        <v>2.66</v>
      </c>
      <c r="BP1795" s="191">
        <v>46.15</v>
      </c>
      <c r="BQ1795" s="191">
        <v>12.42</v>
      </c>
      <c r="BR1795" s="191">
        <v>0.68</v>
      </c>
      <c r="BS1795" s="191">
        <v>33.729999999999997</v>
      </c>
      <c r="BT1795" s="191">
        <v>6.75</v>
      </c>
      <c r="BU1795" s="191">
        <v>53.58</v>
      </c>
      <c r="BV1795" s="186">
        <v>284</v>
      </c>
      <c r="BW1795" s="186">
        <v>284</v>
      </c>
      <c r="BX1795" s="186">
        <v>0</v>
      </c>
      <c r="BY1795" s="189">
        <v>43537</v>
      </c>
      <c r="BZ1795" s="188" t="s">
        <v>624</v>
      </c>
      <c r="CA1795" s="186">
        <v>579</v>
      </c>
      <c r="CB1795" s="186">
        <v>0</v>
      </c>
      <c r="CC1795" s="189">
        <v>43568</v>
      </c>
      <c r="CD1795" s="186">
        <v>4</v>
      </c>
      <c r="CE1795" s="186">
        <v>0</v>
      </c>
      <c r="CF1795" s="186">
        <v>288</v>
      </c>
      <c r="CG1795" s="186">
        <v>0</v>
      </c>
    </row>
    <row r="1796" spans="1:85" x14ac:dyDescent="0.45">
      <c r="A1796" s="98">
        <v>100004095111</v>
      </c>
      <c r="B1796" s="1">
        <v>43538</v>
      </c>
      <c r="C1796" t="s">
        <v>101</v>
      </c>
      <c r="D1796">
        <v>2019</v>
      </c>
      <c r="E1796" s="98">
        <v>14899131654739</v>
      </c>
      <c r="F1796" s="142" t="s">
        <v>749</v>
      </c>
      <c r="G1796" s="141" t="str">
        <f>VLOOKUP(E1796,'Tableau Sites'!$A$7:$C$127,3,FALSE)</f>
        <v>32 RUE EDGAR QUINET</v>
      </c>
      <c r="H1796" s="98">
        <v>56100</v>
      </c>
      <c r="I1796" s="104">
        <v>6</v>
      </c>
      <c r="J1796" s="1">
        <v>43524</v>
      </c>
      <c r="K1796" s="1">
        <v>43524</v>
      </c>
      <c r="L1796" s="104">
        <v>255</v>
      </c>
      <c r="M1796" s="104">
        <v>255</v>
      </c>
      <c r="N1796" s="5">
        <v>50.46</v>
      </c>
      <c r="O1796" s="186">
        <v>102976584</v>
      </c>
      <c r="P1796" s="187" t="s">
        <v>611</v>
      </c>
      <c r="Q1796" s="186">
        <v>102977700</v>
      </c>
      <c r="R1796" s="188" t="s">
        <v>130</v>
      </c>
      <c r="S1796" s="186">
        <v>11003620275</v>
      </c>
      <c r="T1796" s="188" t="s">
        <v>910</v>
      </c>
      <c r="U1796" s="186">
        <v>21560121200016</v>
      </c>
      <c r="V1796" s="188" t="s">
        <v>347</v>
      </c>
      <c r="W1796" s="188" t="s">
        <v>917</v>
      </c>
      <c r="X1796" s="186">
        <v>100004095111</v>
      </c>
      <c r="Y1796" s="189">
        <v>43538</v>
      </c>
      <c r="Z1796" s="189">
        <v>43578</v>
      </c>
      <c r="AA1796" s="186">
        <v>234</v>
      </c>
      <c r="AB1796" s="188" t="s">
        <v>613</v>
      </c>
      <c r="AC1796" s="188" t="s">
        <v>347</v>
      </c>
      <c r="AD1796" s="186">
        <v>6005863436</v>
      </c>
      <c r="AE1796" s="188" t="s">
        <v>749</v>
      </c>
      <c r="AF1796" s="188" t="s">
        <v>347</v>
      </c>
      <c r="AG1796" s="188" t="s">
        <v>347</v>
      </c>
      <c r="AH1796" s="190">
        <v>14899131654739</v>
      </c>
      <c r="AI1796" s="188" t="s">
        <v>870</v>
      </c>
      <c r="AJ1796" s="186">
        <v>56100</v>
      </c>
      <c r="AK1796" s="188" t="s">
        <v>264</v>
      </c>
      <c r="AL1796" s="188" t="s">
        <v>616</v>
      </c>
      <c r="AM1796" s="188" t="s">
        <v>962</v>
      </c>
      <c r="AN1796" s="188" t="s">
        <v>101</v>
      </c>
      <c r="AO1796" s="188" t="s">
        <v>617</v>
      </c>
      <c r="AP1796" s="188" t="s">
        <v>618</v>
      </c>
      <c r="AQ1796" s="188" t="s">
        <v>619</v>
      </c>
      <c r="AR1796" s="191">
        <v>6</v>
      </c>
      <c r="AS1796" s="188" t="s">
        <v>347</v>
      </c>
      <c r="AT1796" s="188" t="s">
        <v>347</v>
      </c>
      <c r="AU1796" s="186">
        <v>0</v>
      </c>
      <c r="AV1796" s="189">
        <v>43466</v>
      </c>
      <c r="AW1796" s="189">
        <v>43524</v>
      </c>
      <c r="AX1796" s="191">
        <v>13.29</v>
      </c>
      <c r="AY1796" s="186">
        <v>0</v>
      </c>
      <c r="AZ1796" s="186">
        <v>0</v>
      </c>
      <c r="BA1796" s="186">
        <v>0</v>
      </c>
      <c r="BB1796" s="186">
        <v>0</v>
      </c>
      <c r="BC1796" s="191">
        <v>0.96</v>
      </c>
      <c r="BD1796" s="186">
        <v>0</v>
      </c>
      <c r="BE1796" s="186">
        <v>0</v>
      </c>
      <c r="BF1796" s="189">
        <v>43525</v>
      </c>
      <c r="BG1796" s="189">
        <v>43585</v>
      </c>
      <c r="BH1796" s="191">
        <v>10.11</v>
      </c>
      <c r="BI1796" s="191">
        <v>9.33</v>
      </c>
      <c r="BJ1796" s="191">
        <v>32.729999999999997</v>
      </c>
      <c r="BK1796" s="191">
        <v>5.74</v>
      </c>
      <c r="BL1796" s="191">
        <v>2.73</v>
      </c>
      <c r="BM1796" s="191">
        <v>1.63</v>
      </c>
      <c r="BN1796" s="191">
        <v>0.77</v>
      </c>
      <c r="BO1796" s="191">
        <v>2.4</v>
      </c>
      <c r="BP1796" s="191">
        <v>43.6</v>
      </c>
      <c r="BQ1796" s="191">
        <v>12.84</v>
      </c>
      <c r="BR1796" s="191">
        <v>0.71</v>
      </c>
      <c r="BS1796" s="191">
        <v>30.76</v>
      </c>
      <c r="BT1796" s="191">
        <v>6.15</v>
      </c>
      <c r="BU1796" s="191">
        <v>50.46</v>
      </c>
      <c r="BV1796" s="186">
        <v>255</v>
      </c>
      <c r="BW1796" s="186">
        <v>255</v>
      </c>
      <c r="BX1796" s="186">
        <v>0</v>
      </c>
      <c r="BY1796" s="189">
        <v>43537</v>
      </c>
      <c r="BZ1796" s="188" t="s">
        <v>624</v>
      </c>
      <c r="CA1796" s="186">
        <v>579</v>
      </c>
      <c r="CB1796" s="186">
        <v>0</v>
      </c>
      <c r="CC1796" s="189">
        <v>43568</v>
      </c>
      <c r="CD1796" s="186">
        <v>288</v>
      </c>
      <c r="CE1796" s="186">
        <v>0</v>
      </c>
      <c r="CF1796" s="186">
        <v>543</v>
      </c>
      <c r="CG1796" s="186">
        <v>0</v>
      </c>
    </row>
    <row r="1797" spans="1:85" hidden="1" x14ac:dyDescent="0.45">
      <c r="A1797" s="98">
        <v>100004095111</v>
      </c>
      <c r="B1797" s="1">
        <v>43538</v>
      </c>
      <c r="C1797" t="s">
        <v>101</v>
      </c>
      <c r="D1797">
        <v>2018</v>
      </c>
      <c r="E1797" s="98">
        <v>14818089684573</v>
      </c>
      <c r="F1797" s="142" t="s">
        <v>751</v>
      </c>
      <c r="G1797" s="141" t="str">
        <f>VLOOKUP(E1797,'Tableau Sites'!$A$7:$C$107,3,FALSE)</f>
        <v>RUE FERDINAND BUISSON</v>
      </c>
      <c r="H1797" s="98">
        <v>56100</v>
      </c>
      <c r="I1797" s="104">
        <v>6</v>
      </c>
      <c r="J1797" s="1">
        <v>43404</v>
      </c>
      <c r="K1797" s="1">
        <v>43404</v>
      </c>
      <c r="L1797" s="104">
        <v>108</v>
      </c>
      <c r="M1797" s="104">
        <v>108</v>
      </c>
      <c r="N1797" s="5">
        <v>28.93</v>
      </c>
      <c r="O1797" s="186">
        <v>102976584</v>
      </c>
      <c r="P1797" s="187" t="s">
        <v>611</v>
      </c>
      <c r="Q1797" s="186">
        <v>102977700</v>
      </c>
      <c r="R1797" s="188" t="s">
        <v>130</v>
      </c>
      <c r="S1797" s="186">
        <v>11003620275</v>
      </c>
      <c r="T1797" s="188" t="s">
        <v>910</v>
      </c>
      <c r="U1797" s="186">
        <v>21560121200016</v>
      </c>
      <c r="V1797" s="188" t="s">
        <v>347</v>
      </c>
      <c r="W1797" s="188" t="s">
        <v>917</v>
      </c>
      <c r="X1797" s="186">
        <v>100004095111</v>
      </c>
      <c r="Y1797" s="189">
        <v>43538</v>
      </c>
      <c r="Z1797" s="189">
        <v>43578</v>
      </c>
      <c r="AA1797" s="186">
        <v>235</v>
      </c>
      <c r="AB1797" s="188" t="s">
        <v>613</v>
      </c>
      <c r="AC1797" s="188" t="s">
        <v>347</v>
      </c>
      <c r="AD1797" s="186">
        <v>6005863723</v>
      </c>
      <c r="AE1797" s="188" t="s">
        <v>751</v>
      </c>
      <c r="AF1797" s="188" t="s">
        <v>347</v>
      </c>
      <c r="AG1797" s="188" t="s">
        <v>347</v>
      </c>
      <c r="AH1797" s="190">
        <v>14818089684573</v>
      </c>
      <c r="AI1797" s="188" t="s">
        <v>871</v>
      </c>
      <c r="AJ1797" s="186">
        <v>56100</v>
      </c>
      <c r="AK1797" s="188" t="s">
        <v>264</v>
      </c>
      <c r="AL1797" s="188" t="s">
        <v>634</v>
      </c>
      <c r="AM1797" s="188" t="s">
        <v>1003</v>
      </c>
      <c r="AN1797" s="188" t="s">
        <v>101</v>
      </c>
      <c r="AO1797" s="188" t="s">
        <v>617</v>
      </c>
      <c r="AP1797" s="188" t="s">
        <v>618</v>
      </c>
      <c r="AQ1797" s="188" t="s">
        <v>619</v>
      </c>
      <c r="AR1797" s="191">
        <v>6</v>
      </c>
      <c r="AS1797" s="188" t="s">
        <v>347</v>
      </c>
      <c r="AT1797" s="188" t="s">
        <v>347</v>
      </c>
      <c r="AU1797" s="186">
        <v>0</v>
      </c>
      <c r="AV1797" s="189">
        <v>43344</v>
      </c>
      <c r="AW1797" s="189">
        <v>43404</v>
      </c>
      <c r="AX1797" s="191">
        <v>5.43</v>
      </c>
      <c r="AY1797" s="186">
        <v>0</v>
      </c>
      <c r="AZ1797" s="186">
        <v>0</v>
      </c>
      <c r="BA1797" s="186">
        <v>0</v>
      </c>
      <c r="BB1797" s="186">
        <v>0</v>
      </c>
      <c r="BC1797" s="191">
        <v>0.21</v>
      </c>
      <c r="BD1797" s="186">
        <v>0</v>
      </c>
      <c r="BE1797" s="186">
        <v>0</v>
      </c>
      <c r="BF1797" s="189">
        <v>43405</v>
      </c>
      <c r="BG1797" s="189">
        <v>43465</v>
      </c>
      <c r="BH1797" s="191">
        <v>10.11</v>
      </c>
      <c r="BI1797" s="191">
        <v>3.95</v>
      </c>
      <c r="BJ1797" s="191">
        <v>19.489999999999998</v>
      </c>
      <c r="BK1797" s="191">
        <v>2.4300000000000002</v>
      </c>
      <c r="BL1797" s="191">
        <v>2.73</v>
      </c>
      <c r="BM1797" s="191">
        <v>0.69</v>
      </c>
      <c r="BN1797" s="191">
        <v>0.32</v>
      </c>
      <c r="BO1797" s="191">
        <v>1.01</v>
      </c>
      <c r="BP1797" s="191">
        <v>25.66</v>
      </c>
      <c r="BQ1797" s="191">
        <v>12.84</v>
      </c>
      <c r="BR1797" s="191">
        <v>0.71</v>
      </c>
      <c r="BS1797" s="191">
        <v>12.82</v>
      </c>
      <c r="BT1797" s="191">
        <v>2.56</v>
      </c>
      <c r="BU1797" s="191">
        <v>28.93</v>
      </c>
      <c r="BV1797" s="186">
        <v>108</v>
      </c>
      <c r="BW1797" s="186">
        <v>108</v>
      </c>
      <c r="BX1797" s="186">
        <v>0</v>
      </c>
      <c r="BY1797" s="189">
        <v>43530</v>
      </c>
      <c r="BZ1797" s="188" t="s">
        <v>624</v>
      </c>
      <c r="CA1797" s="186">
        <v>69257</v>
      </c>
      <c r="CB1797" s="186">
        <v>0</v>
      </c>
      <c r="CC1797" s="189">
        <v>43707</v>
      </c>
      <c r="CD1797" s="186">
        <v>68625</v>
      </c>
      <c r="CE1797" s="186">
        <v>0</v>
      </c>
      <c r="CF1797" s="186">
        <v>68733</v>
      </c>
      <c r="CG1797" s="186">
        <v>0</v>
      </c>
    </row>
    <row r="1798" spans="1:85" hidden="1" x14ac:dyDescent="0.45">
      <c r="A1798" s="98">
        <v>100004095111</v>
      </c>
      <c r="B1798" s="1">
        <v>43538</v>
      </c>
      <c r="C1798" t="s">
        <v>101</v>
      </c>
      <c r="D1798">
        <v>2019</v>
      </c>
      <c r="E1798" s="98">
        <v>14818089684573</v>
      </c>
      <c r="F1798" s="142" t="s">
        <v>751</v>
      </c>
      <c r="G1798" s="141" t="str">
        <f>VLOOKUP(E1798,'Tableau Sites'!$A$7:$C$107,3,FALSE)</f>
        <v>RUE FERDINAND BUISSON</v>
      </c>
      <c r="H1798" s="98">
        <v>56100</v>
      </c>
      <c r="I1798" s="104">
        <v>6</v>
      </c>
      <c r="J1798" s="1">
        <v>43465</v>
      </c>
      <c r="K1798" s="1">
        <v>43465</v>
      </c>
      <c r="L1798" s="104">
        <v>169</v>
      </c>
      <c r="M1798" s="104">
        <v>169</v>
      </c>
      <c r="N1798" s="5">
        <v>37.18</v>
      </c>
      <c r="O1798" s="186">
        <v>102976584</v>
      </c>
      <c r="P1798" s="187" t="s">
        <v>611</v>
      </c>
      <c r="Q1798" s="186">
        <v>102977700</v>
      </c>
      <c r="R1798" s="188" t="s">
        <v>130</v>
      </c>
      <c r="S1798" s="186">
        <v>11003620275</v>
      </c>
      <c r="T1798" s="188" t="s">
        <v>910</v>
      </c>
      <c r="U1798" s="186">
        <v>21560121200016</v>
      </c>
      <c r="V1798" s="188" t="s">
        <v>347</v>
      </c>
      <c r="W1798" s="188" t="s">
        <v>917</v>
      </c>
      <c r="X1798" s="186">
        <v>100004095111</v>
      </c>
      <c r="Y1798" s="189">
        <v>43538</v>
      </c>
      <c r="Z1798" s="189">
        <v>43578</v>
      </c>
      <c r="AA1798" s="186">
        <v>236</v>
      </c>
      <c r="AB1798" s="188" t="s">
        <v>613</v>
      </c>
      <c r="AC1798" s="188" t="s">
        <v>347</v>
      </c>
      <c r="AD1798" s="186">
        <v>6005863723</v>
      </c>
      <c r="AE1798" s="188" t="s">
        <v>751</v>
      </c>
      <c r="AF1798" s="188" t="s">
        <v>347</v>
      </c>
      <c r="AG1798" s="188" t="s">
        <v>347</v>
      </c>
      <c r="AH1798" s="190">
        <v>14818089684573</v>
      </c>
      <c r="AI1798" s="188" t="s">
        <v>871</v>
      </c>
      <c r="AJ1798" s="186">
        <v>56100</v>
      </c>
      <c r="AK1798" s="188" t="s">
        <v>264</v>
      </c>
      <c r="AL1798" s="188" t="s">
        <v>634</v>
      </c>
      <c r="AM1798" s="188" t="s">
        <v>1003</v>
      </c>
      <c r="AN1798" s="188" t="s">
        <v>101</v>
      </c>
      <c r="AO1798" s="188" t="s">
        <v>617</v>
      </c>
      <c r="AP1798" s="188" t="s">
        <v>618</v>
      </c>
      <c r="AQ1798" s="188" t="s">
        <v>619</v>
      </c>
      <c r="AR1798" s="191">
        <v>6</v>
      </c>
      <c r="AS1798" s="188" t="s">
        <v>347</v>
      </c>
      <c r="AT1798" s="188" t="s">
        <v>347</v>
      </c>
      <c r="AU1798" s="186">
        <v>0</v>
      </c>
      <c r="AV1798" s="189">
        <v>43405</v>
      </c>
      <c r="AW1798" s="189">
        <v>43465</v>
      </c>
      <c r="AX1798" s="191">
        <v>8.49</v>
      </c>
      <c r="AY1798" s="186">
        <v>0</v>
      </c>
      <c r="AZ1798" s="186">
        <v>0</v>
      </c>
      <c r="BA1798" s="186">
        <v>0</v>
      </c>
      <c r="BB1798" s="186">
        <v>0</v>
      </c>
      <c r="BC1798" s="191">
        <v>0.32</v>
      </c>
      <c r="BD1798" s="186">
        <v>0</v>
      </c>
      <c r="BE1798" s="186">
        <v>0</v>
      </c>
      <c r="BF1798" s="189">
        <v>43466</v>
      </c>
      <c r="BG1798" s="189">
        <v>43524</v>
      </c>
      <c r="BH1798" s="191">
        <v>9.7799999999999994</v>
      </c>
      <c r="BI1798" s="191">
        <v>6.19</v>
      </c>
      <c r="BJ1798" s="191">
        <v>24.46</v>
      </c>
      <c r="BK1798" s="191">
        <v>3.8</v>
      </c>
      <c r="BL1798" s="191">
        <v>2.64</v>
      </c>
      <c r="BM1798" s="191">
        <v>1.08</v>
      </c>
      <c r="BN1798" s="191">
        <v>0.51</v>
      </c>
      <c r="BO1798" s="191">
        <v>1.59</v>
      </c>
      <c r="BP1798" s="191">
        <v>32.49</v>
      </c>
      <c r="BQ1798" s="191">
        <v>12.42</v>
      </c>
      <c r="BR1798" s="191">
        <v>0.68</v>
      </c>
      <c r="BS1798" s="191">
        <v>20.07</v>
      </c>
      <c r="BT1798" s="191">
        <v>4.01</v>
      </c>
      <c r="BU1798" s="191">
        <v>37.18</v>
      </c>
      <c r="BV1798" s="186">
        <v>169</v>
      </c>
      <c r="BW1798" s="186">
        <v>169</v>
      </c>
      <c r="BX1798" s="186">
        <v>0</v>
      </c>
      <c r="BY1798" s="189">
        <v>43530</v>
      </c>
      <c r="BZ1798" s="188" t="s">
        <v>624</v>
      </c>
      <c r="CA1798" s="186">
        <v>69257</v>
      </c>
      <c r="CB1798" s="186">
        <v>0</v>
      </c>
      <c r="CC1798" s="189">
        <v>43707</v>
      </c>
      <c r="CD1798" s="186">
        <v>68733</v>
      </c>
      <c r="CE1798" s="186">
        <v>0</v>
      </c>
      <c r="CF1798" s="186">
        <v>68902</v>
      </c>
      <c r="CG1798" s="186">
        <v>0</v>
      </c>
    </row>
    <row r="1799" spans="1:85" hidden="1" x14ac:dyDescent="0.45">
      <c r="A1799" s="98">
        <v>100004095111</v>
      </c>
      <c r="B1799" s="1">
        <v>43538</v>
      </c>
      <c r="C1799" t="s">
        <v>101</v>
      </c>
      <c r="D1799">
        <v>2019</v>
      </c>
      <c r="E1799" s="98">
        <v>14818089684573</v>
      </c>
      <c r="F1799" s="142" t="s">
        <v>751</v>
      </c>
      <c r="G1799" s="141" t="str">
        <f>VLOOKUP(E1799,'Tableau Sites'!$A$7:$C$107,3,FALSE)</f>
        <v>RUE FERDINAND BUISSON</v>
      </c>
      <c r="H1799" s="98">
        <v>56100</v>
      </c>
      <c r="I1799" s="104">
        <v>6</v>
      </c>
      <c r="J1799" s="1">
        <v>43524</v>
      </c>
      <c r="K1799" s="1">
        <v>43524</v>
      </c>
      <c r="L1799" s="104">
        <v>176</v>
      </c>
      <c r="M1799" s="104">
        <v>176</v>
      </c>
      <c r="N1799" s="5">
        <v>39.03</v>
      </c>
      <c r="O1799" s="186">
        <v>102976584</v>
      </c>
      <c r="P1799" s="187" t="s">
        <v>611</v>
      </c>
      <c r="Q1799" s="186">
        <v>102977700</v>
      </c>
      <c r="R1799" s="188" t="s">
        <v>130</v>
      </c>
      <c r="S1799" s="186">
        <v>11003620275</v>
      </c>
      <c r="T1799" s="188" t="s">
        <v>910</v>
      </c>
      <c r="U1799" s="186">
        <v>21560121200016</v>
      </c>
      <c r="V1799" s="188" t="s">
        <v>347</v>
      </c>
      <c r="W1799" s="188" t="s">
        <v>917</v>
      </c>
      <c r="X1799" s="186">
        <v>100004095111</v>
      </c>
      <c r="Y1799" s="189">
        <v>43538</v>
      </c>
      <c r="Z1799" s="189">
        <v>43578</v>
      </c>
      <c r="AA1799" s="186">
        <v>237</v>
      </c>
      <c r="AB1799" s="188" t="s">
        <v>613</v>
      </c>
      <c r="AC1799" s="188" t="s">
        <v>347</v>
      </c>
      <c r="AD1799" s="186">
        <v>6005863723</v>
      </c>
      <c r="AE1799" s="188" t="s">
        <v>751</v>
      </c>
      <c r="AF1799" s="188" t="s">
        <v>347</v>
      </c>
      <c r="AG1799" s="188" t="s">
        <v>347</v>
      </c>
      <c r="AH1799" s="190">
        <v>14818089684573</v>
      </c>
      <c r="AI1799" s="188" t="s">
        <v>871</v>
      </c>
      <c r="AJ1799" s="186">
        <v>56100</v>
      </c>
      <c r="AK1799" s="188" t="s">
        <v>264</v>
      </c>
      <c r="AL1799" s="188" t="s">
        <v>634</v>
      </c>
      <c r="AM1799" s="188" t="s">
        <v>1003</v>
      </c>
      <c r="AN1799" s="188" t="s">
        <v>101</v>
      </c>
      <c r="AO1799" s="188" t="s">
        <v>617</v>
      </c>
      <c r="AP1799" s="188" t="s">
        <v>618</v>
      </c>
      <c r="AQ1799" s="188" t="s">
        <v>619</v>
      </c>
      <c r="AR1799" s="191">
        <v>6</v>
      </c>
      <c r="AS1799" s="188" t="s">
        <v>347</v>
      </c>
      <c r="AT1799" s="188" t="s">
        <v>347</v>
      </c>
      <c r="AU1799" s="186">
        <v>0</v>
      </c>
      <c r="AV1799" s="189">
        <v>43466</v>
      </c>
      <c r="AW1799" s="189">
        <v>43524</v>
      </c>
      <c r="AX1799" s="191">
        <v>9.18</v>
      </c>
      <c r="AY1799" s="186">
        <v>0</v>
      </c>
      <c r="AZ1799" s="186">
        <v>0</v>
      </c>
      <c r="BA1799" s="186">
        <v>0</v>
      </c>
      <c r="BB1799" s="186">
        <v>0</v>
      </c>
      <c r="BC1799" s="191">
        <v>0.67</v>
      </c>
      <c r="BD1799" s="186">
        <v>0</v>
      </c>
      <c r="BE1799" s="186">
        <v>0</v>
      </c>
      <c r="BF1799" s="189">
        <v>43525</v>
      </c>
      <c r="BG1799" s="189">
        <v>43585</v>
      </c>
      <c r="BH1799" s="191">
        <v>10.11</v>
      </c>
      <c r="BI1799" s="191">
        <v>6.44</v>
      </c>
      <c r="BJ1799" s="191">
        <v>25.73</v>
      </c>
      <c r="BK1799" s="191">
        <v>3.96</v>
      </c>
      <c r="BL1799" s="191">
        <v>2.73</v>
      </c>
      <c r="BM1799" s="191">
        <v>1.1200000000000001</v>
      </c>
      <c r="BN1799" s="191">
        <v>0.53</v>
      </c>
      <c r="BO1799" s="191">
        <v>1.65</v>
      </c>
      <c r="BP1799" s="191">
        <v>34.07</v>
      </c>
      <c r="BQ1799" s="191">
        <v>12.84</v>
      </c>
      <c r="BR1799" s="191">
        <v>0.71</v>
      </c>
      <c r="BS1799" s="191">
        <v>21.23</v>
      </c>
      <c r="BT1799" s="191">
        <v>4.25</v>
      </c>
      <c r="BU1799" s="191">
        <v>39.03</v>
      </c>
      <c r="BV1799" s="186">
        <v>176</v>
      </c>
      <c r="BW1799" s="186">
        <v>176</v>
      </c>
      <c r="BX1799" s="186">
        <v>0</v>
      </c>
      <c r="BY1799" s="189">
        <v>43530</v>
      </c>
      <c r="BZ1799" s="188" t="s">
        <v>624</v>
      </c>
      <c r="CA1799" s="186">
        <v>69257</v>
      </c>
      <c r="CB1799" s="186">
        <v>0</v>
      </c>
      <c r="CC1799" s="189">
        <v>43707</v>
      </c>
      <c r="CD1799" s="186">
        <v>68902</v>
      </c>
      <c r="CE1799" s="186">
        <v>0</v>
      </c>
      <c r="CF1799" s="186">
        <v>69078</v>
      </c>
      <c r="CG1799" s="186">
        <v>0</v>
      </c>
    </row>
    <row r="1800" spans="1:85" hidden="1" x14ac:dyDescent="0.45">
      <c r="A1800" s="98">
        <v>100004095111</v>
      </c>
      <c r="B1800" s="1">
        <v>43538</v>
      </c>
      <c r="C1800" t="s">
        <v>101</v>
      </c>
      <c r="D1800">
        <v>2018</v>
      </c>
      <c r="E1800" s="98">
        <v>14815774127254</v>
      </c>
      <c r="F1800" s="142" t="s">
        <v>753</v>
      </c>
      <c r="G1800" s="141" t="str">
        <f>VLOOKUP(E1800,'Tableau Sites'!$A$7:$C$107,3,FALSE)</f>
        <v>8 RUE DE KERLERO</v>
      </c>
      <c r="H1800" s="98">
        <v>56100</v>
      </c>
      <c r="I1800" s="104">
        <v>6</v>
      </c>
      <c r="J1800" s="1">
        <v>43404</v>
      </c>
      <c r="K1800" s="1">
        <v>43404</v>
      </c>
      <c r="L1800" s="104">
        <v>436</v>
      </c>
      <c r="M1800" s="104">
        <v>436</v>
      </c>
      <c r="N1800" s="5">
        <v>75.7</v>
      </c>
      <c r="O1800" s="186">
        <v>102976584</v>
      </c>
      <c r="P1800" s="187" t="s">
        <v>611</v>
      </c>
      <c r="Q1800" s="186">
        <v>102977700</v>
      </c>
      <c r="R1800" s="188" t="s">
        <v>130</v>
      </c>
      <c r="S1800" s="186">
        <v>11003620275</v>
      </c>
      <c r="T1800" s="188" t="s">
        <v>910</v>
      </c>
      <c r="U1800" s="186">
        <v>21560121200016</v>
      </c>
      <c r="V1800" s="188" t="s">
        <v>347</v>
      </c>
      <c r="W1800" s="188" t="s">
        <v>917</v>
      </c>
      <c r="X1800" s="186">
        <v>100004095111</v>
      </c>
      <c r="Y1800" s="189">
        <v>43538</v>
      </c>
      <c r="Z1800" s="189">
        <v>43578</v>
      </c>
      <c r="AA1800" s="186">
        <v>238</v>
      </c>
      <c r="AB1800" s="188" t="s">
        <v>613</v>
      </c>
      <c r="AC1800" s="188" t="s">
        <v>347</v>
      </c>
      <c r="AD1800" s="186">
        <v>6005836682</v>
      </c>
      <c r="AE1800" s="188" t="s">
        <v>753</v>
      </c>
      <c r="AF1800" s="188" t="s">
        <v>347</v>
      </c>
      <c r="AG1800" s="188" t="s">
        <v>347</v>
      </c>
      <c r="AH1800" s="190">
        <v>14815774127254</v>
      </c>
      <c r="AI1800" s="188" t="s">
        <v>872</v>
      </c>
      <c r="AJ1800" s="186">
        <v>56100</v>
      </c>
      <c r="AK1800" s="188" t="s">
        <v>264</v>
      </c>
      <c r="AL1800" s="188" t="s">
        <v>396</v>
      </c>
      <c r="AM1800" s="188" t="s">
        <v>1004</v>
      </c>
      <c r="AN1800" s="188" t="s">
        <v>101</v>
      </c>
      <c r="AO1800" s="188" t="s">
        <v>617</v>
      </c>
      <c r="AP1800" s="188" t="s">
        <v>618</v>
      </c>
      <c r="AQ1800" s="188" t="s">
        <v>619</v>
      </c>
      <c r="AR1800" s="191">
        <v>6</v>
      </c>
      <c r="AS1800" s="188" t="s">
        <v>347</v>
      </c>
      <c r="AT1800" s="188" t="s">
        <v>347</v>
      </c>
      <c r="AU1800" s="186">
        <v>0</v>
      </c>
      <c r="AV1800" s="189">
        <v>43344</v>
      </c>
      <c r="AW1800" s="189">
        <v>43404</v>
      </c>
      <c r="AX1800" s="191">
        <v>21.93</v>
      </c>
      <c r="AY1800" s="186">
        <v>0</v>
      </c>
      <c r="AZ1800" s="186">
        <v>0</v>
      </c>
      <c r="BA1800" s="186">
        <v>0</v>
      </c>
      <c r="BB1800" s="186">
        <v>0</v>
      </c>
      <c r="BC1800" s="191">
        <v>0.84</v>
      </c>
      <c r="BD1800" s="186">
        <v>0</v>
      </c>
      <c r="BE1800" s="186">
        <v>0</v>
      </c>
      <c r="BF1800" s="189">
        <v>43405</v>
      </c>
      <c r="BG1800" s="189">
        <v>43465</v>
      </c>
      <c r="BH1800" s="191">
        <v>10.11</v>
      </c>
      <c r="BI1800" s="191">
        <v>15.96</v>
      </c>
      <c r="BJ1800" s="191">
        <v>48</v>
      </c>
      <c r="BK1800" s="191">
        <v>9.81</v>
      </c>
      <c r="BL1800" s="191">
        <v>2.73</v>
      </c>
      <c r="BM1800" s="191">
        <v>2.78</v>
      </c>
      <c r="BN1800" s="191">
        <v>1.31</v>
      </c>
      <c r="BO1800" s="191">
        <v>4.09</v>
      </c>
      <c r="BP1800" s="191">
        <v>64.63</v>
      </c>
      <c r="BQ1800" s="191">
        <v>12.84</v>
      </c>
      <c r="BR1800" s="191">
        <v>0.71</v>
      </c>
      <c r="BS1800" s="191">
        <v>51.79</v>
      </c>
      <c r="BT1800" s="191">
        <v>10.36</v>
      </c>
      <c r="BU1800" s="191">
        <v>75.7</v>
      </c>
      <c r="BV1800" s="186">
        <v>436</v>
      </c>
      <c r="BW1800" s="186">
        <v>436</v>
      </c>
      <c r="BX1800" s="186">
        <v>0</v>
      </c>
      <c r="BY1800" s="189">
        <v>43433</v>
      </c>
      <c r="BZ1800" s="188" t="s">
        <v>906</v>
      </c>
      <c r="CA1800" s="186">
        <v>29238</v>
      </c>
      <c r="CB1800" s="186">
        <v>0</v>
      </c>
      <c r="CC1800" s="188"/>
      <c r="CD1800" s="186">
        <v>28801</v>
      </c>
      <c r="CE1800" s="186">
        <v>0</v>
      </c>
      <c r="CF1800" s="186">
        <v>29237</v>
      </c>
      <c r="CG1800" s="186">
        <v>0</v>
      </c>
    </row>
    <row r="1801" spans="1:85" hidden="1" x14ac:dyDescent="0.45">
      <c r="A1801" s="98">
        <v>100004095111</v>
      </c>
      <c r="B1801" s="1">
        <v>43538</v>
      </c>
      <c r="C1801" t="s">
        <v>101</v>
      </c>
      <c r="D1801">
        <v>2018</v>
      </c>
      <c r="E1801" s="98">
        <v>14815774127254</v>
      </c>
      <c r="F1801" s="142" t="s">
        <v>753</v>
      </c>
      <c r="G1801" s="141" t="str">
        <f>VLOOKUP(E1801,'Tableau Sites'!$A$7:$C$107,3,FALSE)</f>
        <v>8 RUE DE KERLERO</v>
      </c>
      <c r="H1801" s="98">
        <v>56100</v>
      </c>
      <c r="I1801" s="104">
        <v>6</v>
      </c>
      <c r="J1801" s="1">
        <v>43433</v>
      </c>
      <c r="K1801" s="1">
        <v>43433</v>
      </c>
      <c r="L1801" s="104">
        <v>1</v>
      </c>
      <c r="M1801" s="104">
        <v>1</v>
      </c>
      <c r="N1801" s="5">
        <v>-6.97</v>
      </c>
      <c r="O1801" s="186">
        <v>102976584</v>
      </c>
      <c r="P1801" s="187" t="s">
        <v>611</v>
      </c>
      <c r="Q1801" s="186">
        <v>102977700</v>
      </c>
      <c r="R1801" s="188" t="s">
        <v>130</v>
      </c>
      <c r="S1801" s="186">
        <v>11003620275</v>
      </c>
      <c r="T1801" s="188" t="s">
        <v>910</v>
      </c>
      <c r="U1801" s="186">
        <v>21560121200016</v>
      </c>
      <c r="V1801" s="188" t="s">
        <v>347</v>
      </c>
      <c r="W1801" s="188" t="s">
        <v>917</v>
      </c>
      <c r="X1801" s="186">
        <v>100004095111</v>
      </c>
      <c r="Y1801" s="189">
        <v>43538</v>
      </c>
      <c r="Z1801" s="189">
        <v>43578</v>
      </c>
      <c r="AA1801" s="186">
        <v>239</v>
      </c>
      <c r="AB1801" s="188" t="s">
        <v>635</v>
      </c>
      <c r="AC1801" s="188" t="s">
        <v>347</v>
      </c>
      <c r="AD1801" s="186">
        <v>6005836682</v>
      </c>
      <c r="AE1801" s="188" t="s">
        <v>753</v>
      </c>
      <c r="AF1801" s="188" t="s">
        <v>347</v>
      </c>
      <c r="AG1801" s="188" t="s">
        <v>347</v>
      </c>
      <c r="AH1801" s="190">
        <v>14815774127254</v>
      </c>
      <c r="AI1801" s="188" t="s">
        <v>872</v>
      </c>
      <c r="AJ1801" s="186">
        <v>56100</v>
      </c>
      <c r="AK1801" s="188" t="s">
        <v>264</v>
      </c>
      <c r="AL1801" s="188" t="s">
        <v>396</v>
      </c>
      <c r="AM1801" s="188" t="s">
        <v>1004</v>
      </c>
      <c r="AN1801" s="188" t="s">
        <v>101</v>
      </c>
      <c r="AO1801" s="188" t="s">
        <v>617</v>
      </c>
      <c r="AP1801" s="188" t="s">
        <v>618</v>
      </c>
      <c r="AQ1801" s="188" t="s">
        <v>619</v>
      </c>
      <c r="AR1801" s="191">
        <v>6</v>
      </c>
      <c r="AS1801" s="188" t="s">
        <v>347</v>
      </c>
      <c r="AT1801" s="188" t="s">
        <v>347</v>
      </c>
      <c r="AU1801" s="186">
        <v>0</v>
      </c>
      <c r="AV1801" s="189">
        <v>43405</v>
      </c>
      <c r="AW1801" s="189">
        <v>43433</v>
      </c>
      <c r="AX1801" s="191">
        <v>0.05</v>
      </c>
      <c r="AY1801" s="186">
        <v>0</v>
      </c>
      <c r="AZ1801" s="186">
        <v>0</v>
      </c>
      <c r="BA1801" s="186">
        <v>0</v>
      </c>
      <c r="BB1801" s="186">
        <v>0</v>
      </c>
      <c r="BC1801" s="186">
        <v>0</v>
      </c>
      <c r="BD1801" s="186">
        <v>0</v>
      </c>
      <c r="BE1801" s="186">
        <v>0</v>
      </c>
      <c r="BF1801" s="189">
        <v>43405</v>
      </c>
      <c r="BG1801" s="189">
        <v>43433</v>
      </c>
      <c r="BH1801" s="191">
        <v>-5.31</v>
      </c>
      <c r="BI1801" s="191">
        <v>0.04</v>
      </c>
      <c r="BJ1801" s="191">
        <v>-5.22</v>
      </c>
      <c r="BK1801" s="191">
        <v>0.02</v>
      </c>
      <c r="BL1801" s="191">
        <v>-1.43</v>
      </c>
      <c r="BM1801" s="191">
        <v>0.01</v>
      </c>
      <c r="BN1801" s="186">
        <v>0</v>
      </c>
      <c r="BO1801" s="191">
        <v>0.01</v>
      </c>
      <c r="BP1801" s="191">
        <v>-6.62</v>
      </c>
      <c r="BQ1801" s="191">
        <v>-6.74</v>
      </c>
      <c r="BR1801" s="191">
        <v>-0.37</v>
      </c>
      <c r="BS1801" s="191">
        <v>0.12</v>
      </c>
      <c r="BT1801" s="191">
        <v>0.02</v>
      </c>
      <c r="BU1801" s="191">
        <v>-6.97</v>
      </c>
      <c r="BV1801" s="186">
        <v>1</v>
      </c>
      <c r="BW1801" s="186">
        <v>1</v>
      </c>
      <c r="BX1801" s="186">
        <v>0</v>
      </c>
      <c r="BY1801" s="189">
        <v>43433</v>
      </c>
      <c r="BZ1801" s="188" t="s">
        <v>906</v>
      </c>
      <c r="CA1801" s="186">
        <v>29238</v>
      </c>
      <c r="CB1801" s="186">
        <v>0</v>
      </c>
      <c r="CC1801" s="188"/>
      <c r="CD1801" s="186">
        <v>29237</v>
      </c>
      <c r="CE1801" s="186">
        <v>0</v>
      </c>
      <c r="CF1801" s="186">
        <v>29238</v>
      </c>
      <c r="CG1801" s="186">
        <v>0</v>
      </c>
    </row>
    <row r="1802" spans="1:85" x14ac:dyDescent="0.45">
      <c r="A1802" s="98">
        <v>100004095111</v>
      </c>
      <c r="B1802" s="1">
        <v>43538</v>
      </c>
      <c r="C1802" t="s">
        <v>101</v>
      </c>
      <c r="D1802">
        <v>2018</v>
      </c>
      <c r="E1802" s="98">
        <v>14888422540020</v>
      </c>
      <c r="F1802" s="142" t="s">
        <v>755</v>
      </c>
      <c r="G1802" s="141" t="str">
        <f>VLOOKUP(E1802,'Tableau Sites'!$A$7:$C$127,3,FALSE)</f>
        <v>RUE RENE LOTE</v>
      </c>
      <c r="H1802" s="98">
        <v>56100</v>
      </c>
      <c r="I1802" s="104">
        <v>6</v>
      </c>
      <c r="J1802" s="1">
        <v>43404</v>
      </c>
      <c r="K1802" s="1">
        <v>43404</v>
      </c>
      <c r="L1802" s="104">
        <v>-5</v>
      </c>
      <c r="M1802" s="104">
        <v>-5</v>
      </c>
      <c r="N1802" s="5">
        <v>12.84</v>
      </c>
      <c r="O1802" s="186">
        <v>102976584</v>
      </c>
      <c r="P1802" s="187" t="s">
        <v>611</v>
      </c>
      <c r="Q1802" s="186">
        <v>102977700</v>
      </c>
      <c r="R1802" s="188" t="s">
        <v>130</v>
      </c>
      <c r="S1802" s="186">
        <v>11003620275</v>
      </c>
      <c r="T1802" s="188" t="s">
        <v>910</v>
      </c>
      <c r="U1802" s="186">
        <v>21560121200016</v>
      </c>
      <c r="V1802" s="188" t="s">
        <v>347</v>
      </c>
      <c r="W1802" s="188" t="s">
        <v>917</v>
      </c>
      <c r="X1802" s="186">
        <v>100004095111</v>
      </c>
      <c r="Y1802" s="189">
        <v>43538</v>
      </c>
      <c r="Z1802" s="189">
        <v>43578</v>
      </c>
      <c r="AA1802" s="186">
        <v>240</v>
      </c>
      <c r="AB1802" s="188" t="s">
        <v>613</v>
      </c>
      <c r="AC1802" s="188" t="s">
        <v>347</v>
      </c>
      <c r="AD1802" s="186">
        <v>6005836868</v>
      </c>
      <c r="AE1802" s="188" t="s">
        <v>755</v>
      </c>
      <c r="AF1802" s="188" t="s">
        <v>347</v>
      </c>
      <c r="AG1802" s="188" t="s">
        <v>347</v>
      </c>
      <c r="AH1802" s="190">
        <v>14888422540020</v>
      </c>
      <c r="AI1802" s="188" t="s">
        <v>873</v>
      </c>
      <c r="AJ1802" s="186">
        <v>56100</v>
      </c>
      <c r="AK1802" s="188" t="s">
        <v>264</v>
      </c>
      <c r="AL1802" s="188" t="s">
        <v>616</v>
      </c>
      <c r="AM1802" s="188" t="s">
        <v>1005</v>
      </c>
      <c r="AN1802" s="188" t="s">
        <v>101</v>
      </c>
      <c r="AO1802" s="188" t="s">
        <v>617</v>
      </c>
      <c r="AP1802" s="188" t="s">
        <v>618</v>
      </c>
      <c r="AQ1802" s="188" t="s">
        <v>619</v>
      </c>
      <c r="AR1802" s="191">
        <v>6</v>
      </c>
      <c r="AS1802" s="188" t="s">
        <v>347</v>
      </c>
      <c r="AT1802" s="188" t="s">
        <v>347</v>
      </c>
      <c r="AU1802" s="186">
        <v>0</v>
      </c>
      <c r="AV1802" s="189">
        <v>43344</v>
      </c>
      <c r="AW1802" s="189">
        <v>43404</v>
      </c>
      <c r="AX1802" s="191">
        <v>-0.25</v>
      </c>
      <c r="AY1802" s="186">
        <v>0</v>
      </c>
      <c r="AZ1802" s="186">
        <v>0</v>
      </c>
      <c r="BA1802" s="186">
        <v>0</v>
      </c>
      <c r="BB1802" s="186">
        <v>0</v>
      </c>
      <c r="BC1802" s="191">
        <v>-0.01</v>
      </c>
      <c r="BD1802" s="186">
        <v>0</v>
      </c>
      <c r="BE1802" s="186">
        <v>0</v>
      </c>
      <c r="BF1802" s="189">
        <v>43405</v>
      </c>
      <c r="BG1802" s="189">
        <v>43465</v>
      </c>
      <c r="BH1802" s="191">
        <v>10.11</v>
      </c>
      <c r="BI1802" s="191">
        <v>-0.18</v>
      </c>
      <c r="BJ1802" s="191">
        <v>9.68</v>
      </c>
      <c r="BK1802" s="191">
        <v>-0.11</v>
      </c>
      <c r="BL1802" s="191">
        <v>2.73</v>
      </c>
      <c r="BM1802" s="191">
        <v>-0.03</v>
      </c>
      <c r="BN1802" s="191">
        <v>-0.02</v>
      </c>
      <c r="BO1802" s="191">
        <v>-0.05</v>
      </c>
      <c r="BP1802" s="191">
        <v>12.25</v>
      </c>
      <c r="BQ1802" s="191">
        <v>12.84</v>
      </c>
      <c r="BR1802" s="191">
        <v>0.71</v>
      </c>
      <c r="BS1802" s="191">
        <v>-0.59</v>
      </c>
      <c r="BT1802" s="191">
        <v>-0.12</v>
      </c>
      <c r="BU1802" s="191">
        <v>12.84</v>
      </c>
      <c r="BV1802" s="186">
        <v>-5</v>
      </c>
      <c r="BW1802" s="186">
        <v>-5</v>
      </c>
      <c r="BX1802" s="186">
        <v>0</v>
      </c>
      <c r="BY1802" s="189">
        <v>43536</v>
      </c>
      <c r="BZ1802" s="188" t="s">
        <v>624</v>
      </c>
      <c r="CA1802" s="186">
        <v>0</v>
      </c>
      <c r="CB1802" s="186">
        <v>0</v>
      </c>
      <c r="CC1802" s="189">
        <v>43567</v>
      </c>
      <c r="CD1802" s="186">
        <v>12</v>
      </c>
      <c r="CE1802" s="186">
        <v>0</v>
      </c>
      <c r="CF1802" s="186">
        <v>7</v>
      </c>
      <c r="CG1802" s="186">
        <v>0</v>
      </c>
    </row>
    <row r="1803" spans="1:85" x14ac:dyDescent="0.45">
      <c r="A1803" s="98">
        <v>100004095111</v>
      </c>
      <c r="B1803" s="1">
        <v>43538</v>
      </c>
      <c r="C1803" t="s">
        <v>101</v>
      </c>
      <c r="D1803">
        <v>2019</v>
      </c>
      <c r="E1803" s="98">
        <v>14888422540020</v>
      </c>
      <c r="F1803" s="142" t="s">
        <v>755</v>
      </c>
      <c r="G1803" s="141" t="str">
        <f>VLOOKUP(E1803,'Tableau Sites'!$A$7:$C$127,3,FALSE)</f>
        <v>RUE RENE LOTE</v>
      </c>
      <c r="H1803" s="98">
        <v>56100</v>
      </c>
      <c r="I1803" s="104">
        <v>6</v>
      </c>
      <c r="J1803" s="1">
        <v>43524</v>
      </c>
      <c r="K1803" s="1">
        <v>43524</v>
      </c>
      <c r="L1803" s="104">
        <v>0</v>
      </c>
      <c r="M1803" s="104">
        <v>0</v>
      </c>
      <c r="N1803" s="5">
        <v>13.1</v>
      </c>
      <c r="O1803" s="186">
        <v>102976584</v>
      </c>
      <c r="P1803" s="187" t="s">
        <v>611</v>
      </c>
      <c r="Q1803" s="186">
        <v>102977700</v>
      </c>
      <c r="R1803" s="188" t="s">
        <v>130</v>
      </c>
      <c r="S1803" s="186">
        <v>11003620275</v>
      </c>
      <c r="T1803" s="188" t="s">
        <v>910</v>
      </c>
      <c r="U1803" s="186">
        <v>21560121200016</v>
      </c>
      <c r="V1803" s="188" t="s">
        <v>347</v>
      </c>
      <c r="W1803" s="188" t="s">
        <v>917</v>
      </c>
      <c r="X1803" s="186">
        <v>100004095111</v>
      </c>
      <c r="Y1803" s="189">
        <v>43538</v>
      </c>
      <c r="Z1803" s="189">
        <v>43578</v>
      </c>
      <c r="AA1803" s="186">
        <v>241</v>
      </c>
      <c r="AB1803" s="188" t="s">
        <v>613</v>
      </c>
      <c r="AC1803" s="188" t="s">
        <v>347</v>
      </c>
      <c r="AD1803" s="186">
        <v>6005836868</v>
      </c>
      <c r="AE1803" s="188" t="s">
        <v>755</v>
      </c>
      <c r="AF1803" s="188" t="s">
        <v>347</v>
      </c>
      <c r="AG1803" s="188" t="s">
        <v>347</v>
      </c>
      <c r="AH1803" s="190">
        <v>14888422540020</v>
      </c>
      <c r="AI1803" s="188" t="s">
        <v>873</v>
      </c>
      <c r="AJ1803" s="186">
        <v>56100</v>
      </c>
      <c r="AK1803" s="188" t="s">
        <v>264</v>
      </c>
      <c r="AL1803" s="188" t="s">
        <v>634</v>
      </c>
      <c r="AM1803" s="188" t="s">
        <v>1005</v>
      </c>
      <c r="AN1803" s="188" t="s">
        <v>101</v>
      </c>
      <c r="AO1803" s="188" t="s">
        <v>617</v>
      </c>
      <c r="AP1803" s="188" t="s">
        <v>618</v>
      </c>
      <c r="AQ1803" s="188" t="s">
        <v>619</v>
      </c>
      <c r="AR1803" s="191">
        <v>6</v>
      </c>
      <c r="AS1803" s="188" t="s">
        <v>347</v>
      </c>
      <c r="AT1803" s="188" t="s">
        <v>347</v>
      </c>
      <c r="AU1803" s="186">
        <v>0</v>
      </c>
      <c r="AV1803" s="188"/>
      <c r="AW1803" s="188"/>
      <c r="AX1803" s="186">
        <v>0</v>
      </c>
      <c r="AY1803" s="186">
        <v>0</v>
      </c>
      <c r="AZ1803" s="186">
        <v>0</v>
      </c>
      <c r="BA1803" s="186">
        <v>0</v>
      </c>
      <c r="BB1803" s="186">
        <v>0</v>
      </c>
      <c r="BC1803" s="186">
        <v>0</v>
      </c>
      <c r="BD1803" s="186">
        <v>0</v>
      </c>
      <c r="BE1803" s="186">
        <v>0</v>
      </c>
      <c r="BF1803" s="189">
        <v>43466</v>
      </c>
      <c r="BG1803" s="189">
        <v>43524</v>
      </c>
      <c r="BH1803" s="191">
        <v>9.7799999999999994</v>
      </c>
      <c r="BI1803" s="186">
        <v>0</v>
      </c>
      <c r="BJ1803" s="191">
        <v>9.7799999999999994</v>
      </c>
      <c r="BK1803" s="186">
        <v>0</v>
      </c>
      <c r="BL1803" s="191">
        <v>2.64</v>
      </c>
      <c r="BM1803" s="186">
        <v>0</v>
      </c>
      <c r="BN1803" s="186">
        <v>0</v>
      </c>
      <c r="BO1803" s="186">
        <v>0</v>
      </c>
      <c r="BP1803" s="191">
        <v>12.42</v>
      </c>
      <c r="BQ1803" s="191">
        <v>12.42</v>
      </c>
      <c r="BR1803" s="191">
        <v>0.68</v>
      </c>
      <c r="BS1803" s="186">
        <v>0</v>
      </c>
      <c r="BT1803" s="186">
        <v>0</v>
      </c>
      <c r="BU1803" s="191">
        <v>13.1</v>
      </c>
      <c r="BV1803" s="186">
        <v>0</v>
      </c>
      <c r="BW1803" s="186">
        <v>0</v>
      </c>
      <c r="BX1803" s="186">
        <v>0</v>
      </c>
      <c r="BY1803" s="189">
        <v>43536</v>
      </c>
      <c r="BZ1803" s="188" t="s">
        <v>624</v>
      </c>
      <c r="CA1803" s="186">
        <v>0</v>
      </c>
      <c r="CB1803" s="186">
        <v>0</v>
      </c>
      <c r="CC1803" s="189">
        <v>43567</v>
      </c>
      <c r="CD1803" s="186" t="s">
        <v>347</v>
      </c>
      <c r="CE1803" s="186" t="s">
        <v>347</v>
      </c>
      <c r="CF1803" s="186"/>
      <c r="CG1803" s="186"/>
    </row>
    <row r="1804" spans="1:85" x14ac:dyDescent="0.45">
      <c r="A1804" s="98">
        <v>100004095111</v>
      </c>
      <c r="B1804" s="1">
        <v>43538</v>
      </c>
      <c r="C1804" t="s">
        <v>101</v>
      </c>
      <c r="D1804">
        <v>2019</v>
      </c>
      <c r="E1804" s="98">
        <v>14888422540020</v>
      </c>
      <c r="F1804" s="142" t="s">
        <v>755</v>
      </c>
      <c r="G1804" s="141" t="str">
        <f>VLOOKUP(E1804,'Tableau Sites'!$A$7:$C$127,3,FALSE)</f>
        <v>RUE RENE LOTE</v>
      </c>
      <c r="H1804" s="98">
        <v>56100</v>
      </c>
      <c r="I1804" s="104">
        <v>6</v>
      </c>
      <c r="J1804" s="1">
        <v>43524</v>
      </c>
      <c r="K1804" s="1">
        <v>43524</v>
      </c>
      <c r="L1804" s="104">
        <v>-2</v>
      </c>
      <c r="M1804" s="104">
        <v>-2</v>
      </c>
      <c r="N1804" s="5">
        <v>13.25</v>
      </c>
      <c r="O1804" s="186">
        <v>102976584</v>
      </c>
      <c r="P1804" s="187" t="s">
        <v>611</v>
      </c>
      <c r="Q1804" s="186">
        <v>102977700</v>
      </c>
      <c r="R1804" s="188" t="s">
        <v>130</v>
      </c>
      <c r="S1804" s="186">
        <v>11003620275</v>
      </c>
      <c r="T1804" s="188" t="s">
        <v>910</v>
      </c>
      <c r="U1804" s="186">
        <v>21560121200016</v>
      </c>
      <c r="V1804" s="188" t="s">
        <v>347</v>
      </c>
      <c r="W1804" s="188" t="s">
        <v>917</v>
      </c>
      <c r="X1804" s="186">
        <v>100004095111</v>
      </c>
      <c r="Y1804" s="189">
        <v>43538</v>
      </c>
      <c r="Z1804" s="189">
        <v>43578</v>
      </c>
      <c r="AA1804" s="186">
        <v>242</v>
      </c>
      <c r="AB1804" s="188" t="s">
        <v>613</v>
      </c>
      <c r="AC1804" s="188" t="s">
        <v>347</v>
      </c>
      <c r="AD1804" s="186">
        <v>6005836868</v>
      </c>
      <c r="AE1804" s="188" t="s">
        <v>755</v>
      </c>
      <c r="AF1804" s="188" t="s">
        <v>347</v>
      </c>
      <c r="AG1804" s="188" t="s">
        <v>347</v>
      </c>
      <c r="AH1804" s="190">
        <v>14888422540020</v>
      </c>
      <c r="AI1804" s="188" t="s">
        <v>873</v>
      </c>
      <c r="AJ1804" s="186">
        <v>56100</v>
      </c>
      <c r="AK1804" s="188" t="s">
        <v>264</v>
      </c>
      <c r="AL1804" s="188" t="s">
        <v>616</v>
      </c>
      <c r="AM1804" s="188" t="s">
        <v>1005</v>
      </c>
      <c r="AN1804" s="188" t="s">
        <v>101</v>
      </c>
      <c r="AO1804" s="188" t="s">
        <v>617</v>
      </c>
      <c r="AP1804" s="188" t="s">
        <v>618</v>
      </c>
      <c r="AQ1804" s="188" t="s">
        <v>619</v>
      </c>
      <c r="AR1804" s="191">
        <v>6</v>
      </c>
      <c r="AS1804" s="188" t="s">
        <v>347</v>
      </c>
      <c r="AT1804" s="188" t="s">
        <v>347</v>
      </c>
      <c r="AU1804" s="186">
        <v>0</v>
      </c>
      <c r="AV1804" s="189">
        <v>43466</v>
      </c>
      <c r="AW1804" s="189">
        <v>43524</v>
      </c>
      <c r="AX1804" s="191">
        <v>-0.11</v>
      </c>
      <c r="AY1804" s="186">
        <v>0</v>
      </c>
      <c r="AZ1804" s="186">
        <v>0</v>
      </c>
      <c r="BA1804" s="186">
        <v>0</v>
      </c>
      <c r="BB1804" s="186">
        <v>0</v>
      </c>
      <c r="BC1804" s="191">
        <v>-0.01</v>
      </c>
      <c r="BD1804" s="186">
        <v>0</v>
      </c>
      <c r="BE1804" s="186">
        <v>0</v>
      </c>
      <c r="BF1804" s="189">
        <v>43525</v>
      </c>
      <c r="BG1804" s="189">
        <v>43585</v>
      </c>
      <c r="BH1804" s="191">
        <v>10.11</v>
      </c>
      <c r="BI1804" s="191">
        <v>-7.0000000000000007E-2</v>
      </c>
      <c r="BJ1804" s="191">
        <v>9.93</v>
      </c>
      <c r="BK1804" s="191">
        <v>-0.05</v>
      </c>
      <c r="BL1804" s="191">
        <v>2.73</v>
      </c>
      <c r="BM1804" s="191">
        <v>-0.01</v>
      </c>
      <c r="BN1804" s="191">
        <v>-0.01</v>
      </c>
      <c r="BO1804" s="191">
        <v>-0.02</v>
      </c>
      <c r="BP1804" s="191">
        <v>12.59</v>
      </c>
      <c r="BQ1804" s="191">
        <v>12.84</v>
      </c>
      <c r="BR1804" s="191">
        <v>0.71</v>
      </c>
      <c r="BS1804" s="191">
        <v>-0.25</v>
      </c>
      <c r="BT1804" s="191">
        <v>-0.05</v>
      </c>
      <c r="BU1804" s="191">
        <v>13.25</v>
      </c>
      <c r="BV1804" s="186">
        <v>-2</v>
      </c>
      <c r="BW1804" s="186">
        <v>-2</v>
      </c>
      <c r="BX1804" s="186">
        <v>0</v>
      </c>
      <c r="BY1804" s="189">
        <v>43536</v>
      </c>
      <c r="BZ1804" s="188" t="s">
        <v>624</v>
      </c>
      <c r="CA1804" s="186">
        <v>0</v>
      </c>
      <c r="CB1804" s="186">
        <v>0</v>
      </c>
      <c r="CC1804" s="189">
        <v>43567</v>
      </c>
      <c r="CD1804" s="186">
        <v>7</v>
      </c>
      <c r="CE1804" s="186">
        <v>0</v>
      </c>
      <c r="CF1804" s="186">
        <v>5</v>
      </c>
      <c r="CG1804" s="186">
        <v>0</v>
      </c>
    </row>
    <row r="1805" spans="1:85" hidden="1" x14ac:dyDescent="0.45">
      <c r="A1805" s="98">
        <v>100004095111</v>
      </c>
      <c r="B1805" s="1">
        <v>43538</v>
      </c>
      <c r="C1805" t="s">
        <v>101</v>
      </c>
      <c r="D1805">
        <v>2018</v>
      </c>
      <c r="E1805" s="98">
        <v>14861939155961</v>
      </c>
      <c r="F1805" s="142" t="s">
        <v>757</v>
      </c>
      <c r="G1805" s="141" t="str">
        <f>VLOOKUP(E1805,'Tableau Sites'!$A$7:$C$107,3,FALSE)</f>
        <v>2C Bd Franchet d'Esperet</v>
      </c>
      <c r="H1805" s="98">
        <v>56100</v>
      </c>
      <c r="I1805" s="104">
        <v>6</v>
      </c>
      <c r="J1805" s="1">
        <v>43404</v>
      </c>
      <c r="K1805" s="1">
        <v>43404</v>
      </c>
      <c r="L1805" s="104">
        <v>754</v>
      </c>
      <c r="M1805" s="104">
        <v>754</v>
      </c>
      <c r="N1805" s="5">
        <v>121.02</v>
      </c>
      <c r="O1805" s="186">
        <v>102976584</v>
      </c>
      <c r="P1805" s="187" t="s">
        <v>611</v>
      </c>
      <c r="Q1805" s="186">
        <v>102977700</v>
      </c>
      <c r="R1805" s="188" t="s">
        <v>130</v>
      </c>
      <c r="S1805" s="186">
        <v>11003620275</v>
      </c>
      <c r="T1805" s="188" t="s">
        <v>910</v>
      </c>
      <c r="U1805" s="186">
        <v>21560121200016</v>
      </c>
      <c r="V1805" s="188" t="s">
        <v>347</v>
      </c>
      <c r="W1805" s="188" t="s">
        <v>917</v>
      </c>
      <c r="X1805" s="186">
        <v>100004095111</v>
      </c>
      <c r="Y1805" s="189">
        <v>43538</v>
      </c>
      <c r="Z1805" s="189">
        <v>43578</v>
      </c>
      <c r="AA1805" s="186">
        <v>243</v>
      </c>
      <c r="AB1805" s="188" t="s">
        <v>613</v>
      </c>
      <c r="AC1805" s="188" t="s">
        <v>347</v>
      </c>
      <c r="AD1805" s="186">
        <v>6005863625</v>
      </c>
      <c r="AE1805" s="188" t="s">
        <v>757</v>
      </c>
      <c r="AF1805" s="188" t="s">
        <v>347</v>
      </c>
      <c r="AG1805" s="188" t="s">
        <v>347</v>
      </c>
      <c r="AH1805" s="190">
        <v>14861939155961</v>
      </c>
      <c r="AI1805" s="188" t="s">
        <v>874</v>
      </c>
      <c r="AJ1805" s="186">
        <v>56100</v>
      </c>
      <c r="AK1805" s="188" t="s">
        <v>264</v>
      </c>
      <c r="AL1805" s="188" t="s">
        <v>616</v>
      </c>
      <c r="AM1805" s="188" t="s">
        <v>1006</v>
      </c>
      <c r="AN1805" s="188" t="s">
        <v>101</v>
      </c>
      <c r="AO1805" s="188" t="s">
        <v>617</v>
      </c>
      <c r="AP1805" s="188" t="s">
        <v>618</v>
      </c>
      <c r="AQ1805" s="188" t="s">
        <v>619</v>
      </c>
      <c r="AR1805" s="191">
        <v>6</v>
      </c>
      <c r="AS1805" s="188" t="s">
        <v>347</v>
      </c>
      <c r="AT1805" s="188" t="s">
        <v>347</v>
      </c>
      <c r="AU1805" s="186">
        <v>0</v>
      </c>
      <c r="AV1805" s="189">
        <v>43344</v>
      </c>
      <c r="AW1805" s="189">
        <v>43404</v>
      </c>
      <c r="AX1805" s="191">
        <v>37.92</v>
      </c>
      <c r="AY1805" s="186">
        <v>0</v>
      </c>
      <c r="AZ1805" s="186">
        <v>0</v>
      </c>
      <c r="BA1805" s="186">
        <v>0</v>
      </c>
      <c r="BB1805" s="186">
        <v>0</v>
      </c>
      <c r="BC1805" s="191">
        <v>1.45</v>
      </c>
      <c r="BD1805" s="186">
        <v>0</v>
      </c>
      <c r="BE1805" s="186">
        <v>0</v>
      </c>
      <c r="BF1805" s="189">
        <v>43405</v>
      </c>
      <c r="BG1805" s="189">
        <v>43465</v>
      </c>
      <c r="BH1805" s="191">
        <v>10.11</v>
      </c>
      <c r="BI1805" s="191">
        <v>27.6</v>
      </c>
      <c r="BJ1805" s="191">
        <v>75.63</v>
      </c>
      <c r="BK1805" s="191">
        <v>16.97</v>
      </c>
      <c r="BL1805" s="191">
        <v>2.73</v>
      </c>
      <c r="BM1805" s="191">
        <v>4.8099999999999996</v>
      </c>
      <c r="BN1805" s="191">
        <v>2.2599999999999998</v>
      </c>
      <c r="BO1805" s="191">
        <v>7.07</v>
      </c>
      <c r="BP1805" s="191">
        <v>102.4</v>
      </c>
      <c r="BQ1805" s="191">
        <v>12.84</v>
      </c>
      <c r="BR1805" s="191">
        <v>0.71</v>
      </c>
      <c r="BS1805" s="191">
        <v>89.56</v>
      </c>
      <c r="BT1805" s="191">
        <v>17.91</v>
      </c>
      <c r="BU1805" s="191">
        <v>121.02</v>
      </c>
      <c r="BV1805" s="186">
        <v>754</v>
      </c>
      <c r="BW1805" s="186">
        <v>754</v>
      </c>
      <c r="BX1805" s="186">
        <v>0</v>
      </c>
      <c r="BY1805" s="189">
        <v>43525</v>
      </c>
      <c r="BZ1805" s="188" t="s">
        <v>624</v>
      </c>
      <c r="CA1805" s="186">
        <v>3558</v>
      </c>
      <c r="CB1805" s="186">
        <v>0</v>
      </c>
      <c r="CC1805" s="189">
        <v>43556</v>
      </c>
      <c r="CD1805" s="186">
        <v>1379</v>
      </c>
      <c r="CE1805" s="186">
        <v>0</v>
      </c>
      <c r="CF1805" s="186">
        <v>2133</v>
      </c>
      <c r="CG1805" s="186">
        <v>0</v>
      </c>
    </row>
    <row r="1806" spans="1:85" hidden="1" x14ac:dyDescent="0.45">
      <c r="A1806" s="98">
        <v>100004095111</v>
      </c>
      <c r="B1806" s="1">
        <v>43538</v>
      </c>
      <c r="C1806" t="s">
        <v>101</v>
      </c>
      <c r="D1806">
        <v>2019</v>
      </c>
      <c r="E1806" s="98">
        <v>14861939155961</v>
      </c>
      <c r="F1806" s="142" t="s">
        <v>757</v>
      </c>
      <c r="G1806" s="141" t="str">
        <f>VLOOKUP(E1806,'Tableau Sites'!$A$7:$C$107,3,FALSE)</f>
        <v>2C Bd Franchet d'Esperet</v>
      </c>
      <c r="H1806" s="98">
        <v>56100</v>
      </c>
      <c r="I1806" s="104">
        <v>6</v>
      </c>
      <c r="J1806" s="1">
        <v>43465</v>
      </c>
      <c r="K1806" s="1">
        <v>43465</v>
      </c>
      <c r="L1806" s="104">
        <v>785</v>
      </c>
      <c r="M1806" s="104">
        <v>785</v>
      </c>
      <c r="N1806" s="5">
        <v>124.99</v>
      </c>
      <c r="O1806" s="186">
        <v>102976584</v>
      </c>
      <c r="P1806" s="187" t="s">
        <v>611</v>
      </c>
      <c r="Q1806" s="186">
        <v>102977700</v>
      </c>
      <c r="R1806" s="188" t="s">
        <v>130</v>
      </c>
      <c r="S1806" s="186">
        <v>11003620275</v>
      </c>
      <c r="T1806" s="188" t="s">
        <v>910</v>
      </c>
      <c r="U1806" s="186">
        <v>21560121200016</v>
      </c>
      <c r="V1806" s="188" t="s">
        <v>347</v>
      </c>
      <c r="W1806" s="188" t="s">
        <v>917</v>
      </c>
      <c r="X1806" s="186">
        <v>100004095111</v>
      </c>
      <c r="Y1806" s="189">
        <v>43538</v>
      </c>
      <c r="Z1806" s="189">
        <v>43578</v>
      </c>
      <c r="AA1806" s="186">
        <v>244</v>
      </c>
      <c r="AB1806" s="188" t="s">
        <v>613</v>
      </c>
      <c r="AC1806" s="188" t="s">
        <v>347</v>
      </c>
      <c r="AD1806" s="186">
        <v>6005863625</v>
      </c>
      <c r="AE1806" s="188" t="s">
        <v>757</v>
      </c>
      <c r="AF1806" s="188" t="s">
        <v>347</v>
      </c>
      <c r="AG1806" s="188" t="s">
        <v>347</v>
      </c>
      <c r="AH1806" s="190">
        <v>14861939155961</v>
      </c>
      <c r="AI1806" s="188" t="s">
        <v>874</v>
      </c>
      <c r="AJ1806" s="186">
        <v>56100</v>
      </c>
      <c r="AK1806" s="188" t="s">
        <v>264</v>
      </c>
      <c r="AL1806" s="188" t="s">
        <v>616</v>
      </c>
      <c r="AM1806" s="188" t="s">
        <v>1006</v>
      </c>
      <c r="AN1806" s="188" t="s">
        <v>101</v>
      </c>
      <c r="AO1806" s="188" t="s">
        <v>617</v>
      </c>
      <c r="AP1806" s="188" t="s">
        <v>618</v>
      </c>
      <c r="AQ1806" s="188" t="s">
        <v>619</v>
      </c>
      <c r="AR1806" s="191">
        <v>6</v>
      </c>
      <c r="AS1806" s="188" t="s">
        <v>347</v>
      </c>
      <c r="AT1806" s="188" t="s">
        <v>347</v>
      </c>
      <c r="AU1806" s="186">
        <v>0</v>
      </c>
      <c r="AV1806" s="189">
        <v>43405</v>
      </c>
      <c r="AW1806" s="189">
        <v>43465</v>
      </c>
      <c r="AX1806" s="191">
        <v>39.479999999999997</v>
      </c>
      <c r="AY1806" s="186">
        <v>0</v>
      </c>
      <c r="AZ1806" s="186">
        <v>0</v>
      </c>
      <c r="BA1806" s="186">
        <v>0</v>
      </c>
      <c r="BB1806" s="186">
        <v>0</v>
      </c>
      <c r="BC1806" s="191">
        <v>1.51</v>
      </c>
      <c r="BD1806" s="186">
        <v>0</v>
      </c>
      <c r="BE1806" s="186">
        <v>0</v>
      </c>
      <c r="BF1806" s="189">
        <v>43466</v>
      </c>
      <c r="BG1806" s="189">
        <v>43524</v>
      </c>
      <c r="BH1806" s="191">
        <v>9.7799999999999994</v>
      </c>
      <c r="BI1806" s="191">
        <v>28.73</v>
      </c>
      <c r="BJ1806" s="191">
        <v>77.989999999999995</v>
      </c>
      <c r="BK1806" s="191">
        <v>17.66</v>
      </c>
      <c r="BL1806" s="191">
        <v>2.64</v>
      </c>
      <c r="BM1806" s="191">
        <v>5.01</v>
      </c>
      <c r="BN1806" s="191">
        <v>2.36</v>
      </c>
      <c r="BO1806" s="191">
        <v>7.37</v>
      </c>
      <c r="BP1806" s="191">
        <v>105.66</v>
      </c>
      <c r="BQ1806" s="191">
        <v>12.42</v>
      </c>
      <c r="BR1806" s="191">
        <v>0.68</v>
      </c>
      <c r="BS1806" s="191">
        <v>93.24</v>
      </c>
      <c r="BT1806" s="191">
        <v>18.649999999999999</v>
      </c>
      <c r="BU1806" s="191">
        <v>124.99</v>
      </c>
      <c r="BV1806" s="186">
        <v>785</v>
      </c>
      <c r="BW1806" s="186">
        <v>785</v>
      </c>
      <c r="BX1806" s="186">
        <v>0</v>
      </c>
      <c r="BY1806" s="189">
        <v>43525</v>
      </c>
      <c r="BZ1806" s="188" t="s">
        <v>624</v>
      </c>
      <c r="CA1806" s="186">
        <v>3558</v>
      </c>
      <c r="CB1806" s="186">
        <v>0</v>
      </c>
      <c r="CC1806" s="189">
        <v>43556</v>
      </c>
      <c r="CD1806" s="186">
        <v>2133</v>
      </c>
      <c r="CE1806" s="186">
        <v>0</v>
      </c>
      <c r="CF1806" s="186">
        <v>2918</v>
      </c>
      <c r="CG1806" s="186">
        <v>0</v>
      </c>
    </row>
    <row r="1807" spans="1:85" hidden="1" x14ac:dyDescent="0.45">
      <c r="A1807" s="98">
        <v>100004095111</v>
      </c>
      <c r="B1807" s="1">
        <v>43538</v>
      </c>
      <c r="C1807" t="s">
        <v>101</v>
      </c>
      <c r="D1807">
        <v>2019</v>
      </c>
      <c r="E1807" s="98">
        <v>14861939155961</v>
      </c>
      <c r="F1807" s="142" t="s">
        <v>757</v>
      </c>
      <c r="G1807" s="141" t="str">
        <f>VLOOKUP(E1807,'Tableau Sites'!$A$7:$C$107,3,FALSE)</f>
        <v>2C Bd Franchet d'Esperet</v>
      </c>
      <c r="H1807" s="98">
        <v>56100</v>
      </c>
      <c r="I1807" s="104">
        <v>6</v>
      </c>
      <c r="J1807" s="1">
        <v>43524</v>
      </c>
      <c r="K1807" s="1">
        <v>43524</v>
      </c>
      <c r="L1807" s="104">
        <v>661</v>
      </c>
      <c r="M1807" s="104">
        <v>661</v>
      </c>
      <c r="N1807" s="5">
        <v>109.23</v>
      </c>
      <c r="O1807" s="186">
        <v>102976584</v>
      </c>
      <c r="P1807" s="187" t="s">
        <v>611</v>
      </c>
      <c r="Q1807" s="186">
        <v>102977700</v>
      </c>
      <c r="R1807" s="188" t="s">
        <v>130</v>
      </c>
      <c r="S1807" s="186">
        <v>11003620275</v>
      </c>
      <c r="T1807" s="188" t="s">
        <v>910</v>
      </c>
      <c r="U1807" s="186">
        <v>21560121200016</v>
      </c>
      <c r="V1807" s="188" t="s">
        <v>347</v>
      </c>
      <c r="W1807" s="188" t="s">
        <v>917</v>
      </c>
      <c r="X1807" s="186">
        <v>100004095111</v>
      </c>
      <c r="Y1807" s="189">
        <v>43538</v>
      </c>
      <c r="Z1807" s="189">
        <v>43578</v>
      </c>
      <c r="AA1807" s="186">
        <v>245</v>
      </c>
      <c r="AB1807" s="188" t="s">
        <v>613</v>
      </c>
      <c r="AC1807" s="188" t="s">
        <v>347</v>
      </c>
      <c r="AD1807" s="186">
        <v>6005863625</v>
      </c>
      <c r="AE1807" s="188" t="s">
        <v>757</v>
      </c>
      <c r="AF1807" s="188" t="s">
        <v>347</v>
      </c>
      <c r="AG1807" s="188" t="s">
        <v>347</v>
      </c>
      <c r="AH1807" s="190">
        <v>14861939155961</v>
      </c>
      <c r="AI1807" s="188" t="s">
        <v>874</v>
      </c>
      <c r="AJ1807" s="186">
        <v>56100</v>
      </c>
      <c r="AK1807" s="188" t="s">
        <v>264</v>
      </c>
      <c r="AL1807" s="188" t="s">
        <v>616</v>
      </c>
      <c r="AM1807" s="188" t="s">
        <v>1006</v>
      </c>
      <c r="AN1807" s="188" t="s">
        <v>101</v>
      </c>
      <c r="AO1807" s="188" t="s">
        <v>617</v>
      </c>
      <c r="AP1807" s="188" t="s">
        <v>618</v>
      </c>
      <c r="AQ1807" s="188" t="s">
        <v>619</v>
      </c>
      <c r="AR1807" s="191">
        <v>6</v>
      </c>
      <c r="AS1807" s="188" t="s">
        <v>347</v>
      </c>
      <c r="AT1807" s="188" t="s">
        <v>347</v>
      </c>
      <c r="AU1807" s="186">
        <v>0</v>
      </c>
      <c r="AV1807" s="189">
        <v>43466</v>
      </c>
      <c r="AW1807" s="189">
        <v>43524</v>
      </c>
      <c r="AX1807" s="191">
        <v>34.47</v>
      </c>
      <c r="AY1807" s="186">
        <v>0</v>
      </c>
      <c r="AZ1807" s="186">
        <v>0</v>
      </c>
      <c r="BA1807" s="186">
        <v>0</v>
      </c>
      <c r="BB1807" s="186">
        <v>0</v>
      </c>
      <c r="BC1807" s="191">
        <v>2.5</v>
      </c>
      <c r="BD1807" s="186">
        <v>0</v>
      </c>
      <c r="BE1807" s="186">
        <v>0</v>
      </c>
      <c r="BF1807" s="189">
        <v>43525</v>
      </c>
      <c r="BG1807" s="189">
        <v>43585</v>
      </c>
      <c r="BH1807" s="191">
        <v>10.11</v>
      </c>
      <c r="BI1807" s="191">
        <v>24.19</v>
      </c>
      <c r="BJ1807" s="191">
        <v>68.77</v>
      </c>
      <c r="BK1807" s="191">
        <v>14.87</v>
      </c>
      <c r="BL1807" s="191">
        <v>2.73</v>
      </c>
      <c r="BM1807" s="191">
        <v>4.22</v>
      </c>
      <c r="BN1807" s="191">
        <v>1.98</v>
      </c>
      <c r="BO1807" s="191">
        <v>6.2</v>
      </c>
      <c r="BP1807" s="191">
        <v>92.57</v>
      </c>
      <c r="BQ1807" s="191">
        <v>12.84</v>
      </c>
      <c r="BR1807" s="191">
        <v>0.71</v>
      </c>
      <c r="BS1807" s="191">
        <v>79.73</v>
      </c>
      <c r="BT1807" s="191">
        <v>15.95</v>
      </c>
      <c r="BU1807" s="191">
        <v>109.23</v>
      </c>
      <c r="BV1807" s="186">
        <v>661</v>
      </c>
      <c r="BW1807" s="186">
        <v>661</v>
      </c>
      <c r="BX1807" s="186">
        <v>0</v>
      </c>
      <c r="BY1807" s="189">
        <v>43525</v>
      </c>
      <c r="BZ1807" s="188" t="s">
        <v>624</v>
      </c>
      <c r="CA1807" s="186">
        <v>3558</v>
      </c>
      <c r="CB1807" s="186">
        <v>0</v>
      </c>
      <c r="CC1807" s="189">
        <v>43556</v>
      </c>
      <c r="CD1807" s="186">
        <v>2918</v>
      </c>
      <c r="CE1807" s="186">
        <v>0</v>
      </c>
      <c r="CF1807" s="186">
        <v>3579</v>
      </c>
      <c r="CG1807" s="186">
        <v>0</v>
      </c>
    </row>
    <row r="1808" spans="1:85" hidden="1" x14ac:dyDescent="0.45">
      <c r="A1808" s="98">
        <v>100004095111</v>
      </c>
      <c r="B1808" s="1">
        <v>43538</v>
      </c>
      <c r="C1808" t="s">
        <v>101</v>
      </c>
      <c r="D1808">
        <v>2018</v>
      </c>
      <c r="E1808" s="98">
        <v>14855426859571</v>
      </c>
      <c r="F1808" s="193" t="s">
        <v>759</v>
      </c>
      <c r="G1808" s="141" t="e">
        <f>VLOOKUP(E1808,'Tableau Sites'!$A$7:$C$107,3,FALSE)</f>
        <v>#N/A</v>
      </c>
      <c r="H1808" s="98">
        <v>56100</v>
      </c>
      <c r="I1808" s="104">
        <v>9</v>
      </c>
      <c r="J1808" s="1">
        <v>43404</v>
      </c>
      <c r="K1808" s="1">
        <v>43404</v>
      </c>
      <c r="L1808" s="104">
        <v>62</v>
      </c>
      <c r="M1808" s="104">
        <v>62</v>
      </c>
      <c r="N1808" s="5">
        <v>25.65</v>
      </c>
      <c r="O1808" s="186">
        <v>102976584</v>
      </c>
      <c r="P1808" s="187" t="s">
        <v>611</v>
      </c>
      <c r="Q1808" s="186">
        <v>102977700</v>
      </c>
      <c r="R1808" s="188" t="s">
        <v>130</v>
      </c>
      <c r="S1808" s="186">
        <v>11003620275</v>
      </c>
      <c r="T1808" s="188" t="s">
        <v>910</v>
      </c>
      <c r="U1808" s="186">
        <v>21560121200016</v>
      </c>
      <c r="V1808" s="188" t="s">
        <v>347</v>
      </c>
      <c r="W1808" s="188" t="s">
        <v>917</v>
      </c>
      <c r="X1808" s="186">
        <v>100004095111</v>
      </c>
      <c r="Y1808" s="189">
        <v>43538</v>
      </c>
      <c r="Z1808" s="189">
        <v>43578</v>
      </c>
      <c r="AA1808" s="186">
        <v>246</v>
      </c>
      <c r="AB1808" s="188" t="s">
        <v>613</v>
      </c>
      <c r="AC1808" s="188" t="s">
        <v>347</v>
      </c>
      <c r="AD1808" s="186">
        <v>6005836742</v>
      </c>
      <c r="AE1808" s="188" t="s">
        <v>759</v>
      </c>
      <c r="AF1808" s="188" t="s">
        <v>347</v>
      </c>
      <c r="AG1808" s="188" t="s">
        <v>347</v>
      </c>
      <c r="AH1808" s="190">
        <v>14855426859571</v>
      </c>
      <c r="AI1808" s="188" t="s">
        <v>875</v>
      </c>
      <c r="AJ1808" s="186">
        <v>56100</v>
      </c>
      <c r="AK1808" s="188" t="s">
        <v>264</v>
      </c>
      <c r="AL1808" s="188" t="s">
        <v>616</v>
      </c>
      <c r="AM1808" s="188" t="s">
        <v>1007</v>
      </c>
      <c r="AN1808" s="188" t="s">
        <v>101</v>
      </c>
      <c r="AO1808" s="188" t="s">
        <v>617</v>
      </c>
      <c r="AP1808" s="188" t="s">
        <v>618</v>
      </c>
      <c r="AQ1808" s="188" t="s">
        <v>619</v>
      </c>
      <c r="AR1808" s="191">
        <v>9</v>
      </c>
      <c r="AS1808" s="188" t="s">
        <v>347</v>
      </c>
      <c r="AT1808" s="188" t="s">
        <v>347</v>
      </c>
      <c r="AU1808" s="186">
        <v>0</v>
      </c>
      <c r="AV1808" s="189">
        <v>43344</v>
      </c>
      <c r="AW1808" s="189">
        <v>43404</v>
      </c>
      <c r="AX1808" s="191">
        <v>3.12</v>
      </c>
      <c r="AY1808" s="186">
        <v>0</v>
      </c>
      <c r="AZ1808" s="186">
        <v>0</v>
      </c>
      <c r="BA1808" s="186">
        <v>0</v>
      </c>
      <c r="BB1808" s="186">
        <v>0</v>
      </c>
      <c r="BC1808" s="191">
        <v>0.12</v>
      </c>
      <c r="BD1808" s="186">
        <v>0</v>
      </c>
      <c r="BE1808" s="186">
        <v>0</v>
      </c>
      <c r="BF1808" s="189">
        <v>43405</v>
      </c>
      <c r="BG1808" s="189">
        <v>43465</v>
      </c>
      <c r="BH1808" s="191">
        <v>12.52</v>
      </c>
      <c r="BI1808" s="191">
        <v>2.27</v>
      </c>
      <c r="BJ1808" s="191">
        <v>17.91</v>
      </c>
      <c r="BK1808" s="191">
        <v>1.4</v>
      </c>
      <c r="BL1808" s="191">
        <v>3.39</v>
      </c>
      <c r="BM1808" s="191">
        <v>0.4</v>
      </c>
      <c r="BN1808" s="191">
        <v>0.19</v>
      </c>
      <c r="BO1808" s="191">
        <v>0.59</v>
      </c>
      <c r="BP1808" s="191">
        <v>23.29</v>
      </c>
      <c r="BQ1808" s="191">
        <v>15.91</v>
      </c>
      <c r="BR1808" s="191">
        <v>0.88</v>
      </c>
      <c r="BS1808" s="191">
        <v>7.38</v>
      </c>
      <c r="BT1808" s="191">
        <v>1.48</v>
      </c>
      <c r="BU1808" s="191">
        <v>25.65</v>
      </c>
      <c r="BV1808" s="186">
        <v>62</v>
      </c>
      <c r="BW1808" s="186">
        <v>62</v>
      </c>
      <c r="BX1808" s="186">
        <v>0</v>
      </c>
      <c r="BY1808" s="189">
        <v>43513</v>
      </c>
      <c r="BZ1808" s="188" t="s">
        <v>624</v>
      </c>
      <c r="CA1808" s="186">
        <v>445</v>
      </c>
      <c r="CB1808" s="186">
        <v>0</v>
      </c>
      <c r="CC1808" s="188"/>
      <c r="CD1808" s="186">
        <v>171</v>
      </c>
      <c r="CE1808" s="186">
        <v>0</v>
      </c>
      <c r="CF1808" s="186">
        <v>233</v>
      </c>
      <c r="CG1808" s="186">
        <v>0</v>
      </c>
    </row>
    <row r="1809" spans="1:85" hidden="1" x14ac:dyDescent="0.45">
      <c r="A1809" s="98">
        <v>100004095111</v>
      </c>
      <c r="B1809" s="1">
        <v>43538</v>
      </c>
      <c r="C1809" t="s">
        <v>101</v>
      </c>
      <c r="D1809">
        <v>2019</v>
      </c>
      <c r="E1809" s="98">
        <v>14855426859571</v>
      </c>
      <c r="F1809" s="193" t="s">
        <v>759</v>
      </c>
      <c r="G1809" s="141" t="e">
        <f>VLOOKUP(E1809,'Tableau Sites'!$A$7:$C$107,3,FALSE)</f>
        <v>#N/A</v>
      </c>
      <c r="H1809" s="98">
        <v>56100</v>
      </c>
      <c r="I1809" s="104">
        <v>9</v>
      </c>
      <c r="J1809" s="1">
        <v>43465</v>
      </c>
      <c r="K1809" s="1">
        <v>43465</v>
      </c>
      <c r="L1809" s="104">
        <v>101</v>
      </c>
      <c r="M1809" s="104">
        <v>101</v>
      </c>
      <c r="N1809" s="5">
        <v>30.61</v>
      </c>
      <c r="O1809" s="186">
        <v>102976584</v>
      </c>
      <c r="P1809" s="187" t="s">
        <v>611</v>
      </c>
      <c r="Q1809" s="186">
        <v>102977700</v>
      </c>
      <c r="R1809" s="188" t="s">
        <v>130</v>
      </c>
      <c r="S1809" s="186">
        <v>11003620275</v>
      </c>
      <c r="T1809" s="188" t="s">
        <v>910</v>
      </c>
      <c r="U1809" s="186">
        <v>21560121200016</v>
      </c>
      <c r="V1809" s="188" t="s">
        <v>347</v>
      </c>
      <c r="W1809" s="188" t="s">
        <v>917</v>
      </c>
      <c r="X1809" s="186">
        <v>100004095111</v>
      </c>
      <c r="Y1809" s="189">
        <v>43538</v>
      </c>
      <c r="Z1809" s="189">
        <v>43578</v>
      </c>
      <c r="AA1809" s="186">
        <v>247</v>
      </c>
      <c r="AB1809" s="188" t="s">
        <v>613</v>
      </c>
      <c r="AC1809" s="188" t="s">
        <v>347</v>
      </c>
      <c r="AD1809" s="186">
        <v>6005836742</v>
      </c>
      <c r="AE1809" s="188" t="s">
        <v>759</v>
      </c>
      <c r="AF1809" s="188" t="s">
        <v>347</v>
      </c>
      <c r="AG1809" s="188" t="s">
        <v>347</v>
      </c>
      <c r="AH1809" s="190">
        <v>14855426859571</v>
      </c>
      <c r="AI1809" s="188" t="s">
        <v>875</v>
      </c>
      <c r="AJ1809" s="186">
        <v>56100</v>
      </c>
      <c r="AK1809" s="188" t="s">
        <v>264</v>
      </c>
      <c r="AL1809" s="188" t="s">
        <v>616</v>
      </c>
      <c r="AM1809" s="188" t="s">
        <v>1007</v>
      </c>
      <c r="AN1809" s="188" t="s">
        <v>101</v>
      </c>
      <c r="AO1809" s="188" t="s">
        <v>617</v>
      </c>
      <c r="AP1809" s="188" t="s">
        <v>618</v>
      </c>
      <c r="AQ1809" s="188" t="s">
        <v>619</v>
      </c>
      <c r="AR1809" s="191">
        <v>9</v>
      </c>
      <c r="AS1809" s="188" t="s">
        <v>347</v>
      </c>
      <c r="AT1809" s="188" t="s">
        <v>347</v>
      </c>
      <c r="AU1809" s="186">
        <v>0</v>
      </c>
      <c r="AV1809" s="189">
        <v>43405</v>
      </c>
      <c r="AW1809" s="189">
        <v>43465</v>
      </c>
      <c r="AX1809" s="191">
        <v>5.08</v>
      </c>
      <c r="AY1809" s="186">
        <v>0</v>
      </c>
      <c r="AZ1809" s="186">
        <v>0</v>
      </c>
      <c r="BA1809" s="186">
        <v>0</v>
      </c>
      <c r="BB1809" s="186">
        <v>0</v>
      </c>
      <c r="BC1809" s="191">
        <v>0.19</v>
      </c>
      <c r="BD1809" s="186">
        <v>0</v>
      </c>
      <c r="BE1809" s="186">
        <v>0</v>
      </c>
      <c r="BF1809" s="189">
        <v>43466</v>
      </c>
      <c r="BG1809" s="189">
        <v>43524</v>
      </c>
      <c r="BH1809" s="191">
        <v>12.1</v>
      </c>
      <c r="BI1809" s="191">
        <v>3.7</v>
      </c>
      <c r="BJ1809" s="191">
        <v>20.88</v>
      </c>
      <c r="BK1809" s="191">
        <v>2.27</v>
      </c>
      <c r="BL1809" s="191">
        <v>3.27</v>
      </c>
      <c r="BM1809" s="191">
        <v>0.64</v>
      </c>
      <c r="BN1809" s="191">
        <v>0.3</v>
      </c>
      <c r="BO1809" s="191">
        <v>0.94</v>
      </c>
      <c r="BP1809" s="191">
        <v>27.36</v>
      </c>
      <c r="BQ1809" s="191">
        <v>15.37</v>
      </c>
      <c r="BR1809" s="191">
        <v>0.85</v>
      </c>
      <c r="BS1809" s="191">
        <v>11.99</v>
      </c>
      <c r="BT1809" s="191">
        <v>2.4</v>
      </c>
      <c r="BU1809" s="191">
        <v>30.61</v>
      </c>
      <c r="BV1809" s="186">
        <v>101</v>
      </c>
      <c r="BW1809" s="186">
        <v>101</v>
      </c>
      <c r="BX1809" s="186">
        <v>0</v>
      </c>
      <c r="BY1809" s="189">
        <v>43513</v>
      </c>
      <c r="BZ1809" s="188" t="s">
        <v>624</v>
      </c>
      <c r="CA1809" s="186">
        <v>445</v>
      </c>
      <c r="CB1809" s="186">
        <v>0</v>
      </c>
      <c r="CC1809" s="188"/>
      <c r="CD1809" s="186">
        <v>233</v>
      </c>
      <c r="CE1809" s="186">
        <v>0</v>
      </c>
      <c r="CF1809" s="186">
        <v>334</v>
      </c>
      <c r="CG1809" s="186">
        <v>0</v>
      </c>
    </row>
    <row r="1810" spans="1:85" hidden="1" x14ac:dyDescent="0.45">
      <c r="A1810" s="98">
        <v>100004095111</v>
      </c>
      <c r="B1810" s="1">
        <v>43538</v>
      </c>
      <c r="C1810" t="s">
        <v>101</v>
      </c>
      <c r="D1810">
        <v>2019</v>
      </c>
      <c r="E1810" s="98">
        <v>14855426859571</v>
      </c>
      <c r="F1810" s="193" t="s">
        <v>759</v>
      </c>
      <c r="G1810" s="141" t="e">
        <f>VLOOKUP(E1810,'Tableau Sites'!$A$7:$C$107,3,FALSE)</f>
        <v>#N/A</v>
      </c>
      <c r="H1810" s="98">
        <v>56100</v>
      </c>
      <c r="I1810" s="104">
        <v>9</v>
      </c>
      <c r="J1810" s="1">
        <v>43524</v>
      </c>
      <c r="K1810" s="1">
        <v>43524</v>
      </c>
      <c r="L1810" s="104">
        <v>129</v>
      </c>
      <c r="M1810" s="104">
        <v>129</v>
      </c>
      <c r="N1810" s="5">
        <v>35.46</v>
      </c>
      <c r="O1810" s="186">
        <v>102976584</v>
      </c>
      <c r="P1810" s="187" t="s">
        <v>611</v>
      </c>
      <c r="Q1810" s="186">
        <v>102977700</v>
      </c>
      <c r="R1810" s="188" t="s">
        <v>130</v>
      </c>
      <c r="S1810" s="186">
        <v>11003620275</v>
      </c>
      <c r="T1810" s="188" t="s">
        <v>910</v>
      </c>
      <c r="U1810" s="186">
        <v>21560121200016</v>
      </c>
      <c r="V1810" s="188" t="s">
        <v>347</v>
      </c>
      <c r="W1810" s="188" t="s">
        <v>917</v>
      </c>
      <c r="X1810" s="186">
        <v>100004095111</v>
      </c>
      <c r="Y1810" s="189">
        <v>43538</v>
      </c>
      <c r="Z1810" s="189">
        <v>43578</v>
      </c>
      <c r="AA1810" s="186">
        <v>248</v>
      </c>
      <c r="AB1810" s="188" t="s">
        <v>613</v>
      </c>
      <c r="AC1810" s="188" t="s">
        <v>347</v>
      </c>
      <c r="AD1810" s="186">
        <v>6005836742</v>
      </c>
      <c r="AE1810" s="188" t="s">
        <v>759</v>
      </c>
      <c r="AF1810" s="188" t="s">
        <v>347</v>
      </c>
      <c r="AG1810" s="188" t="s">
        <v>347</v>
      </c>
      <c r="AH1810" s="190">
        <v>14855426859571</v>
      </c>
      <c r="AI1810" s="188" t="s">
        <v>875</v>
      </c>
      <c r="AJ1810" s="186">
        <v>56100</v>
      </c>
      <c r="AK1810" s="188" t="s">
        <v>264</v>
      </c>
      <c r="AL1810" s="188" t="s">
        <v>616</v>
      </c>
      <c r="AM1810" s="188" t="s">
        <v>1007</v>
      </c>
      <c r="AN1810" s="188" t="s">
        <v>101</v>
      </c>
      <c r="AO1810" s="188" t="s">
        <v>617</v>
      </c>
      <c r="AP1810" s="188" t="s">
        <v>618</v>
      </c>
      <c r="AQ1810" s="188" t="s">
        <v>619</v>
      </c>
      <c r="AR1810" s="191">
        <v>9</v>
      </c>
      <c r="AS1810" s="188" t="s">
        <v>347</v>
      </c>
      <c r="AT1810" s="188" t="s">
        <v>347</v>
      </c>
      <c r="AU1810" s="186">
        <v>0</v>
      </c>
      <c r="AV1810" s="189">
        <v>43466</v>
      </c>
      <c r="AW1810" s="189">
        <v>43524</v>
      </c>
      <c r="AX1810" s="191">
        <v>6.73</v>
      </c>
      <c r="AY1810" s="186">
        <v>0</v>
      </c>
      <c r="AZ1810" s="186">
        <v>0</v>
      </c>
      <c r="BA1810" s="186">
        <v>0</v>
      </c>
      <c r="BB1810" s="186">
        <v>0</v>
      </c>
      <c r="BC1810" s="191">
        <v>0.49</v>
      </c>
      <c r="BD1810" s="186">
        <v>0</v>
      </c>
      <c r="BE1810" s="186">
        <v>0</v>
      </c>
      <c r="BF1810" s="189">
        <v>43525</v>
      </c>
      <c r="BG1810" s="189">
        <v>43585</v>
      </c>
      <c r="BH1810" s="191">
        <v>12.52</v>
      </c>
      <c r="BI1810" s="191">
        <v>4.72</v>
      </c>
      <c r="BJ1810" s="191">
        <v>23.97</v>
      </c>
      <c r="BK1810" s="191">
        <v>2.9</v>
      </c>
      <c r="BL1810" s="191">
        <v>3.39</v>
      </c>
      <c r="BM1810" s="191">
        <v>0.82</v>
      </c>
      <c r="BN1810" s="191">
        <v>0.39</v>
      </c>
      <c r="BO1810" s="191">
        <v>1.21</v>
      </c>
      <c r="BP1810" s="191">
        <v>31.47</v>
      </c>
      <c r="BQ1810" s="191">
        <v>15.91</v>
      </c>
      <c r="BR1810" s="191">
        <v>0.88</v>
      </c>
      <c r="BS1810" s="191">
        <v>15.56</v>
      </c>
      <c r="BT1810" s="191">
        <v>3.11</v>
      </c>
      <c r="BU1810" s="191">
        <v>35.46</v>
      </c>
      <c r="BV1810" s="186">
        <v>129</v>
      </c>
      <c r="BW1810" s="186">
        <v>129</v>
      </c>
      <c r="BX1810" s="186">
        <v>0</v>
      </c>
      <c r="BY1810" s="189">
        <v>43513</v>
      </c>
      <c r="BZ1810" s="188" t="s">
        <v>624</v>
      </c>
      <c r="CA1810" s="186">
        <v>445</v>
      </c>
      <c r="CB1810" s="186">
        <v>0</v>
      </c>
      <c r="CC1810" s="188"/>
      <c r="CD1810" s="186">
        <v>334</v>
      </c>
      <c r="CE1810" s="186">
        <v>0</v>
      </c>
      <c r="CF1810" s="186">
        <v>463</v>
      </c>
      <c r="CG1810" s="186">
        <v>0</v>
      </c>
    </row>
    <row r="1811" spans="1:85" hidden="1" x14ac:dyDescent="0.45">
      <c r="A1811" s="98">
        <v>100004095111</v>
      </c>
      <c r="B1811" s="1">
        <v>43538</v>
      </c>
      <c r="C1811" t="s">
        <v>101</v>
      </c>
      <c r="D1811">
        <v>2018</v>
      </c>
      <c r="E1811" s="98">
        <v>14819536845189</v>
      </c>
      <c r="F1811" s="193" t="s">
        <v>761</v>
      </c>
      <c r="G1811" s="141" t="str">
        <f>VLOOKUP(E1811,'Tableau Sites'!$A$7:$C$107,3,FALSE)</f>
        <v>PLACE DE LA LIBERTE</v>
      </c>
      <c r="H1811" s="98">
        <v>56100</v>
      </c>
      <c r="I1811" s="104">
        <v>18</v>
      </c>
      <c r="J1811" s="1">
        <v>43404</v>
      </c>
      <c r="K1811" s="1">
        <v>43404</v>
      </c>
      <c r="L1811" s="104">
        <v>298</v>
      </c>
      <c r="M1811" s="104">
        <v>298</v>
      </c>
      <c r="N1811" s="5">
        <v>68.930000000000007</v>
      </c>
      <c r="O1811" s="186">
        <v>102976584</v>
      </c>
      <c r="P1811" s="187" t="s">
        <v>611</v>
      </c>
      <c r="Q1811" s="186">
        <v>102977700</v>
      </c>
      <c r="R1811" s="188" t="s">
        <v>130</v>
      </c>
      <c r="S1811" s="186">
        <v>11003620275</v>
      </c>
      <c r="T1811" s="188" t="s">
        <v>910</v>
      </c>
      <c r="U1811" s="186">
        <v>21560121200016</v>
      </c>
      <c r="V1811" s="188" t="s">
        <v>347</v>
      </c>
      <c r="W1811" s="188" t="s">
        <v>917</v>
      </c>
      <c r="X1811" s="186">
        <v>100004095111</v>
      </c>
      <c r="Y1811" s="189">
        <v>43538</v>
      </c>
      <c r="Z1811" s="189">
        <v>43578</v>
      </c>
      <c r="AA1811" s="186">
        <v>249</v>
      </c>
      <c r="AB1811" s="188" t="s">
        <v>613</v>
      </c>
      <c r="AC1811" s="188" t="s">
        <v>347</v>
      </c>
      <c r="AD1811" s="186">
        <v>6005863718</v>
      </c>
      <c r="AE1811" s="188" t="s">
        <v>761</v>
      </c>
      <c r="AF1811" s="188" t="s">
        <v>347</v>
      </c>
      <c r="AG1811" s="188" t="s">
        <v>347</v>
      </c>
      <c r="AH1811" s="190">
        <v>14819536845189</v>
      </c>
      <c r="AI1811" s="188" t="s">
        <v>876</v>
      </c>
      <c r="AJ1811" s="186">
        <v>56100</v>
      </c>
      <c r="AK1811" s="188" t="s">
        <v>264</v>
      </c>
      <c r="AL1811" s="188" t="s">
        <v>616</v>
      </c>
      <c r="AM1811" s="188" t="s">
        <v>1008</v>
      </c>
      <c r="AN1811" s="188" t="s">
        <v>101</v>
      </c>
      <c r="AO1811" s="188" t="s">
        <v>617</v>
      </c>
      <c r="AP1811" s="188" t="s">
        <v>618</v>
      </c>
      <c r="AQ1811" s="188" t="s">
        <v>619</v>
      </c>
      <c r="AR1811" s="191">
        <v>18</v>
      </c>
      <c r="AS1811" s="188" t="s">
        <v>347</v>
      </c>
      <c r="AT1811" s="188" t="s">
        <v>347</v>
      </c>
      <c r="AU1811" s="186">
        <v>0</v>
      </c>
      <c r="AV1811" s="189">
        <v>43344</v>
      </c>
      <c r="AW1811" s="189">
        <v>43404</v>
      </c>
      <c r="AX1811" s="191">
        <v>14.98</v>
      </c>
      <c r="AY1811" s="186">
        <v>0</v>
      </c>
      <c r="AZ1811" s="186">
        <v>0</v>
      </c>
      <c r="BA1811" s="186">
        <v>0</v>
      </c>
      <c r="BB1811" s="186">
        <v>0</v>
      </c>
      <c r="BC1811" s="191">
        <v>0.56999999999999995</v>
      </c>
      <c r="BD1811" s="186">
        <v>0</v>
      </c>
      <c r="BE1811" s="186">
        <v>0</v>
      </c>
      <c r="BF1811" s="189">
        <v>43405</v>
      </c>
      <c r="BG1811" s="189">
        <v>43465</v>
      </c>
      <c r="BH1811" s="191">
        <v>19.739999999999998</v>
      </c>
      <c r="BI1811" s="191">
        <v>10.91</v>
      </c>
      <c r="BJ1811" s="191">
        <v>45.63</v>
      </c>
      <c r="BK1811" s="191">
        <v>6.71</v>
      </c>
      <c r="BL1811" s="191">
        <v>5.34</v>
      </c>
      <c r="BM1811" s="191">
        <v>1.9</v>
      </c>
      <c r="BN1811" s="191">
        <v>0.89</v>
      </c>
      <c r="BO1811" s="191">
        <v>2.79</v>
      </c>
      <c r="BP1811" s="191">
        <v>60.47</v>
      </c>
      <c r="BQ1811" s="191">
        <v>25.08</v>
      </c>
      <c r="BR1811" s="191">
        <v>1.38</v>
      </c>
      <c r="BS1811" s="191">
        <v>35.39</v>
      </c>
      <c r="BT1811" s="191">
        <v>7.08</v>
      </c>
      <c r="BU1811" s="191">
        <v>68.930000000000007</v>
      </c>
      <c r="BV1811" s="186">
        <v>298</v>
      </c>
      <c r="BW1811" s="186">
        <v>298</v>
      </c>
      <c r="BX1811" s="186">
        <v>0</v>
      </c>
      <c r="BY1811" s="189">
        <v>43540</v>
      </c>
      <c r="BZ1811" s="188" t="s">
        <v>624</v>
      </c>
      <c r="CA1811" s="186">
        <v>1457</v>
      </c>
      <c r="CB1811" s="186">
        <v>0</v>
      </c>
      <c r="CC1811" s="189">
        <v>43571</v>
      </c>
      <c r="CD1811" s="186">
        <v>455</v>
      </c>
      <c r="CE1811" s="186">
        <v>0</v>
      </c>
      <c r="CF1811" s="186">
        <v>753</v>
      </c>
      <c r="CG1811" s="186">
        <v>0</v>
      </c>
    </row>
    <row r="1812" spans="1:85" hidden="1" x14ac:dyDescent="0.45">
      <c r="A1812" s="98">
        <v>100004095111</v>
      </c>
      <c r="B1812" s="1">
        <v>43538</v>
      </c>
      <c r="C1812" t="s">
        <v>101</v>
      </c>
      <c r="D1812">
        <v>2019</v>
      </c>
      <c r="E1812" s="98">
        <v>14819536845189</v>
      </c>
      <c r="F1812" s="193" t="s">
        <v>761</v>
      </c>
      <c r="G1812" s="141" t="str">
        <f>VLOOKUP(E1812,'Tableau Sites'!$A$7:$C$107,3,FALSE)</f>
        <v>PLACE DE LA LIBERTE</v>
      </c>
      <c r="H1812" s="98">
        <v>56100</v>
      </c>
      <c r="I1812" s="104">
        <v>18</v>
      </c>
      <c r="J1812" s="1">
        <v>43465</v>
      </c>
      <c r="K1812" s="1">
        <v>43465</v>
      </c>
      <c r="L1812" s="104">
        <v>344</v>
      </c>
      <c r="M1812" s="104">
        <v>344</v>
      </c>
      <c r="N1812" s="5">
        <v>74.599999999999994</v>
      </c>
      <c r="O1812" s="186">
        <v>102976584</v>
      </c>
      <c r="P1812" s="187" t="s">
        <v>611</v>
      </c>
      <c r="Q1812" s="186">
        <v>102977700</v>
      </c>
      <c r="R1812" s="188" t="s">
        <v>130</v>
      </c>
      <c r="S1812" s="186">
        <v>11003620275</v>
      </c>
      <c r="T1812" s="188" t="s">
        <v>910</v>
      </c>
      <c r="U1812" s="186">
        <v>21560121200016</v>
      </c>
      <c r="V1812" s="188" t="s">
        <v>347</v>
      </c>
      <c r="W1812" s="188" t="s">
        <v>917</v>
      </c>
      <c r="X1812" s="186">
        <v>100004095111</v>
      </c>
      <c r="Y1812" s="189">
        <v>43538</v>
      </c>
      <c r="Z1812" s="189">
        <v>43578</v>
      </c>
      <c r="AA1812" s="186">
        <v>250</v>
      </c>
      <c r="AB1812" s="188" t="s">
        <v>613</v>
      </c>
      <c r="AC1812" s="188" t="s">
        <v>347</v>
      </c>
      <c r="AD1812" s="186">
        <v>6005863718</v>
      </c>
      <c r="AE1812" s="188" t="s">
        <v>761</v>
      </c>
      <c r="AF1812" s="188" t="s">
        <v>347</v>
      </c>
      <c r="AG1812" s="188" t="s">
        <v>347</v>
      </c>
      <c r="AH1812" s="190">
        <v>14819536845189</v>
      </c>
      <c r="AI1812" s="188" t="s">
        <v>876</v>
      </c>
      <c r="AJ1812" s="186">
        <v>56100</v>
      </c>
      <c r="AK1812" s="188" t="s">
        <v>264</v>
      </c>
      <c r="AL1812" s="188" t="s">
        <v>616</v>
      </c>
      <c r="AM1812" s="188" t="s">
        <v>1008</v>
      </c>
      <c r="AN1812" s="188" t="s">
        <v>101</v>
      </c>
      <c r="AO1812" s="188" t="s">
        <v>617</v>
      </c>
      <c r="AP1812" s="188" t="s">
        <v>618</v>
      </c>
      <c r="AQ1812" s="188" t="s">
        <v>619</v>
      </c>
      <c r="AR1812" s="191">
        <v>18</v>
      </c>
      <c r="AS1812" s="188" t="s">
        <v>347</v>
      </c>
      <c r="AT1812" s="188" t="s">
        <v>347</v>
      </c>
      <c r="AU1812" s="186">
        <v>0</v>
      </c>
      <c r="AV1812" s="189">
        <v>43405</v>
      </c>
      <c r="AW1812" s="189">
        <v>43465</v>
      </c>
      <c r="AX1812" s="191">
        <v>17.3</v>
      </c>
      <c r="AY1812" s="186">
        <v>0</v>
      </c>
      <c r="AZ1812" s="186">
        <v>0</v>
      </c>
      <c r="BA1812" s="186">
        <v>0</v>
      </c>
      <c r="BB1812" s="186">
        <v>0</v>
      </c>
      <c r="BC1812" s="191">
        <v>0.66</v>
      </c>
      <c r="BD1812" s="186">
        <v>0</v>
      </c>
      <c r="BE1812" s="186">
        <v>0</v>
      </c>
      <c r="BF1812" s="189">
        <v>43466</v>
      </c>
      <c r="BG1812" s="189">
        <v>43524</v>
      </c>
      <c r="BH1812" s="191">
        <v>19.09</v>
      </c>
      <c r="BI1812" s="191">
        <v>12.59</v>
      </c>
      <c r="BJ1812" s="191">
        <v>48.98</v>
      </c>
      <c r="BK1812" s="191">
        <v>7.74</v>
      </c>
      <c r="BL1812" s="191">
        <v>5.16</v>
      </c>
      <c r="BM1812" s="191">
        <v>2.19</v>
      </c>
      <c r="BN1812" s="191">
        <v>1.03</v>
      </c>
      <c r="BO1812" s="191">
        <v>3.22</v>
      </c>
      <c r="BP1812" s="191">
        <v>65.099999999999994</v>
      </c>
      <c r="BQ1812" s="191">
        <v>24.25</v>
      </c>
      <c r="BR1812" s="191">
        <v>1.33</v>
      </c>
      <c r="BS1812" s="191">
        <v>40.85</v>
      </c>
      <c r="BT1812" s="191">
        <v>8.17</v>
      </c>
      <c r="BU1812" s="191">
        <v>74.599999999999994</v>
      </c>
      <c r="BV1812" s="186">
        <v>344</v>
      </c>
      <c r="BW1812" s="186">
        <v>344</v>
      </c>
      <c r="BX1812" s="186">
        <v>0</v>
      </c>
      <c r="BY1812" s="189">
        <v>43540</v>
      </c>
      <c r="BZ1812" s="188" t="s">
        <v>624</v>
      </c>
      <c r="CA1812" s="186">
        <v>1457</v>
      </c>
      <c r="CB1812" s="186">
        <v>0</v>
      </c>
      <c r="CC1812" s="189">
        <v>43571</v>
      </c>
      <c r="CD1812" s="186">
        <v>753</v>
      </c>
      <c r="CE1812" s="186">
        <v>0</v>
      </c>
      <c r="CF1812" s="186">
        <v>1097</v>
      </c>
      <c r="CG1812" s="186">
        <v>0</v>
      </c>
    </row>
    <row r="1813" spans="1:85" hidden="1" x14ac:dyDescent="0.45">
      <c r="A1813" s="98">
        <v>100004095111</v>
      </c>
      <c r="B1813" s="1">
        <v>43538</v>
      </c>
      <c r="C1813" t="s">
        <v>101</v>
      </c>
      <c r="D1813">
        <v>2019</v>
      </c>
      <c r="E1813" s="98">
        <v>14819536845189</v>
      </c>
      <c r="F1813" s="193" t="s">
        <v>761</v>
      </c>
      <c r="G1813" s="141" t="str">
        <f>VLOOKUP(E1813,'Tableau Sites'!$A$7:$C$107,3,FALSE)</f>
        <v>PLACE DE LA LIBERTE</v>
      </c>
      <c r="H1813" s="98">
        <v>56100</v>
      </c>
      <c r="I1813" s="104">
        <v>18</v>
      </c>
      <c r="J1813" s="1">
        <v>43524</v>
      </c>
      <c r="K1813" s="1">
        <v>43524</v>
      </c>
      <c r="L1813" s="104">
        <v>302</v>
      </c>
      <c r="M1813" s="104">
        <v>302</v>
      </c>
      <c r="N1813" s="5">
        <v>70.19</v>
      </c>
      <c r="O1813" s="186">
        <v>102976584</v>
      </c>
      <c r="P1813" s="187" t="s">
        <v>611</v>
      </c>
      <c r="Q1813" s="186">
        <v>102977700</v>
      </c>
      <c r="R1813" s="188" t="s">
        <v>130</v>
      </c>
      <c r="S1813" s="186">
        <v>11003620275</v>
      </c>
      <c r="T1813" s="188" t="s">
        <v>910</v>
      </c>
      <c r="U1813" s="186">
        <v>21560121200016</v>
      </c>
      <c r="V1813" s="188" t="s">
        <v>347</v>
      </c>
      <c r="W1813" s="188" t="s">
        <v>917</v>
      </c>
      <c r="X1813" s="186">
        <v>100004095111</v>
      </c>
      <c r="Y1813" s="189">
        <v>43538</v>
      </c>
      <c r="Z1813" s="189">
        <v>43578</v>
      </c>
      <c r="AA1813" s="186">
        <v>251</v>
      </c>
      <c r="AB1813" s="188" t="s">
        <v>613</v>
      </c>
      <c r="AC1813" s="188" t="s">
        <v>347</v>
      </c>
      <c r="AD1813" s="186">
        <v>6005863718</v>
      </c>
      <c r="AE1813" s="188" t="s">
        <v>761</v>
      </c>
      <c r="AF1813" s="188" t="s">
        <v>347</v>
      </c>
      <c r="AG1813" s="188" t="s">
        <v>347</v>
      </c>
      <c r="AH1813" s="190">
        <v>14819536845189</v>
      </c>
      <c r="AI1813" s="188" t="s">
        <v>876</v>
      </c>
      <c r="AJ1813" s="186">
        <v>56100</v>
      </c>
      <c r="AK1813" s="188" t="s">
        <v>264</v>
      </c>
      <c r="AL1813" s="188" t="s">
        <v>616</v>
      </c>
      <c r="AM1813" s="188" t="s">
        <v>1008</v>
      </c>
      <c r="AN1813" s="188" t="s">
        <v>101</v>
      </c>
      <c r="AO1813" s="188" t="s">
        <v>617</v>
      </c>
      <c r="AP1813" s="188" t="s">
        <v>618</v>
      </c>
      <c r="AQ1813" s="188" t="s">
        <v>619</v>
      </c>
      <c r="AR1813" s="191">
        <v>18</v>
      </c>
      <c r="AS1813" s="188" t="s">
        <v>347</v>
      </c>
      <c r="AT1813" s="188" t="s">
        <v>347</v>
      </c>
      <c r="AU1813" s="186">
        <v>0</v>
      </c>
      <c r="AV1813" s="189">
        <v>43466</v>
      </c>
      <c r="AW1813" s="189">
        <v>43524</v>
      </c>
      <c r="AX1813" s="191">
        <v>15.75</v>
      </c>
      <c r="AY1813" s="186">
        <v>0</v>
      </c>
      <c r="AZ1813" s="186">
        <v>0</v>
      </c>
      <c r="BA1813" s="186">
        <v>0</v>
      </c>
      <c r="BB1813" s="186">
        <v>0</v>
      </c>
      <c r="BC1813" s="191">
        <v>1.1399999999999999</v>
      </c>
      <c r="BD1813" s="186">
        <v>0</v>
      </c>
      <c r="BE1813" s="186">
        <v>0</v>
      </c>
      <c r="BF1813" s="189">
        <v>43525</v>
      </c>
      <c r="BG1813" s="189">
        <v>43585</v>
      </c>
      <c r="BH1813" s="191">
        <v>19.739999999999998</v>
      </c>
      <c r="BI1813" s="191">
        <v>11.05</v>
      </c>
      <c r="BJ1813" s="191">
        <v>46.54</v>
      </c>
      <c r="BK1813" s="191">
        <v>6.8</v>
      </c>
      <c r="BL1813" s="191">
        <v>5.34</v>
      </c>
      <c r="BM1813" s="191">
        <v>1.93</v>
      </c>
      <c r="BN1813" s="191">
        <v>0.91</v>
      </c>
      <c r="BO1813" s="191">
        <v>2.84</v>
      </c>
      <c r="BP1813" s="191">
        <v>61.52</v>
      </c>
      <c r="BQ1813" s="191">
        <v>25.08</v>
      </c>
      <c r="BR1813" s="191">
        <v>1.38</v>
      </c>
      <c r="BS1813" s="191">
        <v>36.44</v>
      </c>
      <c r="BT1813" s="191">
        <v>7.29</v>
      </c>
      <c r="BU1813" s="191">
        <v>70.19</v>
      </c>
      <c r="BV1813" s="186">
        <v>302</v>
      </c>
      <c r="BW1813" s="186">
        <v>302</v>
      </c>
      <c r="BX1813" s="186">
        <v>0</v>
      </c>
      <c r="BY1813" s="189">
        <v>43540</v>
      </c>
      <c r="BZ1813" s="188" t="s">
        <v>624</v>
      </c>
      <c r="CA1813" s="186">
        <v>1457</v>
      </c>
      <c r="CB1813" s="186">
        <v>0</v>
      </c>
      <c r="CC1813" s="189">
        <v>43571</v>
      </c>
      <c r="CD1813" s="186">
        <v>1097</v>
      </c>
      <c r="CE1813" s="186">
        <v>0</v>
      </c>
      <c r="CF1813" s="186">
        <v>1399</v>
      </c>
      <c r="CG1813" s="186">
        <v>0</v>
      </c>
    </row>
    <row r="1814" spans="1:85" hidden="1" x14ac:dyDescent="0.45">
      <c r="A1814" s="98">
        <v>100004095111</v>
      </c>
      <c r="B1814" s="1">
        <v>43538</v>
      </c>
      <c r="C1814" t="s">
        <v>101</v>
      </c>
      <c r="D1814">
        <v>2018</v>
      </c>
      <c r="E1814" s="98">
        <v>14838639594716</v>
      </c>
      <c r="F1814" s="193" t="s">
        <v>763</v>
      </c>
      <c r="G1814" s="141" t="str">
        <f>VLOOKUP(E1814,'Tableau Sites'!$A$7:$C$107,3,FALSE)</f>
        <v>RUE JEAN DE MERVILLE</v>
      </c>
      <c r="H1814" s="98">
        <v>56100</v>
      </c>
      <c r="I1814" s="104">
        <v>36</v>
      </c>
      <c r="J1814" s="1">
        <v>43404</v>
      </c>
      <c r="K1814" s="1">
        <v>43404</v>
      </c>
      <c r="L1814" s="104">
        <v>1193</v>
      </c>
      <c r="M1814" s="104">
        <v>1193</v>
      </c>
      <c r="N1814" s="5">
        <v>215.84</v>
      </c>
      <c r="O1814" s="186">
        <v>102976584</v>
      </c>
      <c r="P1814" s="187" t="s">
        <v>611</v>
      </c>
      <c r="Q1814" s="186">
        <v>102977700</v>
      </c>
      <c r="R1814" s="188" t="s">
        <v>130</v>
      </c>
      <c r="S1814" s="186">
        <v>11003620275</v>
      </c>
      <c r="T1814" s="188" t="s">
        <v>910</v>
      </c>
      <c r="U1814" s="186">
        <v>21560121200016</v>
      </c>
      <c r="V1814" s="188" t="s">
        <v>347</v>
      </c>
      <c r="W1814" s="188" t="s">
        <v>917</v>
      </c>
      <c r="X1814" s="186">
        <v>100004095111</v>
      </c>
      <c r="Y1814" s="189">
        <v>43538</v>
      </c>
      <c r="Z1814" s="189">
        <v>43578</v>
      </c>
      <c r="AA1814" s="186">
        <v>252</v>
      </c>
      <c r="AB1814" s="188" t="s">
        <v>613</v>
      </c>
      <c r="AC1814" s="188" t="s">
        <v>347</v>
      </c>
      <c r="AD1814" s="186">
        <v>6005863601</v>
      </c>
      <c r="AE1814" s="188" t="s">
        <v>763</v>
      </c>
      <c r="AF1814" s="188" t="s">
        <v>347</v>
      </c>
      <c r="AG1814" s="188" t="s">
        <v>347</v>
      </c>
      <c r="AH1814" s="190">
        <v>14838639594716</v>
      </c>
      <c r="AI1814" s="188" t="s">
        <v>877</v>
      </c>
      <c r="AJ1814" s="186">
        <v>56100</v>
      </c>
      <c r="AK1814" s="188" t="s">
        <v>264</v>
      </c>
      <c r="AL1814" s="188" t="s">
        <v>396</v>
      </c>
      <c r="AM1814" s="188" t="s">
        <v>1009</v>
      </c>
      <c r="AN1814" s="188" t="s">
        <v>101</v>
      </c>
      <c r="AO1814" s="188" t="s">
        <v>617</v>
      </c>
      <c r="AP1814" s="188" t="s">
        <v>618</v>
      </c>
      <c r="AQ1814" s="188" t="s">
        <v>619</v>
      </c>
      <c r="AR1814" s="191">
        <v>36</v>
      </c>
      <c r="AS1814" s="188" t="s">
        <v>347</v>
      </c>
      <c r="AT1814" s="188" t="s">
        <v>347</v>
      </c>
      <c r="AU1814" s="186">
        <v>0</v>
      </c>
      <c r="AV1814" s="189">
        <v>43344</v>
      </c>
      <c r="AW1814" s="189">
        <v>43404</v>
      </c>
      <c r="AX1814" s="191">
        <v>60</v>
      </c>
      <c r="AY1814" s="186">
        <v>0</v>
      </c>
      <c r="AZ1814" s="186">
        <v>0</v>
      </c>
      <c r="BA1814" s="186">
        <v>0</v>
      </c>
      <c r="BB1814" s="186">
        <v>0</v>
      </c>
      <c r="BC1814" s="191">
        <v>2.29</v>
      </c>
      <c r="BD1814" s="186">
        <v>0</v>
      </c>
      <c r="BE1814" s="186">
        <v>0</v>
      </c>
      <c r="BF1814" s="189">
        <v>43405</v>
      </c>
      <c r="BG1814" s="189">
        <v>43465</v>
      </c>
      <c r="BH1814" s="191">
        <v>34.18</v>
      </c>
      <c r="BI1814" s="191">
        <v>43.66</v>
      </c>
      <c r="BJ1814" s="191">
        <v>137.84</v>
      </c>
      <c r="BK1814" s="191">
        <v>26.84</v>
      </c>
      <c r="BL1814" s="191">
        <v>9.24</v>
      </c>
      <c r="BM1814" s="191">
        <v>7.61</v>
      </c>
      <c r="BN1814" s="191">
        <v>3.58</v>
      </c>
      <c r="BO1814" s="191">
        <v>11.19</v>
      </c>
      <c r="BP1814" s="191">
        <v>185.11</v>
      </c>
      <c r="BQ1814" s="191">
        <v>43.42</v>
      </c>
      <c r="BR1814" s="191">
        <v>2.39</v>
      </c>
      <c r="BS1814" s="191">
        <v>141.69</v>
      </c>
      <c r="BT1814" s="191">
        <v>28.34</v>
      </c>
      <c r="BU1814" s="191">
        <v>215.84</v>
      </c>
      <c r="BV1814" s="186">
        <v>1193</v>
      </c>
      <c r="BW1814" s="186">
        <v>1193</v>
      </c>
      <c r="BX1814" s="186">
        <v>0</v>
      </c>
      <c r="BY1814" s="188"/>
      <c r="BZ1814" s="188" t="s">
        <v>347</v>
      </c>
      <c r="CA1814" s="186" t="s">
        <v>347</v>
      </c>
      <c r="CB1814" s="186" t="s">
        <v>347</v>
      </c>
      <c r="CC1814" s="189">
        <v>43634</v>
      </c>
      <c r="CD1814" s="186">
        <v>66081</v>
      </c>
      <c r="CE1814" s="186">
        <v>0</v>
      </c>
      <c r="CF1814" s="186">
        <v>67274</v>
      </c>
      <c r="CG1814" s="186">
        <v>0</v>
      </c>
    </row>
    <row r="1815" spans="1:85" hidden="1" x14ac:dyDescent="0.45">
      <c r="A1815" s="98">
        <v>100004095111</v>
      </c>
      <c r="B1815" s="1">
        <v>43538</v>
      </c>
      <c r="C1815" t="s">
        <v>101</v>
      </c>
      <c r="D1815">
        <v>2019</v>
      </c>
      <c r="E1815" s="98">
        <v>14838639594716</v>
      </c>
      <c r="F1815" s="193" t="s">
        <v>763</v>
      </c>
      <c r="G1815" s="141" t="str">
        <f>VLOOKUP(E1815,'Tableau Sites'!$A$7:$C$107,3,FALSE)</f>
        <v>RUE JEAN DE MERVILLE</v>
      </c>
      <c r="H1815" s="98">
        <v>56100</v>
      </c>
      <c r="I1815" s="104">
        <v>36</v>
      </c>
      <c r="J1815" s="1">
        <v>43465</v>
      </c>
      <c r="K1815" s="1">
        <v>43465</v>
      </c>
      <c r="L1815" s="104">
        <v>5288</v>
      </c>
      <c r="M1815" s="104">
        <v>5288</v>
      </c>
      <c r="N1815" s="5">
        <v>797.96</v>
      </c>
      <c r="O1815" s="186">
        <v>102976584</v>
      </c>
      <c r="P1815" s="187" t="s">
        <v>611</v>
      </c>
      <c r="Q1815" s="186">
        <v>102977700</v>
      </c>
      <c r="R1815" s="188" t="s">
        <v>130</v>
      </c>
      <c r="S1815" s="186">
        <v>11003620275</v>
      </c>
      <c r="T1815" s="188" t="s">
        <v>910</v>
      </c>
      <c r="U1815" s="186">
        <v>21560121200016</v>
      </c>
      <c r="V1815" s="188" t="s">
        <v>347</v>
      </c>
      <c r="W1815" s="188" t="s">
        <v>917</v>
      </c>
      <c r="X1815" s="186">
        <v>100004095111</v>
      </c>
      <c r="Y1815" s="189">
        <v>43538</v>
      </c>
      <c r="Z1815" s="189">
        <v>43578</v>
      </c>
      <c r="AA1815" s="186">
        <v>253</v>
      </c>
      <c r="AB1815" s="188" t="s">
        <v>613</v>
      </c>
      <c r="AC1815" s="188" t="s">
        <v>347</v>
      </c>
      <c r="AD1815" s="186">
        <v>6005863601</v>
      </c>
      <c r="AE1815" s="188" t="s">
        <v>763</v>
      </c>
      <c r="AF1815" s="188" t="s">
        <v>347</v>
      </c>
      <c r="AG1815" s="188" t="s">
        <v>347</v>
      </c>
      <c r="AH1815" s="190">
        <v>14838639594716</v>
      </c>
      <c r="AI1815" s="188" t="s">
        <v>877</v>
      </c>
      <c r="AJ1815" s="186">
        <v>56100</v>
      </c>
      <c r="AK1815" s="188" t="s">
        <v>264</v>
      </c>
      <c r="AL1815" s="188" t="s">
        <v>396</v>
      </c>
      <c r="AM1815" s="188" t="s">
        <v>1009</v>
      </c>
      <c r="AN1815" s="188" t="s">
        <v>101</v>
      </c>
      <c r="AO1815" s="188" t="s">
        <v>617</v>
      </c>
      <c r="AP1815" s="188" t="s">
        <v>618</v>
      </c>
      <c r="AQ1815" s="188" t="s">
        <v>619</v>
      </c>
      <c r="AR1815" s="191">
        <v>36</v>
      </c>
      <c r="AS1815" s="188" t="s">
        <v>347</v>
      </c>
      <c r="AT1815" s="188" t="s">
        <v>347</v>
      </c>
      <c r="AU1815" s="186">
        <v>0</v>
      </c>
      <c r="AV1815" s="189">
        <v>43405</v>
      </c>
      <c r="AW1815" s="189">
        <v>43465</v>
      </c>
      <c r="AX1815" s="191">
        <v>265.93</v>
      </c>
      <c r="AY1815" s="186">
        <v>0</v>
      </c>
      <c r="AZ1815" s="186">
        <v>0</v>
      </c>
      <c r="BA1815" s="186">
        <v>0</v>
      </c>
      <c r="BB1815" s="186">
        <v>0</v>
      </c>
      <c r="BC1815" s="191">
        <v>10.15</v>
      </c>
      <c r="BD1815" s="186">
        <v>0</v>
      </c>
      <c r="BE1815" s="186">
        <v>0</v>
      </c>
      <c r="BF1815" s="189">
        <v>43466</v>
      </c>
      <c r="BG1815" s="189">
        <v>43524</v>
      </c>
      <c r="BH1815" s="191">
        <v>33.049999999999997</v>
      </c>
      <c r="BI1815" s="191">
        <v>193.54</v>
      </c>
      <c r="BJ1815" s="191">
        <v>492.52</v>
      </c>
      <c r="BK1815" s="191">
        <v>118.98</v>
      </c>
      <c r="BL1815" s="191">
        <v>8.94</v>
      </c>
      <c r="BM1815" s="191">
        <v>33.74</v>
      </c>
      <c r="BN1815" s="191">
        <v>15.86</v>
      </c>
      <c r="BO1815" s="191">
        <v>49.6</v>
      </c>
      <c r="BP1815" s="191">
        <v>670.04</v>
      </c>
      <c r="BQ1815" s="191">
        <v>41.99</v>
      </c>
      <c r="BR1815" s="191">
        <v>2.31</v>
      </c>
      <c r="BS1815" s="191">
        <v>628.04999999999995</v>
      </c>
      <c r="BT1815" s="191">
        <v>125.61</v>
      </c>
      <c r="BU1815" s="191">
        <v>797.96</v>
      </c>
      <c r="BV1815" s="186">
        <v>5288</v>
      </c>
      <c r="BW1815" s="186">
        <v>5288</v>
      </c>
      <c r="BX1815" s="186">
        <v>0</v>
      </c>
      <c r="BY1815" s="188"/>
      <c r="BZ1815" s="188" t="s">
        <v>347</v>
      </c>
      <c r="CA1815" s="186" t="s">
        <v>347</v>
      </c>
      <c r="CB1815" s="186" t="s">
        <v>347</v>
      </c>
      <c r="CC1815" s="189">
        <v>43634</v>
      </c>
      <c r="CD1815" s="186">
        <v>67274</v>
      </c>
      <c r="CE1815" s="186">
        <v>0</v>
      </c>
      <c r="CF1815" s="186">
        <v>72562</v>
      </c>
      <c r="CG1815" s="186">
        <v>0</v>
      </c>
    </row>
    <row r="1816" spans="1:85" hidden="1" x14ac:dyDescent="0.45">
      <c r="A1816" s="98">
        <v>100004095111</v>
      </c>
      <c r="B1816" s="1">
        <v>43538</v>
      </c>
      <c r="C1816" t="s">
        <v>101</v>
      </c>
      <c r="D1816">
        <v>2019</v>
      </c>
      <c r="E1816" s="98">
        <v>14838639594716</v>
      </c>
      <c r="F1816" s="193" t="s">
        <v>763</v>
      </c>
      <c r="G1816" s="141" t="str">
        <f>VLOOKUP(E1816,'Tableau Sites'!$A$7:$C$107,3,FALSE)</f>
        <v>RUE JEAN DE MERVILLE</v>
      </c>
      <c r="H1816" s="98">
        <v>56100</v>
      </c>
      <c r="I1816" s="104">
        <v>36</v>
      </c>
      <c r="J1816" s="1">
        <v>43524</v>
      </c>
      <c r="K1816" s="1">
        <v>43524</v>
      </c>
      <c r="L1816" s="104">
        <v>-3048</v>
      </c>
      <c r="M1816" s="104">
        <v>-3048</v>
      </c>
      <c r="N1816" s="5">
        <v>-395.41</v>
      </c>
      <c r="O1816" s="186">
        <v>102976584</v>
      </c>
      <c r="P1816" s="187" t="s">
        <v>611</v>
      </c>
      <c r="Q1816" s="186">
        <v>102977700</v>
      </c>
      <c r="R1816" s="188" t="s">
        <v>130</v>
      </c>
      <c r="S1816" s="186">
        <v>11003620275</v>
      </c>
      <c r="T1816" s="188" t="s">
        <v>910</v>
      </c>
      <c r="U1816" s="186">
        <v>21560121200016</v>
      </c>
      <c r="V1816" s="188" t="s">
        <v>347</v>
      </c>
      <c r="W1816" s="188" t="s">
        <v>917</v>
      </c>
      <c r="X1816" s="186">
        <v>100004095111</v>
      </c>
      <c r="Y1816" s="189">
        <v>43538</v>
      </c>
      <c r="Z1816" s="189">
        <v>43578</v>
      </c>
      <c r="AA1816" s="186">
        <v>254</v>
      </c>
      <c r="AB1816" s="188" t="s">
        <v>635</v>
      </c>
      <c r="AC1816" s="188" t="s">
        <v>347</v>
      </c>
      <c r="AD1816" s="186">
        <v>6005863601</v>
      </c>
      <c r="AE1816" s="188" t="s">
        <v>763</v>
      </c>
      <c r="AF1816" s="188" t="s">
        <v>347</v>
      </c>
      <c r="AG1816" s="188" t="s">
        <v>347</v>
      </c>
      <c r="AH1816" s="190">
        <v>14838639594716</v>
      </c>
      <c r="AI1816" s="188" t="s">
        <v>877</v>
      </c>
      <c r="AJ1816" s="186">
        <v>56100</v>
      </c>
      <c r="AK1816" s="188" t="s">
        <v>264</v>
      </c>
      <c r="AL1816" s="188" t="s">
        <v>396</v>
      </c>
      <c r="AM1816" s="188" t="s">
        <v>1009</v>
      </c>
      <c r="AN1816" s="188" t="s">
        <v>101</v>
      </c>
      <c r="AO1816" s="188" t="s">
        <v>617</v>
      </c>
      <c r="AP1816" s="188" t="s">
        <v>618</v>
      </c>
      <c r="AQ1816" s="188" t="s">
        <v>619</v>
      </c>
      <c r="AR1816" s="191">
        <v>36</v>
      </c>
      <c r="AS1816" s="188" t="s">
        <v>347</v>
      </c>
      <c r="AT1816" s="188" t="s">
        <v>347</v>
      </c>
      <c r="AU1816" s="186">
        <v>0</v>
      </c>
      <c r="AV1816" s="189">
        <v>43466</v>
      </c>
      <c r="AW1816" s="189">
        <v>43524</v>
      </c>
      <c r="AX1816" s="191">
        <v>-158.94999999999999</v>
      </c>
      <c r="AY1816" s="186">
        <v>0</v>
      </c>
      <c r="AZ1816" s="186">
        <v>0</v>
      </c>
      <c r="BA1816" s="186">
        <v>0</v>
      </c>
      <c r="BB1816" s="186">
        <v>0</v>
      </c>
      <c r="BC1816" s="191">
        <v>-11.52</v>
      </c>
      <c r="BD1816" s="186">
        <v>0</v>
      </c>
      <c r="BE1816" s="186">
        <v>0</v>
      </c>
      <c r="BF1816" s="189">
        <v>43525</v>
      </c>
      <c r="BG1816" s="189">
        <v>43585</v>
      </c>
      <c r="BH1816" s="191">
        <v>34.18</v>
      </c>
      <c r="BI1816" s="191">
        <v>-111.56</v>
      </c>
      <c r="BJ1816" s="191">
        <v>-236.33</v>
      </c>
      <c r="BK1816" s="191">
        <v>-68.58</v>
      </c>
      <c r="BL1816" s="191">
        <v>9.24</v>
      </c>
      <c r="BM1816" s="191">
        <v>-19.45</v>
      </c>
      <c r="BN1816" s="191">
        <v>-9.14</v>
      </c>
      <c r="BO1816" s="191">
        <v>-28.59</v>
      </c>
      <c r="BP1816" s="191">
        <v>-324.26</v>
      </c>
      <c r="BQ1816" s="191">
        <v>43.42</v>
      </c>
      <c r="BR1816" s="191">
        <v>2.39</v>
      </c>
      <c r="BS1816" s="191">
        <v>-367.68</v>
      </c>
      <c r="BT1816" s="191">
        <v>-73.540000000000006</v>
      </c>
      <c r="BU1816" s="191">
        <v>-395.41</v>
      </c>
      <c r="BV1816" s="186">
        <v>-3048</v>
      </c>
      <c r="BW1816" s="186">
        <v>-3048</v>
      </c>
      <c r="BX1816" s="186">
        <v>0</v>
      </c>
      <c r="BY1816" s="188"/>
      <c r="BZ1816" s="188" t="s">
        <v>347</v>
      </c>
      <c r="CA1816" s="186" t="s">
        <v>347</v>
      </c>
      <c r="CB1816" s="186" t="s">
        <v>347</v>
      </c>
      <c r="CC1816" s="189">
        <v>43634</v>
      </c>
      <c r="CD1816" s="186">
        <v>72562</v>
      </c>
      <c r="CE1816" s="186">
        <v>0</v>
      </c>
      <c r="CF1816" s="186">
        <v>69514</v>
      </c>
      <c r="CG1816" s="186">
        <v>0</v>
      </c>
    </row>
    <row r="1817" spans="1:85" hidden="1" x14ac:dyDescent="0.45">
      <c r="A1817" s="98">
        <v>100004095111</v>
      </c>
      <c r="B1817" s="1">
        <v>43538</v>
      </c>
      <c r="C1817" t="s">
        <v>101</v>
      </c>
      <c r="D1817">
        <v>2018</v>
      </c>
      <c r="E1817" s="98">
        <v>14815629464508</v>
      </c>
      <c r="F1817" s="142" t="s">
        <v>79</v>
      </c>
      <c r="G1817" s="141" t="e">
        <f>VLOOKUP(E1817,'Tableau Sites'!$A$7:$C$107,3,FALSE)</f>
        <v>#N/A</v>
      </c>
      <c r="H1817" s="98">
        <v>56100</v>
      </c>
      <c r="I1817" s="104">
        <v>18</v>
      </c>
      <c r="J1817" s="1">
        <v>43343</v>
      </c>
      <c r="K1817" s="1">
        <v>43343</v>
      </c>
      <c r="L1817" s="104">
        <v>293</v>
      </c>
      <c r="M1817" s="104">
        <v>293</v>
      </c>
      <c r="N1817" s="5">
        <v>40.840000000000003</v>
      </c>
      <c r="O1817" s="186">
        <v>102976584</v>
      </c>
      <c r="P1817" s="187" t="s">
        <v>611</v>
      </c>
      <c r="Q1817" s="186">
        <v>102977700</v>
      </c>
      <c r="R1817" s="188" t="s">
        <v>130</v>
      </c>
      <c r="S1817" s="186">
        <v>11003620275</v>
      </c>
      <c r="T1817" s="188" t="s">
        <v>910</v>
      </c>
      <c r="U1817" s="186">
        <v>21560121200016</v>
      </c>
      <c r="V1817" s="188" t="s">
        <v>347</v>
      </c>
      <c r="W1817" s="188" t="s">
        <v>917</v>
      </c>
      <c r="X1817" s="186">
        <v>100004095111</v>
      </c>
      <c r="Y1817" s="189">
        <v>43538</v>
      </c>
      <c r="Z1817" s="189">
        <v>43578</v>
      </c>
      <c r="AA1817" s="186">
        <v>255</v>
      </c>
      <c r="AB1817" s="188" t="s">
        <v>908</v>
      </c>
      <c r="AC1817" s="188" t="s">
        <v>347</v>
      </c>
      <c r="AD1817" s="186">
        <v>6005836666</v>
      </c>
      <c r="AE1817" s="188" t="s">
        <v>79</v>
      </c>
      <c r="AF1817" s="188" t="s">
        <v>347</v>
      </c>
      <c r="AG1817" s="188" t="s">
        <v>347</v>
      </c>
      <c r="AH1817" s="190">
        <v>14815629464508</v>
      </c>
      <c r="AI1817" s="188" t="s">
        <v>878</v>
      </c>
      <c r="AJ1817" s="186">
        <v>56100</v>
      </c>
      <c r="AK1817" s="188" t="s">
        <v>264</v>
      </c>
      <c r="AL1817" s="188" t="s">
        <v>616</v>
      </c>
      <c r="AM1817" s="188" t="s">
        <v>1010</v>
      </c>
      <c r="AN1817" s="188" t="s">
        <v>101</v>
      </c>
      <c r="AO1817" s="188" t="s">
        <v>617</v>
      </c>
      <c r="AP1817" s="188" t="s">
        <v>627</v>
      </c>
      <c r="AQ1817" s="188" t="s">
        <v>619</v>
      </c>
      <c r="AR1817" s="191">
        <v>18</v>
      </c>
      <c r="AS1817" s="188" t="s">
        <v>347</v>
      </c>
      <c r="AT1817" s="188" t="s">
        <v>347</v>
      </c>
      <c r="AU1817" s="186">
        <v>0</v>
      </c>
      <c r="AV1817" s="189">
        <v>43282</v>
      </c>
      <c r="AW1817" s="189">
        <v>43343</v>
      </c>
      <c r="AX1817" s="191">
        <v>14.73</v>
      </c>
      <c r="AY1817" s="186">
        <v>0</v>
      </c>
      <c r="AZ1817" s="186">
        <v>0</v>
      </c>
      <c r="BA1817" s="186">
        <v>0</v>
      </c>
      <c r="BB1817" s="186">
        <v>0</v>
      </c>
      <c r="BC1817" s="191">
        <v>0.56000000000000005</v>
      </c>
      <c r="BD1817" s="186">
        <v>0</v>
      </c>
      <c r="BE1817" s="186">
        <v>0</v>
      </c>
      <c r="BF1817" s="188"/>
      <c r="BG1817" s="188"/>
      <c r="BH1817" s="186">
        <v>0</v>
      </c>
      <c r="BI1817" s="191">
        <v>9.9499999999999993</v>
      </c>
      <c r="BJ1817" s="191">
        <v>24.68</v>
      </c>
      <c r="BK1817" s="191">
        <v>6.6</v>
      </c>
      <c r="BL1817" s="186">
        <v>0</v>
      </c>
      <c r="BM1817" s="191">
        <v>1.87</v>
      </c>
      <c r="BN1817" s="191">
        <v>0.88</v>
      </c>
      <c r="BO1817" s="191">
        <v>2.75</v>
      </c>
      <c r="BP1817" s="191">
        <v>34.03</v>
      </c>
      <c r="BQ1817" s="186">
        <v>0</v>
      </c>
      <c r="BR1817" s="186">
        <v>0</v>
      </c>
      <c r="BS1817" s="191">
        <v>34.03</v>
      </c>
      <c r="BT1817" s="191">
        <v>6.81</v>
      </c>
      <c r="BU1817" s="191">
        <v>40.840000000000003</v>
      </c>
      <c r="BV1817" s="186">
        <v>293</v>
      </c>
      <c r="BW1817" s="186">
        <v>198</v>
      </c>
      <c r="BX1817" s="186">
        <v>95</v>
      </c>
      <c r="BY1817" s="189">
        <v>43513</v>
      </c>
      <c r="BZ1817" s="188" t="s">
        <v>624</v>
      </c>
      <c r="CA1817" s="186">
        <v>180</v>
      </c>
      <c r="CB1817" s="186">
        <v>82</v>
      </c>
      <c r="CC1817" s="188"/>
      <c r="CD1817" s="186">
        <v>16755</v>
      </c>
      <c r="CE1817" s="186">
        <v>4752</v>
      </c>
      <c r="CF1817" s="186">
        <v>9</v>
      </c>
      <c r="CG1817" s="186">
        <v>5</v>
      </c>
    </row>
    <row r="1818" spans="1:85" hidden="1" x14ac:dyDescent="0.45">
      <c r="A1818" s="98">
        <v>100004095111</v>
      </c>
      <c r="B1818" s="1">
        <v>43538</v>
      </c>
      <c r="C1818" t="s">
        <v>101</v>
      </c>
      <c r="D1818">
        <v>2018</v>
      </c>
      <c r="E1818" s="98">
        <v>14815629464508</v>
      </c>
      <c r="F1818" s="142" t="s">
        <v>79</v>
      </c>
      <c r="G1818" s="141" t="e">
        <f>VLOOKUP(E1818,'Tableau Sites'!$A$7:$C$107,3,FALSE)</f>
        <v>#N/A</v>
      </c>
      <c r="H1818" s="98">
        <v>56100</v>
      </c>
      <c r="I1818" s="104">
        <v>18</v>
      </c>
      <c r="J1818" s="1">
        <v>43404</v>
      </c>
      <c r="K1818" s="1">
        <v>43404</v>
      </c>
      <c r="L1818" s="104">
        <v>129</v>
      </c>
      <c r="M1818" s="104">
        <v>129</v>
      </c>
      <c r="N1818" s="5">
        <v>54.12</v>
      </c>
      <c r="O1818" s="186">
        <v>102976584</v>
      </c>
      <c r="P1818" s="187" t="s">
        <v>611</v>
      </c>
      <c r="Q1818" s="186">
        <v>102977700</v>
      </c>
      <c r="R1818" s="188" t="s">
        <v>130</v>
      </c>
      <c r="S1818" s="186">
        <v>11003620275</v>
      </c>
      <c r="T1818" s="188" t="s">
        <v>910</v>
      </c>
      <c r="U1818" s="186">
        <v>21560121200016</v>
      </c>
      <c r="V1818" s="188" t="s">
        <v>347</v>
      </c>
      <c r="W1818" s="188" t="s">
        <v>917</v>
      </c>
      <c r="X1818" s="186">
        <v>100004095111</v>
      </c>
      <c r="Y1818" s="189">
        <v>43538</v>
      </c>
      <c r="Z1818" s="189">
        <v>43578</v>
      </c>
      <c r="AA1818" s="186">
        <v>256</v>
      </c>
      <c r="AB1818" s="188" t="s">
        <v>613</v>
      </c>
      <c r="AC1818" s="188" t="s">
        <v>347</v>
      </c>
      <c r="AD1818" s="186">
        <v>6005836666</v>
      </c>
      <c r="AE1818" s="188" t="s">
        <v>79</v>
      </c>
      <c r="AF1818" s="188" t="s">
        <v>347</v>
      </c>
      <c r="AG1818" s="188" t="s">
        <v>347</v>
      </c>
      <c r="AH1818" s="190">
        <v>14815629464508</v>
      </c>
      <c r="AI1818" s="188" t="s">
        <v>878</v>
      </c>
      <c r="AJ1818" s="186">
        <v>56100</v>
      </c>
      <c r="AK1818" s="188" t="s">
        <v>264</v>
      </c>
      <c r="AL1818" s="188" t="s">
        <v>616</v>
      </c>
      <c r="AM1818" s="188" t="s">
        <v>1011</v>
      </c>
      <c r="AN1818" s="188" t="s">
        <v>101</v>
      </c>
      <c r="AO1818" s="188" t="s">
        <v>617</v>
      </c>
      <c r="AP1818" s="188" t="s">
        <v>627</v>
      </c>
      <c r="AQ1818" s="188" t="s">
        <v>619</v>
      </c>
      <c r="AR1818" s="191">
        <v>18</v>
      </c>
      <c r="AS1818" s="188" t="s">
        <v>347</v>
      </c>
      <c r="AT1818" s="188" t="s">
        <v>347</v>
      </c>
      <c r="AU1818" s="186">
        <v>0</v>
      </c>
      <c r="AV1818" s="189">
        <v>43344</v>
      </c>
      <c r="AW1818" s="189">
        <v>43404</v>
      </c>
      <c r="AX1818" s="191">
        <v>6.49</v>
      </c>
      <c r="AY1818" s="186">
        <v>0</v>
      </c>
      <c r="AZ1818" s="186">
        <v>0</v>
      </c>
      <c r="BA1818" s="186">
        <v>0</v>
      </c>
      <c r="BB1818" s="186">
        <v>0</v>
      </c>
      <c r="BC1818" s="191">
        <v>0.25</v>
      </c>
      <c r="BD1818" s="186">
        <v>0</v>
      </c>
      <c r="BE1818" s="186">
        <v>0</v>
      </c>
      <c r="BF1818" s="189">
        <v>43405</v>
      </c>
      <c r="BG1818" s="189">
        <v>43465</v>
      </c>
      <c r="BH1818" s="191">
        <v>26.96</v>
      </c>
      <c r="BI1818" s="191">
        <v>4.3899999999999997</v>
      </c>
      <c r="BJ1818" s="191">
        <v>37.840000000000003</v>
      </c>
      <c r="BK1818" s="191">
        <v>2.9</v>
      </c>
      <c r="BL1818" s="191">
        <v>7.29</v>
      </c>
      <c r="BM1818" s="191">
        <v>0.82</v>
      </c>
      <c r="BN1818" s="191">
        <v>0.39</v>
      </c>
      <c r="BO1818" s="191">
        <v>1.21</v>
      </c>
      <c r="BP1818" s="191">
        <v>49.24</v>
      </c>
      <c r="BQ1818" s="191">
        <v>34.25</v>
      </c>
      <c r="BR1818" s="191">
        <v>1.88</v>
      </c>
      <c r="BS1818" s="191">
        <v>14.99</v>
      </c>
      <c r="BT1818" s="191">
        <v>3</v>
      </c>
      <c r="BU1818" s="191">
        <v>54.12</v>
      </c>
      <c r="BV1818" s="186">
        <v>129</v>
      </c>
      <c r="BW1818" s="186">
        <v>88</v>
      </c>
      <c r="BX1818" s="186">
        <v>41</v>
      </c>
      <c r="BY1818" s="189">
        <v>43513</v>
      </c>
      <c r="BZ1818" s="188" t="s">
        <v>624</v>
      </c>
      <c r="CA1818" s="186">
        <v>180</v>
      </c>
      <c r="CB1818" s="186">
        <v>82</v>
      </c>
      <c r="CC1818" s="188"/>
      <c r="CD1818" s="186">
        <v>9</v>
      </c>
      <c r="CE1818" s="186">
        <v>5</v>
      </c>
      <c r="CF1818" s="186">
        <v>97</v>
      </c>
      <c r="CG1818" s="186">
        <v>46</v>
      </c>
    </row>
    <row r="1819" spans="1:85" hidden="1" x14ac:dyDescent="0.45">
      <c r="A1819" s="98">
        <v>100004095111</v>
      </c>
      <c r="B1819" s="1">
        <v>43538</v>
      </c>
      <c r="C1819" t="s">
        <v>101</v>
      </c>
      <c r="D1819">
        <v>2019</v>
      </c>
      <c r="E1819" s="98">
        <v>14815629464508</v>
      </c>
      <c r="F1819" s="142" t="s">
        <v>79</v>
      </c>
      <c r="G1819" s="141" t="e">
        <f>VLOOKUP(E1819,'Tableau Sites'!$A$7:$C$107,3,FALSE)</f>
        <v>#N/A</v>
      </c>
      <c r="H1819" s="98">
        <v>56100</v>
      </c>
      <c r="I1819" s="104">
        <v>18</v>
      </c>
      <c r="J1819" s="1">
        <v>43465</v>
      </c>
      <c r="K1819" s="1">
        <v>43465</v>
      </c>
      <c r="L1819" s="104">
        <v>85</v>
      </c>
      <c r="M1819" s="104">
        <v>85</v>
      </c>
      <c r="N1819" s="5">
        <v>46.81</v>
      </c>
      <c r="O1819" s="186">
        <v>102976584</v>
      </c>
      <c r="P1819" s="187" t="s">
        <v>611</v>
      </c>
      <c r="Q1819" s="186">
        <v>102977700</v>
      </c>
      <c r="R1819" s="188" t="s">
        <v>130</v>
      </c>
      <c r="S1819" s="186">
        <v>11003620275</v>
      </c>
      <c r="T1819" s="188" t="s">
        <v>910</v>
      </c>
      <c r="U1819" s="186">
        <v>21560121200016</v>
      </c>
      <c r="V1819" s="188" t="s">
        <v>347</v>
      </c>
      <c r="W1819" s="188" t="s">
        <v>917</v>
      </c>
      <c r="X1819" s="186">
        <v>100004095111</v>
      </c>
      <c r="Y1819" s="189">
        <v>43538</v>
      </c>
      <c r="Z1819" s="189">
        <v>43578</v>
      </c>
      <c r="AA1819" s="186">
        <v>257</v>
      </c>
      <c r="AB1819" s="188" t="s">
        <v>613</v>
      </c>
      <c r="AC1819" s="188" t="s">
        <v>347</v>
      </c>
      <c r="AD1819" s="186">
        <v>6005836666</v>
      </c>
      <c r="AE1819" s="188" t="s">
        <v>79</v>
      </c>
      <c r="AF1819" s="188" t="s">
        <v>347</v>
      </c>
      <c r="AG1819" s="188" t="s">
        <v>347</v>
      </c>
      <c r="AH1819" s="190">
        <v>14815629464508</v>
      </c>
      <c r="AI1819" s="188" t="s">
        <v>878</v>
      </c>
      <c r="AJ1819" s="186">
        <v>56100</v>
      </c>
      <c r="AK1819" s="188" t="s">
        <v>264</v>
      </c>
      <c r="AL1819" s="188" t="s">
        <v>616</v>
      </c>
      <c r="AM1819" s="188" t="s">
        <v>1011</v>
      </c>
      <c r="AN1819" s="188" t="s">
        <v>101</v>
      </c>
      <c r="AO1819" s="188" t="s">
        <v>617</v>
      </c>
      <c r="AP1819" s="188" t="s">
        <v>627</v>
      </c>
      <c r="AQ1819" s="188" t="s">
        <v>619</v>
      </c>
      <c r="AR1819" s="191">
        <v>18</v>
      </c>
      <c r="AS1819" s="188" t="s">
        <v>347</v>
      </c>
      <c r="AT1819" s="188" t="s">
        <v>347</v>
      </c>
      <c r="AU1819" s="186">
        <v>0</v>
      </c>
      <c r="AV1819" s="189">
        <v>43405</v>
      </c>
      <c r="AW1819" s="189">
        <v>43465</v>
      </c>
      <c r="AX1819" s="191">
        <v>4.2699999999999996</v>
      </c>
      <c r="AY1819" s="186">
        <v>0</v>
      </c>
      <c r="AZ1819" s="186">
        <v>0</v>
      </c>
      <c r="BA1819" s="186">
        <v>0</v>
      </c>
      <c r="BB1819" s="186">
        <v>0</v>
      </c>
      <c r="BC1819" s="191">
        <v>0.16</v>
      </c>
      <c r="BD1819" s="186">
        <v>0</v>
      </c>
      <c r="BE1819" s="186">
        <v>0</v>
      </c>
      <c r="BF1819" s="189">
        <v>43466</v>
      </c>
      <c r="BG1819" s="189">
        <v>43524</v>
      </c>
      <c r="BH1819" s="191">
        <v>26.07</v>
      </c>
      <c r="BI1819" s="191">
        <v>2.91</v>
      </c>
      <c r="BJ1819" s="191">
        <v>33.25</v>
      </c>
      <c r="BK1819" s="191">
        <v>1.91</v>
      </c>
      <c r="BL1819" s="191">
        <v>7.05</v>
      </c>
      <c r="BM1819" s="191">
        <v>0.54</v>
      </c>
      <c r="BN1819" s="191">
        <v>0.26</v>
      </c>
      <c r="BO1819" s="191">
        <v>0.8</v>
      </c>
      <c r="BP1819" s="191">
        <v>43.01</v>
      </c>
      <c r="BQ1819" s="191">
        <v>33.119999999999997</v>
      </c>
      <c r="BR1819" s="191">
        <v>1.82</v>
      </c>
      <c r="BS1819" s="191">
        <v>9.89</v>
      </c>
      <c r="BT1819" s="191">
        <v>1.98</v>
      </c>
      <c r="BU1819" s="191">
        <v>46.81</v>
      </c>
      <c r="BV1819" s="186">
        <v>85</v>
      </c>
      <c r="BW1819" s="186">
        <v>59</v>
      </c>
      <c r="BX1819" s="186">
        <v>26</v>
      </c>
      <c r="BY1819" s="189">
        <v>43513</v>
      </c>
      <c r="BZ1819" s="188" t="s">
        <v>624</v>
      </c>
      <c r="CA1819" s="186">
        <v>180</v>
      </c>
      <c r="CB1819" s="186">
        <v>82</v>
      </c>
      <c r="CC1819" s="188"/>
      <c r="CD1819" s="186">
        <v>97</v>
      </c>
      <c r="CE1819" s="186">
        <v>46</v>
      </c>
      <c r="CF1819" s="186">
        <v>156</v>
      </c>
      <c r="CG1819" s="186">
        <v>72</v>
      </c>
    </row>
    <row r="1820" spans="1:85" hidden="1" x14ac:dyDescent="0.45">
      <c r="A1820" s="98">
        <v>100004095111</v>
      </c>
      <c r="B1820" s="1">
        <v>43538</v>
      </c>
      <c r="C1820" t="s">
        <v>101</v>
      </c>
      <c r="D1820">
        <v>2019</v>
      </c>
      <c r="E1820" s="98">
        <v>14815629464508</v>
      </c>
      <c r="F1820" s="142" t="s">
        <v>79</v>
      </c>
      <c r="G1820" s="141" t="e">
        <f>VLOOKUP(E1820,'Tableau Sites'!$A$7:$C$107,3,FALSE)</f>
        <v>#N/A</v>
      </c>
      <c r="H1820" s="98">
        <v>56100</v>
      </c>
      <c r="I1820" s="104">
        <v>18</v>
      </c>
      <c r="J1820" s="1">
        <v>43524</v>
      </c>
      <c r="K1820" s="1">
        <v>43524</v>
      </c>
      <c r="L1820" s="104">
        <v>72</v>
      </c>
      <c r="M1820" s="104">
        <v>72</v>
      </c>
      <c r="N1820" s="5">
        <v>46.34</v>
      </c>
      <c r="O1820" s="186">
        <v>102976584</v>
      </c>
      <c r="P1820" s="187" t="s">
        <v>611</v>
      </c>
      <c r="Q1820" s="186">
        <v>102977700</v>
      </c>
      <c r="R1820" s="188" t="s">
        <v>130</v>
      </c>
      <c r="S1820" s="186">
        <v>11003620275</v>
      </c>
      <c r="T1820" s="188" t="s">
        <v>910</v>
      </c>
      <c r="U1820" s="186">
        <v>21560121200016</v>
      </c>
      <c r="V1820" s="188" t="s">
        <v>347</v>
      </c>
      <c r="W1820" s="188" t="s">
        <v>917</v>
      </c>
      <c r="X1820" s="186">
        <v>100004095111</v>
      </c>
      <c r="Y1820" s="189">
        <v>43538</v>
      </c>
      <c r="Z1820" s="189">
        <v>43578</v>
      </c>
      <c r="AA1820" s="186">
        <v>258</v>
      </c>
      <c r="AB1820" s="188" t="s">
        <v>613</v>
      </c>
      <c r="AC1820" s="188" t="s">
        <v>347</v>
      </c>
      <c r="AD1820" s="186">
        <v>6005836666</v>
      </c>
      <c r="AE1820" s="188" t="s">
        <v>79</v>
      </c>
      <c r="AF1820" s="188" t="s">
        <v>347</v>
      </c>
      <c r="AG1820" s="188" t="s">
        <v>347</v>
      </c>
      <c r="AH1820" s="190">
        <v>14815629464508</v>
      </c>
      <c r="AI1820" s="188" t="s">
        <v>878</v>
      </c>
      <c r="AJ1820" s="186">
        <v>56100</v>
      </c>
      <c r="AK1820" s="188" t="s">
        <v>264</v>
      </c>
      <c r="AL1820" s="188" t="s">
        <v>616</v>
      </c>
      <c r="AM1820" s="188" t="s">
        <v>1011</v>
      </c>
      <c r="AN1820" s="188" t="s">
        <v>101</v>
      </c>
      <c r="AO1820" s="188" t="s">
        <v>617</v>
      </c>
      <c r="AP1820" s="188" t="s">
        <v>627</v>
      </c>
      <c r="AQ1820" s="188" t="s">
        <v>619</v>
      </c>
      <c r="AR1820" s="191">
        <v>18</v>
      </c>
      <c r="AS1820" s="188" t="s">
        <v>347</v>
      </c>
      <c r="AT1820" s="188" t="s">
        <v>347</v>
      </c>
      <c r="AU1820" s="186">
        <v>0</v>
      </c>
      <c r="AV1820" s="189">
        <v>43466</v>
      </c>
      <c r="AW1820" s="189">
        <v>43524</v>
      </c>
      <c r="AX1820" s="191">
        <v>3.75</v>
      </c>
      <c r="AY1820" s="186">
        <v>0</v>
      </c>
      <c r="AZ1820" s="186">
        <v>0</v>
      </c>
      <c r="BA1820" s="186">
        <v>0</v>
      </c>
      <c r="BB1820" s="186">
        <v>0</v>
      </c>
      <c r="BC1820" s="191">
        <v>0.27</v>
      </c>
      <c r="BD1820" s="186">
        <v>0</v>
      </c>
      <c r="BE1820" s="186">
        <v>0</v>
      </c>
      <c r="BF1820" s="189">
        <v>43525</v>
      </c>
      <c r="BG1820" s="189">
        <v>43585</v>
      </c>
      <c r="BH1820" s="191">
        <v>26.96</v>
      </c>
      <c r="BI1820" s="191">
        <v>2.46</v>
      </c>
      <c r="BJ1820" s="191">
        <v>33.17</v>
      </c>
      <c r="BK1820" s="191">
        <v>1.62</v>
      </c>
      <c r="BL1820" s="191">
        <v>7.29</v>
      </c>
      <c r="BM1820" s="191">
        <v>0.46</v>
      </c>
      <c r="BN1820" s="191">
        <v>0.22</v>
      </c>
      <c r="BO1820" s="191">
        <v>0.68</v>
      </c>
      <c r="BP1820" s="191">
        <v>42.76</v>
      </c>
      <c r="BQ1820" s="191">
        <v>34.25</v>
      </c>
      <c r="BR1820" s="191">
        <v>1.88</v>
      </c>
      <c r="BS1820" s="191">
        <v>8.51</v>
      </c>
      <c r="BT1820" s="191">
        <v>1.7</v>
      </c>
      <c r="BU1820" s="191">
        <v>46.34</v>
      </c>
      <c r="BV1820" s="186">
        <v>72</v>
      </c>
      <c r="BW1820" s="186">
        <v>50</v>
      </c>
      <c r="BX1820" s="186">
        <v>22</v>
      </c>
      <c r="BY1820" s="189">
        <v>43513</v>
      </c>
      <c r="BZ1820" s="188" t="s">
        <v>624</v>
      </c>
      <c r="CA1820" s="186">
        <v>180</v>
      </c>
      <c r="CB1820" s="186">
        <v>82</v>
      </c>
      <c r="CC1820" s="188"/>
      <c r="CD1820" s="186">
        <v>156</v>
      </c>
      <c r="CE1820" s="186">
        <v>72</v>
      </c>
      <c r="CF1820" s="186">
        <v>206</v>
      </c>
      <c r="CG1820" s="186">
        <v>94</v>
      </c>
    </row>
    <row r="1821" spans="1:85" hidden="1" x14ac:dyDescent="0.45">
      <c r="A1821" s="98">
        <v>100004095111</v>
      </c>
      <c r="B1821" s="1">
        <v>43538</v>
      </c>
      <c r="C1821" t="s">
        <v>101</v>
      </c>
      <c r="D1821">
        <v>2018</v>
      </c>
      <c r="E1821" s="98">
        <v>14822865354592</v>
      </c>
      <c r="F1821" s="142" t="s">
        <v>28</v>
      </c>
      <c r="G1821" s="141" t="str">
        <f>VLOOKUP(E1821,'Tableau Sites'!$A$7:$C$107,3,FALSE)</f>
        <v>2 RUE FRANCOIS RENAULT</v>
      </c>
      <c r="H1821" s="98">
        <v>56100</v>
      </c>
      <c r="I1821" s="104">
        <v>30</v>
      </c>
      <c r="J1821" s="1">
        <v>43404</v>
      </c>
      <c r="K1821" s="1">
        <v>43404</v>
      </c>
      <c r="L1821" s="104">
        <v>206</v>
      </c>
      <c r="M1821" s="104">
        <v>206</v>
      </c>
      <c r="N1821" s="5">
        <v>68.72</v>
      </c>
      <c r="O1821" s="186">
        <v>102976584</v>
      </c>
      <c r="P1821" s="187" t="s">
        <v>611</v>
      </c>
      <c r="Q1821" s="186">
        <v>102977700</v>
      </c>
      <c r="R1821" s="188" t="s">
        <v>130</v>
      </c>
      <c r="S1821" s="186">
        <v>11003620275</v>
      </c>
      <c r="T1821" s="188" t="s">
        <v>910</v>
      </c>
      <c r="U1821" s="186">
        <v>21560121200016</v>
      </c>
      <c r="V1821" s="188" t="s">
        <v>347</v>
      </c>
      <c r="W1821" s="188" t="s">
        <v>917</v>
      </c>
      <c r="X1821" s="186">
        <v>100004095111</v>
      </c>
      <c r="Y1821" s="189">
        <v>43538</v>
      </c>
      <c r="Z1821" s="189">
        <v>43578</v>
      </c>
      <c r="AA1821" s="186">
        <v>259</v>
      </c>
      <c r="AB1821" s="188" t="s">
        <v>613</v>
      </c>
      <c r="AC1821" s="188" t="s">
        <v>347</v>
      </c>
      <c r="AD1821" s="186">
        <v>6005830264</v>
      </c>
      <c r="AE1821" s="188" t="s">
        <v>28</v>
      </c>
      <c r="AF1821" s="188" t="s">
        <v>347</v>
      </c>
      <c r="AG1821" s="188" t="s">
        <v>347</v>
      </c>
      <c r="AH1821" s="190">
        <v>14822865354592</v>
      </c>
      <c r="AI1821" s="188" t="s">
        <v>879</v>
      </c>
      <c r="AJ1821" s="186">
        <v>56100</v>
      </c>
      <c r="AK1821" s="188" t="s">
        <v>264</v>
      </c>
      <c r="AL1821" s="188" t="s">
        <v>616</v>
      </c>
      <c r="AM1821" s="188" t="s">
        <v>1012</v>
      </c>
      <c r="AN1821" s="188" t="s">
        <v>101</v>
      </c>
      <c r="AO1821" s="188" t="s">
        <v>617</v>
      </c>
      <c r="AP1821" s="188" t="s">
        <v>618</v>
      </c>
      <c r="AQ1821" s="188" t="s">
        <v>619</v>
      </c>
      <c r="AR1821" s="191">
        <v>30</v>
      </c>
      <c r="AS1821" s="188" t="s">
        <v>347</v>
      </c>
      <c r="AT1821" s="188" t="s">
        <v>347</v>
      </c>
      <c r="AU1821" s="186">
        <v>0</v>
      </c>
      <c r="AV1821" s="189">
        <v>43344</v>
      </c>
      <c r="AW1821" s="189">
        <v>43404</v>
      </c>
      <c r="AX1821" s="191">
        <v>10.36</v>
      </c>
      <c r="AY1821" s="186">
        <v>0</v>
      </c>
      <c r="AZ1821" s="186">
        <v>0</v>
      </c>
      <c r="BA1821" s="186">
        <v>0</v>
      </c>
      <c r="BB1821" s="186">
        <v>0</v>
      </c>
      <c r="BC1821" s="191">
        <v>0.4</v>
      </c>
      <c r="BD1821" s="186">
        <v>0</v>
      </c>
      <c r="BE1821" s="186">
        <v>0</v>
      </c>
      <c r="BF1821" s="189">
        <v>43405</v>
      </c>
      <c r="BG1821" s="189">
        <v>43465</v>
      </c>
      <c r="BH1821" s="191">
        <v>29.37</v>
      </c>
      <c r="BI1821" s="191">
        <v>7.54</v>
      </c>
      <c r="BJ1821" s="191">
        <v>47.27</v>
      </c>
      <c r="BK1821" s="191">
        <v>4.6399999999999997</v>
      </c>
      <c r="BL1821" s="191">
        <v>7.94</v>
      </c>
      <c r="BM1821" s="191">
        <v>1.31</v>
      </c>
      <c r="BN1821" s="191">
        <v>0.62</v>
      </c>
      <c r="BO1821" s="191">
        <v>1.93</v>
      </c>
      <c r="BP1821" s="191">
        <v>61.78</v>
      </c>
      <c r="BQ1821" s="191">
        <v>37.31</v>
      </c>
      <c r="BR1821" s="191">
        <v>2.0499999999999998</v>
      </c>
      <c r="BS1821" s="191">
        <v>24.47</v>
      </c>
      <c r="BT1821" s="191">
        <v>4.8899999999999997</v>
      </c>
      <c r="BU1821" s="191">
        <v>68.72</v>
      </c>
      <c r="BV1821" s="186">
        <v>206</v>
      </c>
      <c r="BW1821" s="186">
        <v>206</v>
      </c>
      <c r="BX1821" s="186">
        <v>0</v>
      </c>
      <c r="BY1821" s="189">
        <v>43540</v>
      </c>
      <c r="BZ1821" s="188" t="s">
        <v>624</v>
      </c>
      <c r="CA1821" s="186">
        <v>5007</v>
      </c>
      <c r="CB1821" s="186">
        <v>0</v>
      </c>
      <c r="CC1821" s="189">
        <v>43571</v>
      </c>
      <c r="CD1821" s="186">
        <v>4280</v>
      </c>
      <c r="CE1821" s="186">
        <v>0</v>
      </c>
      <c r="CF1821" s="186">
        <v>4486</v>
      </c>
      <c r="CG1821" s="186">
        <v>0</v>
      </c>
    </row>
    <row r="1822" spans="1:85" hidden="1" x14ac:dyDescent="0.45">
      <c r="A1822" s="98">
        <v>100004095111</v>
      </c>
      <c r="B1822" s="1">
        <v>43538</v>
      </c>
      <c r="C1822" t="s">
        <v>101</v>
      </c>
      <c r="D1822">
        <v>2019</v>
      </c>
      <c r="E1822" s="98">
        <v>14822865354592</v>
      </c>
      <c r="F1822" s="142" t="s">
        <v>28</v>
      </c>
      <c r="G1822" s="141" t="str">
        <f>VLOOKUP(E1822,'Tableau Sites'!$A$7:$C$107,3,FALSE)</f>
        <v>2 RUE FRANCOIS RENAULT</v>
      </c>
      <c r="H1822" s="98">
        <v>56100</v>
      </c>
      <c r="I1822" s="104">
        <v>30</v>
      </c>
      <c r="J1822" s="1">
        <v>43465</v>
      </c>
      <c r="K1822" s="1">
        <v>43465</v>
      </c>
      <c r="L1822" s="104">
        <v>242</v>
      </c>
      <c r="M1822" s="104">
        <v>242</v>
      </c>
      <c r="N1822" s="5">
        <v>72.56</v>
      </c>
      <c r="O1822" s="186">
        <v>102976584</v>
      </c>
      <c r="P1822" s="187" t="s">
        <v>611</v>
      </c>
      <c r="Q1822" s="186">
        <v>102977700</v>
      </c>
      <c r="R1822" s="188" t="s">
        <v>130</v>
      </c>
      <c r="S1822" s="186">
        <v>11003620275</v>
      </c>
      <c r="T1822" s="188" t="s">
        <v>910</v>
      </c>
      <c r="U1822" s="186">
        <v>21560121200016</v>
      </c>
      <c r="V1822" s="188" t="s">
        <v>347</v>
      </c>
      <c r="W1822" s="188" t="s">
        <v>917</v>
      </c>
      <c r="X1822" s="186">
        <v>100004095111</v>
      </c>
      <c r="Y1822" s="189">
        <v>43538</v>
      </c>
      <c r="Z1822" s="189">
        <v>43578</v>
      </c>
      <c r="AA1822" s="186">
        <v>260</v>
      </c>
      <c r="AB1822" s="188" t="s">
        <v>613</v>
      </c>
      <c r="AC1822" s="188" t="s">
        <v>347</v>
      </c>
      <c r="AD1822" s="186">
        <v>6005830264</v>
      </c>
      <c r="AE1822" s="188" t="s">
        <v>28</v>
      </c>
      <c r="AF1822" s="188" t="s">
        <v>347</v>
      </c>
      <c r="AG1822" s="188" t="s">
        <v>347</v>
      </c>
      <c r="AH1822" s="190">
        <v>14822865354592</v>
      </c>
      <c r="AI1822" s="188" t="s">
        <v>879</v>
      </c>
      <c r="AJ1822" s="186">
        <v>56100</v>
      </c>
      <c r="AK1822" s="188" t="s">
        <v>264</v>
      </c>
      <c r="AL1822" s="188" t="s">
        <v>616</v>
      </c>
      <c r="AM1822" s="188" t="s">
        <v>1012</v>
      </c>
      <c r="AN1822" s="188" t="s">
        <v>101</v>
      </c>
      <c r="AO1822" s="188" t="s">
        <v>617</v>
      </c>
      <c r="AP1822" s="188" t="s">
        <v>618</v>
      </c>
      <c r="AQ1822" s="188" t="s">
        <v>619</v>
      </c>
      <c r="AR1822" s="191">
        <v>30</v>
      </c>
      <c r="AS1822" s="188" t="s">
        <v>347</v>
      </c>
      <c r="AT1822" s="188" t="s">
        <v>347</v>
      </c>
      <c r="AU1822" s="186">
        <v>0</v>
      </c>
      <c r="AV1822" s="189">
        <v>43405</v>
      </c>
      <c r="AW1822" s="189">
        <v>43465</v>
      </c>
      <c r="AX1822" s="191">
        <v>12.17</v>
      </c>
      <c r="AY1822" s="186">
        <v>0</v>
      </c>
      <c r="AZ1822" s="186">
        <v>0</v>
      </c>
      <c r="BA1822" s="186">
        <v>0</v>
      </c>
      <c r="BB1822" s="186">
        <v>0</v>
      </c>
      <c r="BC1822" s="191">
        <v>0.46</v>
      </c>
      <c r="BD1822" s="186">
        <v>0</v>
      </c>
      <c r="BE1822" s="186">
        <v>0</v>
      </c>
      <c r="BF1822" s="189">
        <v>43466</v>
      </c>
      <c r="BG1822" s="189">
        <v>43524</v>
      </c>
      <c r="BH1822" s="191">
        <v>28.4</v>
      </c>
      <c r="BI1822" s="191">
        <v>8.86</v>
      </c>
      <c r="BJ1822" s="191">
        <v>49.43</v>
      </c>
      <c r="BK1822" s="191">
        <v>5.45</v>
      </c>
      <c r="BL1822" s="191">
        <v>7.68</v>
      </c>
      <c r="BM1822" s="191">
        <v>1.54</v>
      </c>
      <c r="BN1822" s="191">
        <v>0.73</v>
      </c>
      <c r="BO1822" s="191">
        <v>2.27</v>
      </c>
      <c r="BP1822" s="191">
        <v>64.83</v>
      </c>
      <c r="BQ1822" s="191">
        <v>36.08</v>
      </c>
      <c r="BR1822" s="191">
        <v>1.98</v>
      </c>
      <c r="BS1822" s="191">
        <v>28.75</v>
      </c>
      <c r="BT1822" s="191">
        <v>5.75</v>
      </c>
      <c r="BU1822" s="191">
        <v>72.56</v>
      </c>
      <c r="BV1822" s="186">
        <v>242</v>
      </c>
      <c r="BW1822" s="186">
        <v>242</v>
      </c>
      <c r="BX1822" s="186">
        <v>0</v>
      </c>
      <c r="BY1822" s="189">
        <v>43540</v>
      </c>
      <c r="BZ1822" s="188" t="s">
        <v>624</v>
      </c>
      <c r="CA1822" s="186">
        <v>5007</v>
      </c>
      <c r="CB1822" s="186">
        <v>0</v>
      </c>
      <c r="CC1822" s="189">
        <v>43571</v>
      </c>
      <c r="CD1822" s="186">
        <v>4486</v>
      </c>
      <c r="CE1822" s="186">
        <v>0</v>
      </c>
      <c r="CF1822" s="186">
        <v>4728</v>
      </c>
      <c r="CG1822" s="186">
        <v>0</v>
      </c>
    </row>
    <row r="1823" spans="1:85" hidden="1" x14ac:dyDescent="0.45">
      <c r="A1823" s="98">
        <v>100004095111</v>
      </c>
      <c r="B1823" s="1">
        <v>43538</v>
      </c>
      <c r="C1823" t="s">
        <v>101</v>
      </c>
      <c r="D1823">
        <v>2019</v>
      </c>
      <c r="E1823" s="98">
        <v>14822865354592</v>
      </c>
      <c r="F1823" s="142" t="s">
        <v>28</v>
      </c>
      <c r="G1823" s="141" t="str">
        <f>VLOOKUP(E1823,'Tableau Sites'!$A$7:$C$107,3,FALSE)</f>
        <v>2 RUE FRANCOIS RENAULT</v>
      </c>
      <c r="H1823" s="98">
        <v>56100</v>
      </c>
      <c r="I1823" s="104">
        <v>30</v>
      </c>
      <c r="J1823" s="1">
        <v>43524</v>
      </c>
      <c r="K1823" s="1">
        <v>43524</v>
      </c>
      <c r="L1823" s="104">
        <v>239</v>
      </c>
      <c r="M1823" s="104">
        <v>239</v>
      </c>
      <c r="N1823" s="5">
        <v>73.959999999999994</v>
      </c>
      <c r="O1823" s="186">
        <v>102976584</v>
      </c>
      <c r="P1823" s="187" t="s">
        <v>611</v>
      </c>
      <c r="Q1823" s="186">
        <v>102977700</v>
      </c>
      <c r="R1823" s="188" t="s">
        <v>130</v>
      </c>
      <c r="S1823" s="186">
        <v>11003620275</v>
      </c>
      <c r="T1823" s="188" t="s">
        <v>910</v>
      </c>
      <c r="U1823" s="186">
        <v>21560121200016</v>
      </c>
      <c r="V1823" s="188" t="s">
        <v>347</v>
      </c>
      <c r="W1823" s="188" t="s">
        <v>917</v>
      </c>
      <c r="X1823" s="186">
        <v>100004095111</v>
      </c>
      <c r="Y1823" s="189">
        <v>43538</v>
      </c>
      <c r="Z1823" s="189">
        <v>43578</v>
      </c>
      <c r="AA1823" s="186">
        <v>261</v>
      </c>
      <c r="AB1823" s="188" t="s">
        <v>613</v>
      </c>
      <c r="AC1823" s="188" t="s">
        <v>347</v>
      </c>
      <c r="AD1823" s="186">
        <v>6005830264</v>
      </c>
      <c r="AE1823" s="188" t="s">
        <v>28</v>
      </c>
      <c r="AF1823" s="188" t="s">
        <v>347</v>
      </c>
      <c r="AG1823" s="188" t="s">
        <v>347</v>
      </c>
      <c r="AH1823" s="190">
        <v>14822865354592</v>
      </c>
      <c r="AI1823" s="188" t="s">
        <v>879</v>
      </c>
      <c r="AJ1823" s="186">
        <v>56100</v>
      </c>
      <c r="AK1823" s="188" t="s">
        <v>264</v>
      </c>
      <c r="AL1823" s="188" t="s">
        <v>616</v>
      </c>
      <c r="AM1823" s="188" t="s">
        <v>1012</v>
      </c>
      <c r="AN1823" s="188" t="s">
        <v>101</v>
      </c>
      <c r="AO1823" s="188" t="s">
        <v>617</v>
      </c>
      <c r="AP1823" s="188" t="s">
        <v>618</v>
      </c>
      <c r="AQ1823" s="188" t="s">
        <v>619</v>
      </c>
      <c r="AR1823" s="191">
        <v>30</v>
      </c>
      <c r="AS1823" s="188" t="s">
        <v>347</v>
      </c>
      <c r="AT1823" s="188" t="s">
        <v>347</v>
      </c>
      <c r="AU1823" s="186">
        <v>0</v>
      </c>
      <c r="AV1823" s="189">
        <v>43466</v>
      </c>
      <c r="AW1823" s="189">
        <v>43524</v>
      </c>
      <c r="AX1823" s="191">
        <v>12.46</v>
      </c>
      <c r="AY1823" s="186">
        <v>0</v>
      </c>
      <c r="AZ1823" s="186">
        <v>0</v>
      </c>
      <c r="BA1823" s="186">
        <v>0</v>
      </c>
      <c r="BB1823" s="186">
        <v>0</v>
      </c>
      <c r="BC1823" s="191">
        <v>0.9</v>
      </c>
      <c r="BD1823" s="186">
        <v>0</v>
      </c>
      <c r="BE1823" s="186">
        <v>0</v>
      </c>
      <c r="BF1823" s="189">
        <v>43525</v>
      </c>
      <c r="BG1823" s="189">
        <v>43585</v>
      </c>
      <c r="BH1823" s="191">
        <v>29.37</v>
      </c>
      <c r="BI1823" s="191">
        <v>8.75</v>
      </c>
      <c r="BJ1823" s="191">
        <v>50.58</v>
      </c>
      <c r="BK1823" s="191">
        <v>5.38</v>
      </c>
      <c r="BL1823" s="191">
        <v>7.94</v>
      </c>
      <c r="BM1823" s="191">
        <v>1.52</v>
      </c>
      <c r="BN1823" s="191">
        <v>0.72</v>
      </c>
      <c r="BO1823" s="191">
        <v>2.2400000000000002</v>
      </c>
      <c r="BP1823" s="191">
        <v>66.14</v>
      </c>
      <c r="BQ1823" s="191">
        <v>37.31</v>
      </c>
      <c r="BR1823" s="191">
        <v>2.0499999999999998</v>
      </c>
      <c r="BS1823" s="191">
        <v>28.83</v>
      </c>
      <c r="BT1823" s="191">
        <v>5.77</v>
      </c>
      <c r="BU1823" s="191">
        <v>73.959999999999994</v>
      </c>
      <c r="BV1823" s="186">
        <v>239</v>
      </c>
      <c r="BW1823" s="186">
        <v>239</v>
      </c>
      <c r="BX1823" s="186">
        <v>0</v>
      </c>
      <c r="BY1823" s="189">
        <v>43540</v>
      </c>
      <c r="BZ1823" s="188" t="s">
        <v>624</v>
      </c>
      <c r="CA1823" s="186">
        <v>5007</v>
      </c>
      <c r="CB1823" s="186">
        <v>0</v>
      </c>
      <c r="CC1823" s="189">
        <v>43571</v>
      </c>
      <c r="CD1823" s="186">
        <v>4728</v>
      </c>
      <c r="CE1823" s="186">
        <v>0</v>
      </c>
      <c r="CF1823" s="186">
        <v>4967</v>
      </c>
      <c r="CG1823" s="186">
        <v>0</v>
      </c>
    </row>
    <row r="1824" spans="1:85" hidden="1" x14ac:dyDescent="0.45">
      <c r="A1824" s="98">
        <v>100004095111</v>
      </c>
      <c r="B1824" s="1">
        <v>43538</v>
      </c>
      <c r="C1824" t="s">
        <v>101</v>
      </c>
      <c r="D1824">
        <v>2018</v>
      </c>
      <c r="E1824" s="98">
        <v>14871345758977</v>
      </c>
      <c r="F1824" s="142" t="s">
        <v>767</v>
      </c>
      <c r="G1824" s="141" t="s">
        <v>1051</v>
      </c>
      <c r="H1824" s="98">
        <v>56100</v>
      </c>
      <c r="I1824" s="104">
        <v>18</v>
      </c>
      <c r="J1824" s="1">
        <v>43404</v>
      </c>
      <c r="K1824" s="1">
        <v>43404</v>
      </c>
      <c r="L1824" s="104">
        <v>2456</v>
      </c>
      <c r="M1824" s="104">
        <v>2456</v>
      </c>
      <c r="N1824" s="5">
        <v>385.02</v>
      </c>
      <c r="O1824" s="186">
        <v>102976584</v>
      </c>
      <c r="P1824" s="187" t="s">
        <v>611</v>
      </c>
      <c r="Q1824" s="186">
        <v>102977700</v>
      </c>
      <c r="R1824" s="188" t="s">
        <v>130</v>
      </c>
      <c r="S1824" s="186">
        <v>11003620275</v>
      </c>
      <c r="T1824" s="188" t="s">
        <v>910</v>
      </c>
      <c r="U1824" s="186">
        <v>21560121200016</v>
      </c>
      <c r="V1824" s="188" t="s">
        <v>347</v>
      </c>
      <c r="W1824" s="188" t="s">
        <v>917</v>
      </c>
      <c r="X1824" s="186">
        <v>100004095111</v>
      </c>
      <c r="Y1824" s="189">
        <v>43538</v>
      </c>
      <c r="Z1824" s="189">
        <v>43578</v>
      </c>
      <c r="AA1824" s="186">
        <v>262</v>
      </c>
      <c r="AB1824" s="188" t="s">
        <v>613</v>
      </c>
      <c r="AC1824" s="188" t="s">
        <v>347</v>
      </c>
      <c r="AD1824" s="186">
        <v>6005836754</v>
      </c>
      <c r="AE1824" s="188" t="s">
        <v>767</v>
      </c>
      <c r="AF1824" s="188" t="s">
        <v>347</v>
      </c>
      <c r="AG1824" s="188" t="s">
        <v>347</v>
      </c>
      <c r="AH1824" s="190">
        <v>14871345758977</v>
      </c>
      <c r="AI1824" s="188" t="s">
        <v>880</v>
      </c>
      <c r="AJ1824" s="186">
        <v>56100</v>
      </c>
      <c r="AK1824" s="188" t="s">
        <v>264</v>
      </c>
      <c r="AL1824" s="188" t="s">
        <v>396</v>
      </c>
      <c r="AM1824" s="188" t="s">
        <v>1013</v>
      </c>
      <c r="AN1824" s="188" t="s">
        <v>101</v>
      </c>
      <c r="AO1824" s="188" t="s">
        <v>617</v>
      </c>
      <c r="AP1824" s="188" t="s">
        <v>627</v>
      </c>
      <c r="AQ1824" s="188" t="s">
        <v>619</v>
      </c>
      <c r="AR1824" s="191">
        <v>18</v>
      </c>
      <c r="AS1824" s="188" t="s">
        <v>347</v>
      </c>
      <c r="AT1824" s="188" t="s">
        <v>347</v>
      </c>
      <c r="AU1824" s="186">
        <v>0</v>
      </c>
      <c r="AV1824" s="189">
        <v>43344</v>
      </c>
      <c r="AW1824" s="189">
        <v>43404</v>
      </c>
      <c r="AX1824" s="191">
        <v>123.52</v>
      </c>
      <c r="AY1824" s="186">
        <v>0</v>
      </c>
      <c r="AZ1824" s="186">
        <v>0</v>
      </c>
      <c r="BA1824" s="186">
        <v>0</v>
      </c>
      <c r="BB1824" s="186">
        <v>0</v>
      </c>
      <c r="BC1824" s="191">
        <v>4.72</v>
      </c>
      <c r="BD1824" s="186">
        <v>0</v>
      </c>
      <c r="BE1824" s="186">
        <v>0</v>
      </c>
      <c r="BF1824" s="189">
        <v>43405</v>
      </c>
      <c r="BG1824" s="189">
        <v>43465</v>
      </c>
      <c r="BH1824" s="191">
        <v>26.96</v>
      </c>
      <c r="BI1824" s="191">
        <v>88.92</v>
      </c>
      <c r="BJ1824" s="191">
        <v>239.4</v>
      </c>
      <c r="BK1824" s="191">
        <v>55.26</v>
      </c>
      <c r="BL1824" s="191">
        <v>7.29</v>
      </c>
      <c r="BM1824" s="191">
        <v>15.67</v>
      </c>
      <c r="BN1824" s="191">
        <v>7.37</v>
      </c>
      <c r="BO1824" s="191">
        <v>23.04</v>
      </c>
      <c r="BP1824" s="191">
        <v>324.99</v>
      </c>
      <c r="BQ1824" s="191">
        <v>34.25</v>
      </c>
      <c r="BR1824" s="191">
        <v>1.88</v>
      </c>
      <c r="BS1824" s="191">
        <v>290.74</v>
      </c>
      <c r="BT1824" s="191">
        <v>58.15</v>
      </c>
      <c r="BU1824" s="191">
        <v>385.02</v>
      </c>
      <c r="BV1824" s="186">
        <v>2456</v>
      </c>
      <c r="BW1824" s="186">
        <v>2031</v>
      </c>
      <c r="BX1824" s="186">
        <v>425</v>
      </c>
      <c r="BY1824" s="189">
        <v>43461</v>
      </c>
      <c r="BZ1824" s="188" t="s">
        <v>624</v>
      </c>
      <c r="CA1824" s="186">
        <v>74697</v>
      </c>
      <c r="CB1824" s="186">
        <v>18064</v>
      </c>
      <c r="CC1824" s="189">
        <v>43637</v>
      </c>
      <c r="CD1824" s="186">
        <v>70305</v>
      </c>
      <c r="CE1824" s="186">
        <v>17174</v>
      </c>
      <c r="CF1824" s="186">
        <v>72336</v>
      </c>
      <c r="CG1824" s="186">
        <v>17599</v>
      </c>
    </row>
    <row r="1825" spans="1:85" hidden="1" x14ac:dyDescent="0.45">
      <c r="A1825" s="98">
        <v>100004095111</v>
      </c>
      <c r="B1825" s="1">
        <v>43538</v>
      </c>
      <c r="C1825" t="s">
        <v>101</v>
      </c>
      <c r="D1825">
        <v>2019</v>
      </c>
      <c r="E1825" s="98">
        <v>14871345758977</v>
      </c>
      <c r="F1825" s="142" t="s">
        <v>767</v>
      </c>
      <c r="G1825" s="141" t="s">
        <v>1051</v>
      </c>
      <c r="H1825" s="98">
        <v>56100</v>
      </c>
      <c r="I1825" s="104">
        <v>18</v>
      </c>
      <c r="J1825" s="1">
        <v>43465</v>
      </c>
      <c r="K1825" s="1">
        <v>43465</v>
      </c>
      <c r="L1825" s="104">
        <v>2856</v>
      </c>
      <c r="M1825" s="104">
        <v>2856</v>
      </c>
      <c r="N1825" s="5">
        <v>440.65</v>
      </c>
      <c r="O1825" s="186">
        <v>102976584</v>
      </c>
      <c r="P1825" s="187" t="s">
        <v>611</v>
      </c>
      <c r="Q1825" s="186">
        <v>102977700</v>
      </c>
      <c r="R1825" s="188" t="s">
        <v>130</v>
      </c>
      <c r="S1825" s="186">
        <v>11003620275</v>
      </c>
      <c r="T1825" s="188" t="s">
        <v>910</v>
      </c>
      <c r="U1825" s="186">
        <v>21560121200016</v>
      </c>
      <c r="V1825" s="188" t="s">
        <v>347</v>
      </c>
      <c r="W1825" s="188" t="s">
        <v>917</v>
      </c>
      <c r="X1825" s="186">
        <v>100004095111</v>
      </c>
      <c r="Y1825" s="189">
        <v>43538</v>
      </c>
      <c r="Z1825" s="189">
        <v>43578</v>
      </c>
      <c r="AA1825" s="186">
        <v>263</v>
      </c>
      <c r="AB1825" s="188" t="s">
        <v>613</v>
      </c>
      <c r="AC1825" s="188" t="s">
        <v>347</v>
      </c>
      <c r="AD1825" s="186">
        <v>6005836754</v>
      </c>
      <c r="AE1825" s="188" t="s">
        <v>767</v>
      </c>
      <c r="AF1825" s="188" t="s">
        <v>347</v>
      </c>
      <c r="AG1825" s="188" t="s">
        <v>347</v>
      </c>
      <c r="AH1825" s="190">
        <v>14871345758977</v>
      </c>
      <c r="AI1825" s="188" t="s">
        <v>880</v>
      </c>
      <c r="AJ1825" s="186">
        <v>56100</v>
      </c>
      <c r="AK1825" s="188" t="s">
        <v>264</v>
      </c>
      <c r="AL1825" s="188" t="s">
        <v>396</v>
      </c>
      <c r="AM1825" s="188" t="s">
        <v>1013</v>
      </c>
      <c r="AN1825" s="188" t="s">
        <v>101</v>
      </c>
      <c r="AO1825" s="188" t="s">
        <v>617</v>
      </c>
      <c r="AP1825" s="188" t="s">
        <v>627</v>
      </c>
      <c r="AQ1825" s="188" t="s">
        <v>619</v>
      </c>
      <c r="AR1825" s="191">
        <v>18</v>
      </c>
      <c r="AS1825" s="188" t="s">
        <v>347</v>
      </c>
      <c r="AT1825" s="188" t="s">
        <v>347</v>
      </c>
      <c r="AU1825" s="186">
        <v>0</v>
      </c>
      <c r="AV1825" s="189">
        <v>43405</v>
      </c>
      <c r="AW1825" s="189">
        <v>43465</v>
      </c>
      <c r="AX1825" s="191">
        <v>143.63</v>
      </c>
      <c r="AY1825" s="186">
        <v>0</v>
      </c>
      <c r="AZ1825" s="186">
        <v>0</v>
      </c>
      <c r="BA1825" s="186">
        <v>0</v>
      </c>
      <c r="BB1825" s="186">
        <v>0</v>
      </c>
      <c r="BC1825" s="191">
        <v>5.49</v>
      </c>
      <c r="BD1825" s="186">
        <v>0</v>
      </c>
      <c r="BE1825" s="186">
        <v>0</v>
      </c>
      <c r="BF1825" s="189">
        <v>43466</v>
      </c>
      <c r="BG1825" s="189">
        <v>43524</v>
      </c>
      <c r="BH1825" s="191">
        <v>26.07</v>
      </c>
      <c r="BI1825" s="191">
        <v>103.41</v>
      </c>
      <c r="BJ1825" s="191">
        <v>273.11</v>
      </c>
      <c r="BK1825" s="191">
        <v>64.260000000000005</v>
      </c>
      <c r="BL1825" s="191">
        <v>7.05</v>
      </c>
      <c r="BM1825" s="191">
        <v>18.22</v>
      </c>
      <c r="BN1825" s="191">
        <v>8.57</v>
      </c>
      <c r="BO1825" s="191">
        <v>26.79</v>
      </c>
      <c r="BP1825" s="191">
        <v>371.21</v>
      </c>
      <c r="BQ1825" s="191">
        <v>33.119999999999997</v>
      </c>
      <c r="BR1825" s="191">
        <v>1.82</v>
      </c>
      <c r="BS1825" s="191">
        <v>338.09</v>
      </c>
      <c r="BT1825" s="191">
        <v>67.62</v>
      </c>
      <c r="BU1825" s="191">
        <v>440.65</v>
      </c>
      <c r="BV1825" s="186">
        <v>2856</v>
      </c>
      <c r="BW1825" s="186">
        <v>2362</v>
      </c>
      <c r="BX1825" s="186">
        <v>494</v>
      </c>
      <c r="BY1825" s="189">
        <v>43461</v>
      </c>
      <c r="BZ1825" s="188" t="s">
        <v>624</v>
      </c>
      <c r="CA1825" s="186">
        <v>74697</v>
      </c>
      <c r="CB1825" s="186">
        <v>18064</v>
      </c>
      <c r="CC1825" s="189">
        <v>43637</v>
      </c>
      <c r="CD1825" s="186">
        <v>72336</v>
      </c>
      <c r="CE1825" s="186">
        <v>17599</v>
      </c>
      <c r="CF1825" s="186">
        <v>74698</v>
      </c>
      <c r="CG1825" s="186">
        <v>18093</v>
      </c>
    </row>
    <row r="1826" spans="1:85" hidden="1" x14ac:dyDescent="0.45">
      <c r="A1826" s="98">
        <v>100004095111</v>
      </c>
      <c r="B1826" s="1">
        <v>43538</v>
      </c>
      <c r="C1826" t="s">
        <v>101</v>
      </c>
      <c r="D1826">
        <v>2019</v>
      </c>
      <c r="E1826" s="98">
        <v>14871345758977</v>
      </c>
      <c r="F1826" s="142" t="s">
        <v>767</v>
      </c>
      <c r="G1826" s="141" t="s">
        <v>1051</v>
      </c>
      <c r="H1826" s="98">
        <v>56100</v>
      </c>
      <c r="I1826" s="104">
        <v>18</v>
      </c>
      <c r="J1826" s="1">
        <v>43524</v>
      </c>
      <c r="K1826" s="1">
        <v>43524</v>
      </c>
      <c r="L1826" s="104">
        <v>3174</v>
      </c>
      <c r="M1826" s="104">
        <v>3174</v>
      </c>
      <c r="N1826" s="5">
        <v>494.6</v>
      </c>
      <c r="O1826" s="186">
        <v>102976584</v>
      </c>
      <c r="P1826" s="187" t="s">
        <v>611</v>
      </c>
      <c r="Q1826" s="186">
        <v>102977700</v>
      </c>
      <c r="R1826" s="188" t="s">
        <v>130</v>
      </c>
      <c r="S1826" s="186">
        <v>11003620275</v>
      </c>
      <c r="T1826" s="188" t="s">
        <v>910</v>
      </c>
      <c r="U1826" s="186">
        <v>21560121200016</v>
      </c>
      <c r="V1826" s="188" t="s">
        <v>347</v>
      </c>
      <c r="W1826" s="188" t="s">
        <v>917</v>
      </c>
      <c r="X1826" s="186">
        <v>100004095111</v>
      </c>
      <c r="Y1826" s="189">
        <v>43538</v>
      </c>
      <c r="Z1826" s="189">
        <v>43578</v>
      </c>
      <c r="AA1826" s="186">
        <v>264</v>
      </c>
      <c r="AB1826" s="188" t="s">
        <v>613</v>
      </c>
      <c r="AC1826" s="188" t="s">
        <v>347</v>
      </c>
      <c r="AD1826" s="186">
        <v>6005836754</v>
      </c>
      <c r="AE1826" s="188" t="s">
        <v>767</v>
      </c>
      <c r="AF1826" s="188" t="s">
        <v>347</v>
      </c>
      <c r="AG1826" s="188" t="s">
        <v>347</v>
      </c>
      <c r="AH1826" s="190">
        <v>14871345758977</v>
      </c>
      <c r="AI1826" s="188" t="s">
        <v>880</v>
      </c>
      <c r="AJ1826" s="186">
        <v>56100</v>
      </c>
      <c r="AK1826" s="188" t="s">
        <v>264</v>
      </c>
      <c r="AL1826" s="188" t="s">
        <v>396</v>
      </c>
      <c r="AM1826" s="188" t="s">
        <v>1013</v>
      </c>
      <c r="AN1826" s="188" t="s">
        <v>101</v>
      </c>
      <c r="AO1826" s="188" t="s">
        <v>617</v>
      </c>
      <c r="AP1826" s="188" t="s">
        <v>627</v>
      </c>
      <c r="AQ1826" s="188" t="s">
        <v>619</v>
      </c>
      <c r="AR1826" s="191">
        <v>18</v>
      </c>
      <c r="AS1826" s="188" t="s">
        <v>347</v>
      </c>
      <c r="AT1826" s="188" t="s">
        <v>347</v>
      </c>
      <c r="AU1826" s="186">
        <v>0</v>
      </c>
      <c r="AV1826" s="189">
        <v>43466</v>
      </c>
      <c r="AW1826" s="189">
        <v>43524</v>
      </c>
      <c r="AX1826" s="191">
        <v>165.53</v>
      </c>
      <c r="AY1826" s="186">
        <v>0</v>
      </c>
      <c r="AZ1826" s="186">
        <v>0</v>
      </c>
      <c r="BA1826" s="186">
        <v>0</v>
      </c>
      <c r="BB1826" s="186">
        <v>0</v>
      </c>
      <c r="BC1826" s="191">
        <v>12</v>
      </c>
      <c r="BD1826" s="186">
        <v>0</v>
      </c>
      <c r="BE1826" s="186">
        <v>0</v>
      </c>
      <c r="BF1826" s="189">
        <v>43525</v>
      </c>
      <c r="BG1826" s="189">
        <v>43585</v>
      </c>
      <c r="BH1826" s="191">
        <v>26.96</v>
      </c>
      <c r="BI1826" s="191">
        <v>115.34</v>
      </c>
      <c r="BJ1826" s="191">
        <v>307.83</v>
      </c>
      <c r="BK1826" s="191">
        <v>71.42</v>
      </c>
      <c r="BL1826" s="191">
        <v>7.29</v>
      </c>
      <c r="BM1826" s="191">
        <v>20.25</v>
      </c>
      <c r="BN1826" s="191">
        <v>9.52</v>
      </c>
      <c r="BO1826" s="191">
        <v>29.77</v>
      </c>
      <c r="BP1826" s="191">
        <v>416.31</v>
      </c>
      <c r="BQ1826" s="191">
        <v>34.25</v>
      </c>
      <c r="BR1826" s="191">
        <v>1.88</v>
      </c>
      <c r="BS1826" s="191">
        <v>382.06</v>
      </c>
      <c r="BT1826" s="191">
        <v>76.41</v>
      </c>
      <c r="BU1826" s="191">
        <v>494.6</v>
      </c>
      <c r="BV1826" s="186">
        <v>3174</v>
      </c>
      <c r="BW1826" s="186">
        <v>2653</v>
      </c>
      <c r="BX1826" s="186">
        <v>521</v>
      </c>
      <c r="BY1826" s="189">
        <v>43461</v>
      </c>
      <c r="BZ1826" s="188" t="s">
        <v>624</v>
      </c>
      <c r="CA1826" s="186">
        <v>74697</v>
      </c>
      <c r="CB1826" s="186">
        <v>18064</v>
      </c>
      <c r="CC1826" s="189">
        <v>43637</v>
      </c>
      <c r="CD1826" s="186">
        <v>74698</v>
      </c>
      <c r="CE1826" s="186">
        <v>18093</v>
      </c>
      <c r="CF1826" s="186">
        <v>77351</v>
      </c>
      <c r="CG1826" s="186">
        <v>18614</v>
      </c>
    </row>
    <row r="1827" spans="1:85" x14ac:dyDescent="0.45">
      <c r="A1827" s="98">
        <v>100004095111</v>
      </c>
      <c r="B1827" s="1">
        <v>43538</v>
      </c>
      <c r="C1827" t="s">
        <v>101</v>
      </c>
      <c r="D1827">
        <v>2018</v>
      </c>
      <c r="E1827" s="98">
        <v>14897829230103</v>
      </c>
      <c r="F1827" s="142" t="s">
        <v>115</v>
      </c>
      <c r="G1827" s="141" t="str">
        <f>VLOOKUP(E1827,'Tableau Sites'!$A$7:$C$127,3,FALSE)</f>
        <v>LA CITADELLE</v>
      </c>
      <c r="H1827" s="98">
        <v>56290</v>
      </c>
      <c r="I1827" s="104">
        <v>24</v>
      </c>
      <c r="J1827" s="1">
        <v>43404</v>
      </c>
      <c r="K1827" s="1">
        <v>43404</v>
      </c>
      <c r="L1827" s="104">
        <v>8453</v>
      </c>
      <c r="M1827" s="104">
        <v>8453</v>
      </c>
      <c r="N1827" s="5">
        <v>1237.6600000000001</v>
      </c>
      <c r="O1827" s="186">
        <v>102976584</v>
      </c>
      <c r="P1827" s="187" t="s">
        <v>611</v>
      </c>
      <c r="Q1827" s="186">
        <v>102977700</v>
      </c>
      <c r="R1827" s="188" t="s">
        <v>130</v>
      </c>
      <c r="S1827" s="186">
        <v>11003620275</v>
      </c>
      <c r="T1827" s="188" t="s">
        <v>910</v>
      </c>
      <c r="U1827" s="186">
        <v>21560121200016</v>
      </c>
      <c r="V1827" s="188" t="s">
        <v>347</v>
      </c>
      <c r="W1827" s="188" t="s">
        <v>917</v>
      </c>
      <c r="X1827" s="186">
        <v>100004095111</v>
      </c>
      <c r="Y1827" s="189">
        <v>43538</v>
      </c>
      <c r="Z1827" s="189">
        <v>43578</v>
      </c>
      <c r="AA1827" s="186">
        <v>265</v>
      </c>
      <c r="AB1827" s="188" t="s">
        <v>613</v>
      </c>
      <c r="AC1827" s="188" t="s">
        <v>347</v>
      </c>
      <c r="AD1827" s="186">
        <v>6005836787</v>
      </c>
      <c r="AE1827" s="188" t="s">
        <v>115</v>
      </c>
      <c r="AF1827" s="188" t="s">
        <v>347</v>
      </c>
      <c r="AG1827" s="188" t="s">
        <v>347</v>
      </c>
      <c r="AH1827" s="190">
        <v>14897829230103</v>
      </c>
      <c r="AI1827" s="188" t="s">
        <v>193</v>
      </c>
      <c r="AJ1827" s="186">
        <v>56290</v>
      </c>
      <c r="AK1827" s="188" t="s">
        <v>770</v>
      </c>
      <c r="AL1827" s="188" t="s">
        <v>396</v>
      </c>
      <c r="AM1827" s="188" t="s">
        <v>1014</v>
      </c>
      <c r="AN1827" s="188" t="s">
        <v>101</v>
      </c>
      <c r="AO1827" s="188" t="s">
        <v>617</v>
      </c>
      <c r="AP1827" s="188" t="s">
        <v>618</v>
      </c>
      <c r="AQ1827" s="188" t="s">
        <v>619</v>
      </c>
      <c r="AR1827" s="191">
        <v>24</v>
      </c>
      <c r="AS1827" s="188" t="s">
        <v>347</v>
      </c>
      <c r="AT1827" s="188" t="s">
        <v>347</v>
      </c>
      <c r="AU1827" s="186">
        <v>0</v>
      </c>
      <c r="AV1827" s="189">
        <v>43344</v>
      </c>
      <c r="AW1827" s="189">
        <v>43404</v>
      </c>
      <c r="AX1827" s="191">
        <v>425.1</v>
      </c>
      <c r="AY1827" s="186">
        <v>0</v>
      </c>
      <c r="AZ1827" s="186">
        <v>0</v>
      </c>
      <c r="BA1827" s="186">
        <v>0</v>
      </c>
      <c r="BB1827" s="186">
        <v>0</v>
      </c>
      <c r="BC1827" s="191">
        <v>16.23</v>
      </c>
      <c r="BD1827" s="186">
        <v>0</v>
      </c>
      <c r="BE1827" s="186">
        <v>0</v>
      </c>
      <c r="BF1827" s="189">
        <v>43405</v>
      </c>
      <c r="BG1827" s="189">
        <v>43465</v>
      </c>
      <c r="BH1827" s="191">
        <v>24.55</v>
      </c>
      <c r="BI1827" s="191">
        <v>309.38</v>
      </c>
      <c r="BJ1827" s="191">
        <v>759.03</v>
      </c>
      <c r="BK1827" s="191">
        <v>190.19</v>
      </c>
      <c r="BL1827" s="191">
        <v>6.64</v>
      </c>
      <c r="BM1827" s="191">
        <v>53.93</v>
      </c>
      <c r="BN1827" s="191">
        <v>25.36</v>
      </c>
      <c r="BO1827" s="191">
        <v>79.290000000000006</v>
      </c>
      <c r="BP1827" s="191">
        <v>1035.1500000000001</v>
      </c>
      <c r="BQ1827" s="191">
        <v>31.19</v>
      </c>
      <c r="BR1827" s="191">
        <v>1.72</v>
      </c>
      <c r="BS1827" s="191">
        <v>1003.96</v>
      </c>
      <c r="BT1827" s="191">
        <v>200.79</v>
      </c>
      <c r="BU1827" s="191">
        <v>1237.6600000000001</v>
      </c>
      <c r="BV1827" s="186">
        <v>8453</v>
      </c>
      <c r="BW1827" s="186">
        <v>8453</v>
      </c>
      <c r="BX1827" s="186">
        <v>0</v>
      </c>
      <c r="BY1827" s="189">
        <v>43476</v>
      </c>
      <c r="BZ1827" s="188" t="s">
        <v>624</v>
      </c>
      <c r="CA1827" s="186">
        <v>44343</v>
      </c>
      <c r="CB1827" s="186">
        <v>0</v>
      </c>
      <c r="CC1827" s="189">
        <v>43655</v>
      </c>
      <c r="CD1827" s="186">
        <v>29697</v>
      </c>
      <c r="CE1827" s="186">
        <v>0</v>
      </c>
      <c r="CF1827" s="186">
        <v>38150</v>
      </c>
      <c r="CG1827" s="186">
        <v>0</v>
      </c>
    </row>
    <row r="1828" spans="1:85" x14ac:dyDescent="0.45">
      <c r="A1828" s="98">
        <v>100004095111</v>
      </c>
      <c r="B1828" s="1">
        <v>43538</v>
      </c>
      <c r="C1828" t="s">
        <v>101</v>
      </c>
      <c r="D1828">
        <v>2019</v>
      </c>
      <c r="E1828" s="98">
        <v>14897829230103</v>
      </c>
      <c r="F1828" s="142" t="s">
        <v>115</v>
      </c>
      <c r="G1828" s="141" t="str">
        <f>VLOOKUP(E1828,'Tableau Sites'!$A$7:$C$127,3,FALSE)</f>
        <v>LA CITADELLE</v>
      </c>
      <c r="H1828" s="98">
        <v>56290</v>
      </c>
      <c r="I1828" s="104">
        <v>24</v>
      </c>
      <c r="J1828" s="1">
        <v>43465</v>
      </c>
      <c r="K1828" s="1">
        <v>43465</v>
      </c>
      <c r="L1828" s="104">
        <v>9844</v>
      </c>
      <c r="M1828" s="104">
        <v>9844</v>
      </c>
      <c r="N1828" s="5">
        <v>1434.81</v>
      </c>
      <c r="O1828" s="186">
        <v>102976584</v>
      </c>
      <c r="P1828" s="187" t="s">
        <v>611</v>
      </c>
      <c r="Q1828" s="186">
        <v>102977700</v>
      </c>
      <c r="R1828" s="188" t="s">
        <v>130</v>
      </c>
      <c r="S1828" s="186">
        <v>11003620275</v>
      </c>
      <c r="T1828" s="188" t="s">
        <v>910</v>
      </c>
      <c r="U1828" s="186">
        <v>21560121200016</v>
      </c>
      <c r="V1828" s="188" t="s">
        <v>347</v>
      </c>
      <c r="W1828" s="188" t="s">
        <v>917</v>
      </c>
      <c r="X1828" s="186">
        <v>100004095111</v>
      </c>
      <c r="Y1828" s="189">
        <v>43538</v>
      </c>
      <c r="Z1828" s="189">
        <v>43578</v>
      </c>
      <c r="AA1828" s="186">
        <v>266</v>
      </c>
      <c r="AB1828" s="188" t="s">
        <v>613</v>
      </c>
      <c r="AC1828" s="188" t="s">
        <v>347</v>
      </c>
      <c r="AD1828" s="186">
        <v>6005836787</v>
      </c>
      <c r="AE1828" s="188" t="s">
        <v>115</v>
      </c>
      <c r="AF1828" s="188" t="s">
        <v>347</v>
      </c>
      <c r="AG1828" s="188" t="s">
        <v>347</v>
      </c>
      <c r="AH1828" s="190">
        <v>14897829230103</v>
      </c>
      <c r="AI1828" s="188" t="s">
        <v>193</v>
      </c>
      <c r="AJ1828" s="186">
        <v>56290</v>
      </c>
      <c r="AK1828" s="188" t="s">
        <v>770</v>
      </c>
      <c r="AL1828" s="188" t="s">
        <v>396</v>
      </c>
      <c r="AM1828" s="188" t="s">
        <v>1014</v>
      </c>
      <c r="AN1828" s="188" t="s">
        <v>101</v>
      </c>
      <c r="AO1828" s="188" t="s">
        <v>617</v>
      </c>
      <c r="AP1828" s="188" t="s">
        <v>618</v>
      </c>
      <c r="AQ1828" s="188" t="s">
        <v>619</v>
      </c>
      <c r="AR1828" s="191">
        <v>24</v>
      </c>
      <c r="AS1828" s="188" t="s">
        <v>347</v>
      </c>
      <c r="AT1828" s="188" t="s">
        <v>347</v>
      </c>
      <c r="AU1828" s="186">
        <v>0</v>
      </c>
      <c r="AV1828" s="189">
        <v>43405</v>
      </c>
      <c r="AW1828" s="189">
        <v>43465</v>
      </c>
      <c r="AX1828" s="191">
        <v>495.05</v>
      </c>
      <c r="AY1828" s="186">
        <v>0</v>
      </c>
      <c r="AZ1828" s="186">
        <v>0</v>
      </c>
      <c r="BA1828" s="186">
        <v>0</v>
      </c>
      <c r="BB1828" s="186">
        <v>0</v>
      </c>
      <c r="BC1828" s="191">
        <v>18.899999999999999</v>
      </c>
      <c r="BD1828" s="186">
        <v>0</v>
      </c>
      <c r="BE1828" s="186">
        <v>0</v>
      </c>
      <c r="BF1828" s="189">
        <v>43466</v>
      </c>
      <c r="BG1828" s="189">
        <v>43524</v>
      </c>
      <c r="BH1828" s="191">
        <v>23.74</v>
      </c>
      <c r="BI1828" s="191">
        <v>360.29</v>
      </c>
      <c r="BJ1828" s="191">
        <v>879.08</v>
      </c>
      <c r="BK1828" s="191">
        <v>221.49</v>
      </c>
      <c r="BL1828" s="191">
        <v>6.42</v>
      </c>
      <c r="BM1828" s="191">
        <v>62.8</v>
      </c>
      <c r="BN1828" s="191">
        <v>29.53</v>
      </c>
      <c r="BO1828" s="191">
        <v>92.33</v>
      </c>
      <c r="BP1828" s="191">
        <v>1199.32</v>
      </c>
      <c r="BQ1828" s="191">
        <v>30.16</v>
      </c>
      <c r="BR1828" s="191">
        <v>1.66</v>
      </c>
      <c r="BS1828" s="191">
        <v>1169.1600000000001</v>
      </c>
      <c r="BT1828" s="191">
        <v>233.83</v>
      </c>
      <c r="BU1828" s="191">
        <v>1434.81</v>
      </c>
      <c r="BV1828" s="186">
        <v>9844</v>
      </c>
      <c r="BW1828" s="186">
        <v>9844</v>
      </c>
      <c r="BX1828" s="186">
        <v>0</v>
      </c>
      <c r="BY1828" s="189">
        <v>43476</v>
      </c>
      <c r="BZ1828" s="188" t="s">
        <v>624</v>
      </c>
      <c r="CA1828" s="186">
        <v>44343</v>
      </c>
      <c r="CB1828" s="186">
        <v>0</v>
      </c>
      <c r="CC1828" s="189">
        <v>43655</v>
      </c>
      <c r="CD1828" s="186">
        <v>38150</v>
      </c>
      <c r="CE1828" s="186">
        <v>0</v>
      </c>
      <c r="CF1828" s="186">
        <v>47994</v>
      </c>
      <c r="CG1828" s="186">
        <v>0</v>
      </c>
    </row>
    <row r="1829" spans="1:85" x14ac:dyDescent="0.45">
      <c r="A1829" s="98">
        <v>100004095111</v>
      </c>
      <c r="B1829" s="1">
        <v>43538</v>
      </c>
      <c r="C1829" t="s">
        <v>101</v>
      </c>
      <c r="D1829">
        <v>2019</v>
      </c>
      <c r="E1829" s="98">
        <v>14897829230103</v>
      </c>
      <c r="F1829" s="142" t="s">
        <v>115</v>
      </c>
      <c r="G1829" s="141" t="str">
        <f>VLOOKUP(E1829,'Tableau Sites'!$A$7:$C$127,3,FALSE)</f>
        <v>LA CITADELLE</v>
      </c>
      <c r="H1829" s="98">
        <v>56290</v>
      </c>
      <c r="I1829" s="104">
        <v>24</v>
      </c>
      <c r="J1829" s="1">
        <v>43524</v>
      </c>
      <c r="K1829" s="1">
        <v>43524</v>
      </c>
      <c r="L1829" s="104">
        <v>4685</v>
      </c>
      <c r="M1829" s="104">
        <v>4685</v>
      </c>
      <c r="N1829" s="5">
        <v>711.09</v>
      </c>
      <c r="O1829" s="186">
        <v>102976584</v>
      </c>
      <c r="P1829" s="187" t="s">
        <v>611</v>
      </c>
      <c r="Q1829" s="186">
        <v>102977700</v>
      </c>
      <c r="R1829" s="188" t="s">
        <v>130</v>
      </c>
      <c r="S1829" s="186">
        <v>11003620275</v>
      </c>
      <c r="T1829" s="188" t="s">
        <v>910</v>
      </c>
      <c r="U1829" s="186">
        <v>21560121200016</v>
      </c>
      <c r="V1829" s="188" t="s">
        <v>347</v>
      </c>
      <c r="W1829" s="188" t="s">
        <v>917</v>
      </c>
      <c r="X1829" s="186">
        <v>100004095111</v>
      </c>
      <c r="Y1829" s="189">
        <v>43538</v>
      </c>
      <c r="Z1829" s="189">
        <v>43578</v>
      </c>
      <c r="AA1829" s="186">
        <v>267</v>
      </c>
      <c r="AB1829" s="188" t="s">
        <v>613</v>
      </c>
      <c r="AC1829" s="188" t="s">
        <v>347</v>
      </c>
      <c r="AD1829" s="186">
        <v>6005836787</v>
      </c>
      <c r="AE1829" s="188" t="s">
        <v>115</v>
      </c>
      <c r="AF1829" s="188" t="s">
        <v>347</v>
      </c>
      <c r="AG1829" s="188" t="s">
        <v>347</v>
      </c>
      <c r="AH1829" s="190">
        <v>14897829230103</v>
      </c>
      <c r="AI1829" s="188" t="s">
        <v>193</v>
      </c>
      <c r="AJ1829" s="186">
        <v>56290</v>
      </c>
      <c r="AK1829" s="188" t="s">
        <v>770</v>
      </c>
      <c r="AL1829" s="188" t="s">
        <v>396</v>
      </c>
      <c r="AM1829" s="188" t="s">
        <v>1014</v>
      </c>
      <c r="AN1829" s="188" t="s">
        <v>101</v>
      </c>
      <c r="AO1829" s="188" t="s">
        <v>617</v>
      </c>
      <c r="AP1829" s="188" t="s">
        <v>618</v>
      </c>
      <c r="AQ1829" s="188" t="s">
        <v>619</v>
      </c>
      <c r="AR1829" s="191">
        <v>24</v>
      </c>
      <c r="AS1829" s="188" t="s">
        <v>347</v>
      </c>
      <c r="AT1829" s="188" t="s">
        <v>347</v>
      </c>
      <c r="AU1829" s="186">
        <v>0</v>
      </c>
      <c r="AV1829" s="189">
        <v>43466</v>
      </c>
      <c r="AW1829" s="189">
        <v>43524</v>
      </c>
      <c r="AX1829" s="191">
        <v>244.32</v>
      </c>
      <c r="AY1829" s="186">
        <v>0</v>
      </c>
      <c r="AZ1829" s="186">
        <v>0</v>
      </c>
      <c r="BA1829" s="186">
        <v>0</v>
      </c>
      <c r="BB1829" s="186">
        <v>0</v>
      </c>
      <c r="BC1829" s="191">
        <v>17.71</v>
      </c>
      <c r="BD1829" s="186">
        <v>0</v>
      </c>
      <c r="BE1829" s="186">
        <v>0</v>
      </c>
      <c r="BF1829" s="189">
        <v>43525</v>
      </c>
      <c r="BG1829" s="189">
        <v>43585</v>
      </c>
      <c r="BH1829" s="191">
        <v>24.55</v>
      </c>
      <c r="BI1829" s="191">
        <v>171.47</v>
      </c>
      <c r="BJ1829" s="191">
        <v>440.34</v>
      </c>
      <c r="BK1829" s="191">
        <v>105.41</v>
      </c>
      <c r="BL1829" s="191">
        <v>6.64</v>
      </c>
      <c r="BM1829" s="191">
        <v>29.89</v>
      </c>
      <c r="BN1829" s="191">
        <v>14.06</v>
      </c>
      <c r="BO1829" s="191">
        <v>43.95</v>
      </c>
      <c r="BP1829" s="191">
        <v>596.34</v>
      </c>
      <c r="BQ1829" s="191">
        <v>31.19</v>
      </c>
      <c r="BR1829" s="191">
        <v>1.72</v>
      </c>
      <c r="BS1829" s="191">
        <v>565.15</v>
      </c>
      <c r="BT1829" s="191">
        <v>113.03</v>
      </c>
      <c r="BU1829" s="191">
        <v>711.09</v>
      </c>
      <c r="BV1829" s="186">
        <v>4685</v>
      </c>
      <c r="BW1829" s="186">
        <v>4685</v>
      </c>
      <c r="BX1829" s="186">
        <v>0</v>
      </c>
      <c r="BY1829" s="189">
        <v>43476</v>
      </c>
      <c r="BZ1829" s="188" t="s">
        <v>624</v>
      </c>
      <c r="CA1829" s="186">
        <v>44343</v>
      </c>
      <c r="CB1829" s="186">
        <v>0</v>
      </c>
      <c r="CC1829" s="189">
        <v>43655</v>
      </c>
      <c r="CD1829" s="186">
        <v>47994</v>
      </c>
      <c r="CE1829" s="186">
        <v>0</v>
      </c>
      <c r="CF1829" s="186">
        <v>52679</v>
      </c>
      <c r="CG1829" s="186">
        <v>0</v>
      </c>
    </row>
    <row r="1830" spans="1:85" hidden="1" x14ac:dyDescent="0.45">
      <c r="A1830" s="98">
        <v>100004095111</v>
      </c>
      <c r="B1830" s="1">
        <v>43538</v>
      </c>
      <c r="C1830" t="s">
        <v>101</v>
      </c>
      <c r="D1830">
        <v>2018</v>
      </c>
      <c r="E1830" s="98">
        <v>14844717728537</v>
      </c>
      <c r="F1830" s="142" t="s">
        <v>771</v>
      </c>
      <c r="G1830" s="141" t="e">
        <f>VLOOKUP(E1830,'Tableau Sites'!$A$7:$C$107,3,FALSE)</f>
        <v>#N/A</v>
      </c>
      <c r="H1830" s="98">
        <v>56100</v>
      </c>
      <c r="I1830" s="104">
        <v>3</v>
      </c>
      <c r="J1830" s="1">
        <v>43404</v>
      </c>
      <c r="K1830" s="1">
        <v>43404</v>
      </c>
      <c r="L1830" s="104">
        <v>29</v>
      </c>
      <c r="M1830" s="104">
        <v>29</v>
      </c>
      <c r="N1830" s="5">
        <v>14.47</v>
      </c>
      <c r="O1830" s="186">
        <v>102976584</v>
      </c>
      <c r="P1830" s="187" t="s">
        <v>611</v>
      </c>
      <c r="Q1830" s="186">
        <v>102977700</v>
      </c>
      <c r="R1830" s="188" t="s">
        <v>130</v>
      </c>
      <c r="S1830" s="186">
        <v>11003620275</v>
      </c>
      <c r="T1830" s="188" t="s">
        <v>910</v>
      </c>
      <c r="U1830" s="186">
        <v>21560121200016</v>
      </c>
      <c r="V1830" s="188" t="s">
        <v>347</v>
      </c>
      <c r="W1830" s="188" t="s">
        <v>917</v>
      </c>
      <c r="X1830" s="186">
        <v>100004095111</v>
      </c>
      <c r="Y1830" s="189">
        <v>43538</v>
      </c>
      <c r="Z1830" s="189">
        <v>43578</v>
      </c>
      <c r="AA1830" s="186">
        <v>268</v>
      </c>
      <c r="AB1830" s="188" t="s">
        <v>613</v>
      </c>
      <c r="AC1830" s="188" t="s">
        <v>347</v>
      </c>
      <c r="AD1830" s="186">
        <v>6005830370</v>
      </c>
      <c r="AE1830" s="188" t="s">
        <v>771</v>
      </c>
      <c r="AF1830" s="188" t="s">
        <v>347</v>
      </c>
      <c r="AG1830" s="188" t="s">
        <v>347</v>
      </c>
      <c r="AH1830" s="190">
        <v>14844717728537</v>
      </c>
      <c r="AI1830" s="188" t="s">
        <v>881</v>
      </c>
      <c r="AJ1830" s="186">
        <v>56100</v>
      </c>
      <c r="AK1830" s="188" t="s">
        <v>264</v>
      </c>
      <c r="AL1830" s="188" t="s">
        <v>616</v>
      </c>
      <c r="AM1830" s="188" t="s">
        <v>1015</v>
      </c>
      <c r="AN1830" s="188" t="s">
        <v>101</v>
      </c>
      <c r="AO1830" s="188" t="s">
        <v>617</v>
      </c>
      <c r="AP1830" s="188" t="s">
        <v>618</v>
      </c>
      <c r="AQ1830" s="188" t="s">
        <v>619</v>
      </c>
      <c r="AR1830" s="191">
        <v>3</v>
      </c>
      <c r="AS1830" s="188" t="s">
        <v>347</v>
      </c>
      <c r="AT1830" s="188" t="s">
        <v>347</v>
      </c>
      <c r="AU1830" s="186">
        <v>0</v>
      </c>
      <c r="AV1830" s="189">
        <v>43344</v>
      </c>
      <c r="AW1830" s="189">
        <v>43404</v>
      </c>
      <c r="AX1830" s="191">
        <v>1.46</v>
      </c>
      <c r="AY1830" s="186">
        <v>0</v>
      </c>
      <c r="AZ1830" s="186">
        <v>0</v>
      </c>
      <c r="BA1830" s="186">
        <v>0</v>
      </c>
      <c r="BB1830" s="186">
        <v>0</v>
      </c>
      <c r="BC1830" s="191">
        <v>0.06</v>
      </c>
      <c r="BD1830" s="186">
        <v>0</v>
      </c>
      <c r="BE1830" s="186">
        <v>0</v>
      </c>
      <c r="BF1830" s="189">
        <v>43405</v>
      </c>
      <c r="BG1830" s="189">
        <v>43465</v>
      </c>
      <c r="BH1830" s="191">
        <v>7.71</v>
      </c>
      <c r="BI1830" s="191">
        <v>1.06</v>
      </c>
      <c r="BJ1830" s="191">
        <v>10.23</v>
      </c>
      <c r="BK1830" s="191">
        <v>0.65</v>
      </c>
      <c r="BL1830" s="191">
        <v>2.08</v>
      </c>
      <c r="BM1830" s="191">
        <v>0.19</v>
      </c>
      <c r="BN1830" s="191">
        <v>0.09</v>
      </c>
      <c r="BO1830" s="191">
        <v>0.28000000000000003</v>
      </c>
      <c r="BP1830" s="191">
        <v>13.24</v>
      </c>
      <c r="BQ1830" s="191">
        <v>9.7899999999999991</v>
      </c>
      <c r="BR1830" s="191">
        <v>0.54</v>
      </c>
      <c r="BS1830" s="191">
        <v>3.45</v>
      </c>
      <c r="BT1830" s="191">
        <v>0.69</v>
      </c>
      <c r="BU1830" s="191">
        <v>14.47</v>
      </c>
      <c r="BV1830" s="186">
        <v>29</v>
      </c>
      <c r="BW1830" s="186">
        <v>29</v>
      </c>
      <c r="BX1830" s="186">
        <v>0</v>
      </c>
      <c r="BY1830" s="189">
        <v>43529</v>
      </c>
      <c r="BZ1830" s="188" t="s">
        <v>624</v>
      </c>
      <c r="CA1830" s="186">
        <v>0</v>
      </c>
      <c r="CB1830" s="186">
        <v>0</v>
      </c>
      <c r="CC1830" s="189">
        <v>43560</v>
      </c>
      <c r="CD1830" s="186">
        <v>178</v>
      </c>
      <c r="CE1830" s="186">
        <v>0</v>
      </c>
      <c r="CF1830" s="186">
        <v>207</v>
      </c>
      <c r="CG1830" s="186">
        <v>0</v>
      </c>
    </row>
    <row r="1831" spans="1:85" hidden="1" x14ac:dyDescent="0.45">
      <c r="A1831" s="98">
        <v>100004095111</v>
      </c>
      <c r="B1831" s="1">
        <v>43538</v>
      </c>
      <c r="C1831" t="s">
        <v>101</v>
      </c>
      <c r="D1831">
        <v>2019</v>
      </c>
      <c r="E1831" s="98">
        <v>14844717728537</v>
      </c>
      <c r="F1831" s="142" t="s">
        <v>771</v>
      </c>
      <c r="G1831" s="141" t="e">
        <f>VLOOKUP(E1831,'Tableau Sites'!$A$7:$C$107,3,FALSE)</f>
        <v>#N/A</v>
      </c>
      <c r="H1831" s="98">
        <v>56100</v>
      </c>
      <c r="I1831" s="104">
        <v>3</v>
      </c>
      <c r="J1831" s="1">
        <v>43465</v>
      </c>
      <c r="K1831" s="1">
        <v>43465</v>
      </c>
      <c r="L1831" s="104">
        <v>30</v>
      </c>
      <c r="M1831" s="104">
        <v>30</v>
      </c>
      <c r="N1831" s="5">
        <v>14.26</v>
      </c>
      <c r="O1831" s="186">
        <v>102976584</v>
      </c>
      <c r="P1831" s="187" t="s">
        <v>611</v>
      </c>
      <c r="Q1831" s="186">
        <v>102977700</v>
      </c>
      <c r="R1831" s="188" t="s">
        <v>130</v>
      </c>
      <c r="S1831" s="186">
        <v>11003620275</v>
      </c>
      <c r="T1831" s="188" t="s">
        <v>910</v>
      </c>
      <c r="U1831" s="186">
        <v>21560121200016</v>
      </c>
      <c r="V1831" s="188" t="s">
        <v>347</v>
      </c>
      <c r="W1831" s="188" t="s">
        <v>917</v>
      </c>
      <c r="X1831" s="186">
        <v>100004095111</v>
      </c>
      <c r="Y1831" s="189">
        <v>43538</v>
      </c>
      <c r="Z1831" s="189">
        <v>43578</v>
      </c>
      <c r="AA1831" s="186">
        <v>269</v>
      </c>
      <c r="AB1831" s="188" t="s">
        <v>613</v>
      </c>
      <c r="AC1831" s="188" t="s">
        <v>347</v>
      </c>
      <c r="AD1831" s="186">
        <v>6005830370</v>
      </c>
      <c r="AE1831" s="188" t="s">
        <v>771</v>
      </c>
      <c r="AF1831" s="188" t="s">
        <v>347</v>
      </c>
      <c r="AG1831" s="188" t="s">
        <v>347</v>
      </c>
      <c r="AH1831" s="190">
        <v>14844717728537</v>
      </c>
      <c r="AI1831" s="188" t="s">
        <v>881</v>
      </c>
      <c r="AJ1831" s="186">
        <v>56100</v>
      </c>
      <c r="AK1831" s="188" t="s">
        <v>264</v>
      </c>
      <c r="AL1831" s="188" t="s">
        <v>616</v>
      </c>
      <c r="AM1831" s="188" t="s">
        <v>1015</v>
      </c>
      <c r="AN1831" s="188" t="s">
        <v>101</v>
      </c>
      <c r="AO1831" s="188" t="s">
        <v>617</v>
      </c>
      <c r="AP1831" s="188" t="s">
        <v>618</v>
      </c>
      <c r="AQ1831" s="188" t="s">
        <v>619</v>
      </c>
      <c r="AR1831" s="191">
        <v>3</v>
      </c>
      <c r="AS1831" s="188" t="s">
        <v>347</v>
      </c>
      <c r="AT1831" s="188" t="s">
        <v>347</v>
      </c>
      <c r="AU1831" s="186">
        <v>0</v>
      </c>
      <c r="AV1831" s="189">
        <v>43405</v>
      </c>
      <c r="AW1831" s="189">
        <v>43465</v>
      </c>
      <c r="AX1831" s="191">
        <v>1.51</v>
      </c>
      <c r="AY1831" s="186">
        <v>0</v>
      </c>
      <c r="AZ1831" s="186">
        <v>0</v>
      </c>
      <c r="BA1831" s="186">
        <v>0</v>
      </c>
      <c r="BB1831" s="186">
        <v>0</v>
      </c>
      <c r="BC1831" s="191">
        <v>0.06</v>
      </c>
      <c r="BD1831" s="186">
        <v>0</v>
      </c>
      <c r="BE1831" s="186">
        <v>0</v>
      </c>
      <c r="BF1831" s="189">
        <v>43466</v>
      </c>
      <c r="BG1831" s="189">
        <v>43524</v>
      </c>
      <c r="BH1831" s="191">
        <v>7.45</v>
      </c>
      <c r="BI1831" s="191">
        <v>1.1000000000000001</v>
      </c>
      <c r="BJ1831" s="191">
        <v>10.06</v>
      </c>
      <c r="BK1831" s="191">
        <v>0.68</v>
      </c>
      <c r="BL1831" s="191">
        <v>2.0099999999999998</v>
      </c>
      <c r="BM1831" s="191">
        <v>0.19</v>
      </c>
      <c r="BN1831" s="191">
        <v>0.09</v>
      </c>
      <c r="BO1831" s="191">
        <v>0.28000000000000003</v>
      </c>
      <c r="BP1831" s="191">
        <v>13.03</v>
      </c>
      <c r="BQ1831" s="191">
        <v>9.4600000000000009</v>
      </c>
      <c r="BR1831" s="191">
        <v>0.52</v>
      </c>
      <c r="BS1831" s="191">
        <v>3.57</v>
      </c>
      <c r="BT1831" s="191">
        <v>0.71</v>
      </c>
      <c r="BU1831" s="191">
        <v>14.26</v>
      </c>
      <c r="BV1831" s="186">
        <v>30</v>
      </c>
      <c r="BW1831" s="186">
        <v>30</v>
      </c>
      <c r="BX1831" s="186">
        <v>0</v>
      </c>
      <c r="BY1831" s="189">
        <v>43529</v>
      </c>
      <c r="BZ1831" s="188" t="s">
        <v>624</v>
      </c>
      <c r="CA1831" s="186">
        <v>0</v>
      </c>
      <c r="CB1831" s="186">
        <v>0</v>
      </c>
      <c r="CC1831" s="189">
        <v>43560</v>
      </c>
      <c r="CD1831" s="186">
        <v>207</v>
      </c>
      <c r="CE1831" s="186">
        <v>0</v>
      </c>
      <c r="CF1831" s="186">
        <v>237</v>
      </c>
      <c r="CG1831" s="186">
        <v>0</v>
      </c>
    </row>
    <row r="1832" spans="1:85" hidden="1" x14ac:dyDescent="0.45">
      <c r="A1832" s="98">
        <v>100004095111</v>
      </c>
      <c r="B1832" s="1">
        <v>43538</v>
      </c>
      <c r="C1832" t="s">
        <v>101</v>
      </c>
      <c r="D1832">
        <v>2019</v>
      </c>
      <c r="E1832" s="98">
        <v>14844717728537</v>
      </c>
      <c r="F1832" s="142" t="s">
        <v>771</v>
      </c>
      <c r="G1832" s="141" t="e">
        <f>VLOOKUP(E1832,'Tableau Sites'!$A$7:$C$107,3,FALSE)</f>
        <v>#N/A</v>
      </c>
      <c r="H1832" s="98">
        <v>56100</v>
      </c>
      <c r="I1832" s="104">
        <v>3</v>
      </c>
      <c r="J1832" s="1">
        <v>43524</v>
      </c>
      <c r="K1832" s="1">
        <v>43524</v>
      </c>
      <c r="L1832" s="104">
        <v>0</v>
      </c>
      <c r="M1832" s="104">
        <v>0</v>
      </c>
      <c r="N1832" s="5">
        <v>10.33</v>
      </c>
      <c r="O1832" s="186">
        <v>102976584</v>
      </c>
      <c r="P1832" s="187" t="s">
        <v>611</v>
      </c>
      <c r="Q1832" s="186">
        <v>102977700</v>
      </c>
      <c r="R1832" s="188" t="s">
        <v>130</v>
      </c>
      <c r="S1832" s="186">
        <v>11003620275</v>
      </c>
      <c r="T1832" s="188" t="s">
        <v>910</v>
      </c>
      <c r="U1832" s="186">
        <v>21560121200016</v>
      </c>
      <c r="V1832" s="188" t="s">
        <v>347</v>
      </c>
      <c r="W1832" s="188" t="s">
        <v>917</v>
      </c>
      <c r="X1832" s="186">
        <v>100004095111</v>
      </c>
      <c r="Y1832" s="189">
        <v>43538</v>
      </c>
      <c r="Z1832" s="189">
        <v>43578</v>
      </c>
      <c r="AA1832" s="186">
        <v>270</v>
      </c>
      <c r="AB1832" s="188" t="s">
        <v>613</v>
      </c>
      <c r="AC1832" s="188" t="s">
        <v>347</v>
      </c>
      <c r="AD1832" s="186">
        <v>6005830370</v>
      </c>
      <c r="AE1832" s="188" t="s">
        <v>771</v>
      </c>
      <c r="AF1832" s="188" t="s">
        <v>347</v>
      </c>
      <c r="AG1832" s="188" t="s">
        <v>347</v>
      </c>
      <c r="AH1832" s="190">
        <v>14844717728537</v>
      </c>
      <c r="AI1832" s="188" t="s">
        <v>881</v>
      </c>
      <c r="AJ1832" s="186">
        <v>56100</v>
      </c>
      <c r="AK1832" s="188" t="s">
        <v>264</v>
      </c>
      <c r="AL1832" s="188" t="s">
        <v>616</v>
      </c>
      <c r="AM1832" s="188" t="s">
        <v>1015</v>
      </c>
      <c r="AN1832" s="188" t="s">
        <v>101</v>
      </c>
      <c r="AO1832" s="188" t="s">
        <v>617</v>
      </c>
      <c r="AP1832" s="188" t="s">
        <v>618</v>
      </c>
      <c r="AQ1832" s="188" t="s">
        <v>619</v>
      </c>
      <c r="AR1832" s="191">
        <v>3</v>
      </c>
      <c r="AS1832" s="188" t="s">
        <v>347</v>
      </c>
      <c r="AT1832" s="188" t="s">
        <v>347</v>
      </c>
      <c r="AU1832" s="186">
        <v>0</v>
      </c>
      <c r="AV1832" s="188"/>
      <c r="AW1832" s="188"/>
      <c r="AX1832" s="186">
        <v>0</v>
      </c>
      <c r="AY1832" s="186">
        <v>0</v>
      </c>
      <c r="AZ1832" s="186">
        <v>0</v>
      </c>
      <c r="BA1832" s="186">
        <v>0</v>
      </c>
      <c r="BB1832" s="186">
        <v>0</v>
      </c>
      <c r="BC1832" s="186">
        <v>0</v>
      </c>
      <c r="BD1832" s="186">
        <v>0</v>
      </c>
      <c r="BE1832" s="186">
        <v>0</v>
      </c>
      <c r="BF1832" s="189">
        <v>43525</v>
      </c>
      <c r="BG1832" s="189">
        <v>43585</v>
      </c>
      <c r="BH1832" s="191">
        <v>7.71</v>
      </c>
      <c r="BI1832" s="186">
        <v>0</v>
      </c>
      <c r="BJ1832" s="191">
        <v>7.71</v>
      </c>
      <c r="BK1832" s="186">
        <v>0</v>
      </c>
      <c r="BL1832" s="191">
        <v>2.08</v>
      </c>
      <c r="BM1832" s="186">
        <v>0</v>
      </c>
      <c r="BN1832" s="186">
        <v>0</v>
      </c>
      <c r="BO1832" s="186">
        <v>0</v>
      </c>
      <c r="BP1832" s="191">
        <v>9.7899999999999991</v>
      </c>
      <c r="BQ1832" s="191">
        <v>9.7899999999999991</v>
      </c>
      <c r="BR1832" s="191">
        <v>0.54</v>
      </c>
      <c r="BS1832" s="186">
        <v>0</v>
      </c>
      <c r="BT1832" s="186">
        <v>0</v>
      </c>
      <c r="BU1832" s="191">
        <v>10.33</v>
      </c>
      <c r="BV1832" s="186">
        <v>0</v>
      </c>
      <c r="BW1832" s="186">
        <v>0</v>
      </c>
      <c r="BX1832" s="186">
        <v>0</v>
      </c>
      <c r="BY1832" s="189">
        <v>43529</v>
      </c>
      <c r="BZ1832" s="188" t="s">
        <v>624</v>
      </c>
      <c r="CA1832" s="186">
        <v>0</v>
      </c>
      <c r="CB1832" s="186">
        <v>0</v>
      </c>
      <c r="CC1832" s="189">
        <v>43560</v>
      </c>
      <c r="CD1832" s="186" t="s">
        <v>347</v>
      </c>
      <c r="CE1832" s="186" t="s">
        <v>347</v>
      </c>
      <c r="CF1832" s="186"/>
      <c r="CG1832" s="186"/>
    </row>
    <row r="1833" spans="1:85" hidden="1" x14ac:dyDescent="0.45">
      <c r="A1833" s="98">
        <v>100004095111</v>
      </c>
      <c r="B1833" s="1">
        <v>43538</v>
      </c>
      <c r="C1833" t="s">
        <v>101</v>
      </c>
      <c r="D1833">
        <v>2018</v>
      </c>
      <c r="E1833" s="98">
        <v>14849059318633</v>
      </c>
      <c r="F1833" s="142" t="s">
        <v>773</v>
      </c>
      <c r="G1833" s="141" t="str">
        <f>VLOOKUP(E1833,'Tableau Sites'!$A$7:$C$107,3,FALSE)</f>
        <v>10 RUE AMIRAL BOUVET</v>
      </c>
      <c r="H1833" s="98">
        <v>56100</v>
      </c>
      <c r="I1833" s="104">
        <v>6</v>
      </c>
      <c r="J1833" s="1">
        <v>43404</v>
      </c>
      <c r="K1833" s="1">
        <v>43404</v>
      </c>
      <c r="L1833" s="104">
        <v>509</v>
      </c>
      <c r="M1833" s="104">
        <v>509</v>
      </c>
      <c r="N1833" s="5">
        <v>86.1</v>
      </c>
      <c r="O1833" s="186">
        <v>102976584</v>
      </c>
      <c r="P1833" s="187" t="s">
        <v>611</v>
      </c>
      <c r="Q1833" s="186">
        <v>102977700</v>
      </c>
      <c r="R1833" s="188" t="s">
        <v>130</v>
      </c>
      <c r="S1833" s="186">
        <v>11003620275</v>
      </c>
      <c r="T1833" s="188" t="s">
        <v>910</v>
      </c>
      <c r="U1833" s="186">
        <v>21560121200016</v>
      </c>
      <c r="V1833" s="188" t="s">
        <v>347</v>
      </c>
      <c r="W1833" s="188" t="s">
        <v>917</v>
      </c>
      <c r="X1833" s="186">
        <v>100004095111</v>
      </c>
      <c r="Y1833" s="189">
        <v>43538</v>
      </c>
      <c r="Z1833" s="189">
        <v>43578</v>
      </c>
      <c r="AA1833" s="186">
        <v>271</v>
      </c>
      <c r="AB1833" s="188" t="s">
        <v>613</v>
      </c>
      <c r="AC1833" s="188" t="s">
        <v>347</v>
      </c>
      <c r="AD1833" s="186">
        <v>6005877435</v>
      </c>
      <c r="AE1833" s="188" t="s">
        <v>773</v>
      </c>
      <c r="AF1833" s="188" t="s">
        <v>347</v>
      </c>
      <c r="AG1833" s="188" t="s">
        <v>347</v>
      </c>
      <c r="AH1833" s="190">
        <v>14849059318633</v>
      </c>
      <c r="AI1833" s="188" t="s">
        <v>152</v>
      </c>
      <c r="AJ1833" s="186">
        <v>56100</v>
      </c>
      <c r="AK1833" s="188" t="s">
        <v>264</v>
      </c>
      <c r="AL1833" s="188" t="s">
        <v>616</v>
      </c>
      <c r="AM1833" s="188" t="s">
        <v>973</v>
      </c>
      <c r="AN1833" s="188" t="s">
        <v>101</v>
      </c>
      <c r="AO1833" s="188" t="s">
        <v>617</v>
      </c>
      <c r="AP1833" s="188" t="s">
        <v>618</v>
      </c>
      <c r="AQ1833" s="188" t="s">
        <v>619</v>
      </c>
      <c r="AR1833" s="191">
        <v>6</v>
      </c>
      <c r="AS1833" s="188" t="s">
        <v>347</v>
      </c>
      <c r="AT1833" s="188" t="s">
        <v>347</v>
      </c>
      <c r="AU1833" s="186">
        <v>0</v>
      </c>
      <c r="AV1833" s="189">
        <v>43344</v>
      </c>
      <c r="AW1833" s="189">
        <v>43404</v>
      </c>
      <c r="AX1833" s="191">
        <v>25.6</v>
      </c>
      <c r="AY1833" s="186">
        <v>0</v>
      </c>
      <c r="AZ1833" s="186">
        <v>0</v>
      </c>
      <c r="BA1833" s="186">
        <v>0</v>
      </c>
      <c r="BB1833" s="186">
        <v>0</v>
      </c>
      <c r="BC1833" s="191">
        <v>0.98</v>
      </c>
      <c r="BD1833" s="186">
        <v>0</v>
      </c>
      <c r="BE1833" s="186">
        <v>0</v>
      </c>
      <c r="BF1833" s="189">
        <v>43405</v>
      </c>
      <c r="BG1833" s="189">
        <v>43465</v>
      </c>
      <c r="BH1833" s="191">
        <v>10.11</v>
      </c>
      <c r="BI1833" s="191">
        <v>18.63</v>
      </c>
      <c r="BJ1833" s="191">
        <v>54.34</v>
      </c>
      <c r="BK1833" s="191">
        <v>11.45</v>
      </c>
      <c r="BL1833" s="191">
        <v>2.73</v>
      </c>
      <c r="BM1833" s="191">
        <v>3.25</v>
      </c>
      <c r="BN1833" s="191">
        <v>1.53</v>
      </c>
      <c r="BO1833" s="191">
        <v>4.78</v>
      </c>
      <c r="BP1833" s="191">
        <v>73.3</v>
      </c>
      <c r="BQ1833" s="191">
        <v>12.84</v>
      </c>
      <c r="BR1833" s="191">
        <v>0.71</v>
      </c>
      <c r="BS1833" s="191">
        <v>60.46</v>
      </c>
      <c r="BT1833" s="191">
        <v>12.09</v>
      </c>
      <c r="BU1833" s="191">
        <v>86.1</v>
      </c>
      <c r="BV1833" s="186">
        <v>509</v>
      </c>
      <c r="BW1833" s="186">
        <v>509</v>
      </c>
      <c r="BX1833" s="186">
        <v>0</v>
      </c>
      <c r="BY1833" s="189">
        <v>43520</v>
      </c>
      <c r="BZ1833" s="188" t="s">
        <v>624</v>
      </c>
      <c r="CA1833" s="186">
        <v>1645</v>
      </c>
      <c r="CB1833" s="186">
        <v>0</v>
      </c>
      <c r="CC1833" s="189">
        <v>43548</v>
      </c>
      <c r="CD1833" s="186">
        <v>304</v>
      </c>
      <c r="CE1833" s="186">
        <v>0</v>
      </c>
      <c r="CF1833" s="186">
        <v>813</v>
      </c>
      <c r="CG1833" s="186">
        <v>0</v>
      </c>
    </row>
    <row r="1834" spans="1:85" hidden="1" x14ac:dyDescent="0.45">
      <c r="A1834" s="98">
        <v>100004095111</v>
      </c>
      <c r="B1834" s="1">
        <v>43538</v>
      </c>
      <c r="C1834" t="s">
        <v>101</v>
      </c>
      <c r="D1834">
        <v>2019</v>
      </c>
      <c r="E1834" s="98">
        <v>14849059318633</v>
      </c>
      <c r="F1834" s="142" t="s">
        <v>773</v>
      </c>
      <c r="G1834" s="141" t="str">
        <f>VLOOKUP(E1834,'Tableau Sites'!$A$7:$C$107,3,FALSE)</f>
        <v>10 RUE AMIRAL BOUVET</v>
      </c>
      <c r="H1834" s="98">
        <v>56100</v>
      </c>
      <c r="I1834" s="104">
        <v>6</v>
      </c>
      <c r="J1834" s="1">
        <v>43465</v>
      </c>
      <c r="K1834" s="1">
        <v>43465</v>
      </c>
      <c r="L1834" s="104">
        <v>456</v>
      </c>
      <c r="M1834" s="104">
        <v>456</v>
      </c>
      <c r="N1834" s="5">
        <v>78.099999999999994</v>
      </c>
      <c r="O1834" s="186">
        <v>102976584</v>
      </c>
      <c r="P1834" s="187" t="s">
        <v>611</v>
      </c>
      <c r="Q1834" s="186">
        <v>102977700</v>
      </c>
      <c r="R1834" s="188" t="s">
        <v>130</v>
      </c>
      <c r="S1834" s="186">
        <v>11003620275</v>
      </c>
      <c r="T1834" s="188" t="s">
        <v>910</v>
      </c>
      <c r="U1834" s="186">
        <v>21560121200016</v>
      </c>
      <c r="V1834" s="188" t="s">
        <v>347</v>
      </c>
      <c r="W1834" s="188" t="s">
        <v>917</v>
      </c>
      <c r="X1834" s="186">
        <v>100004095111</v>
      </c>
      <c r="Y1834" s="189">
        <v>43538</v>
      </c>
      <c r="Z1834" s="189">
        <v>43578</v>
      </c>
      <c r="AA1834" s="186">
        <v>272</v>
      </c>
      <c r="AB1834" s="188" t="s">
        <v>613</v>
      </c>
      <c r="AC1834" s="188" t="s">
        <v>347</v>
      </c>
      <c r="AD1834" s="186">
        <v>6005877435</v>
      </c>
      <c r="AE1834" s="188" t="s">
        <v>773</v>
      </c>
      <c r="AF1834" s="188" t="s">
        <v>347</v>
      </c>
      <c r="AG1834" s="188" t="s">
        <v>347</v>
      </c>
      <c r="AH1834" s="190">
        <v>14849059318633</v>
      </c>
      <c r="AI1834" s="188" t="s">
        <v>152</v>
      </c>
      <c r="AJ1834" s="186">
        <v>56100</v>
      </c>
      <c r="AK1834" s="188" t="s">
        <v>264</v>
      </c>
      <c r="AL1834" s="188" t="s">
        <v>616</v>
      </c>
      <c r="AM1834" s="188" t="s">
        <v>973</v>
      </c>
      <c r="AN1834" s="188" t="s">
        <v>101</v>
      </c>
      <c r="AO1834" s="188" t="s">
        <v>617</v>
      </c>
      <c r="AP1834" s="188" t="s">
        <v>618</v>
      </c>
      <c r="AQ1834" s="188" t="s">
        <v>619</v>
      </c>
      <c r="AR1834" s="191">
        <v>6</v>
      </c>
      <c r="AS1834" s="188" t="s">
        <v>347</v>
      </c>
      <c r="AT1834" s="188" t="s">
        <v>347</v>
      </c>
      <c r="AU1834" s="186">
        <v>0</v>
      </c>
      <c r="AV1834" s="189">
        <v>43405</v>
      </c>
      <c r="AW1834" s="189">
        <v>43465</v>
      </c>
      <c r="AX1834" s="191">
        <v>22.94</v>
      </c>
      <c r="AY1834" s="186">
        <v>0</v>
      </c>
      <c r="AZ1834" s="186">
        <v>0</v>
      </c>
      <c r="BA1834" s="186">
        <v>0</v>
      </c>
      <c r="BB1834" s="186">
        <v>0</v>
      </c>
      <c r="BC1834" s="191">
        <v>0.88</v>
      </c>
      <c r="BD1834" s="186">
        <v>0</v>
      </c>
      <c r="BE1834" s="186">
        <v>0</v>
      </c>
      <c r="BF1834" s="189">
        <v>43466</v>
      </c>
      <c r="BG1834" s="189">
        <v>43524</v>
      </c>
      <c r="BH1834" s="191">
        <v>9.7799999999999994</v>
      </c>
      <c r="BI1834" s="191">
        <v>16.690000000000001</v>
      </c>
      <c r="BJ1834" s="191">
        <v>49.41</v>
      </c>
      <c r="BK1834" s="191">
        <v>10.26</v>
      </c>
      <c r="BL1834" s="191">
        <v>2.64</v>
      </c>
      <c r="BM1834" s="191">
        <v>2.91</v>
      </c>
      <c r="BN1834" s="191">
        <v>1.37</v>
      </c>
      <c r="BO1834" s="191">
        <v>4.28</v>
      </c>
      <c r="BP1834" s="191">
        <v>66.59</v>
      </c>
      <c r="BQ1834" s="191">
        <v>12.42</v>
      </c>
      <c r="BR1834" s="191">
        <v>0.68</v>
      </c>
      <c r="BS1834" s="191">
        <v>54.17</v>
      </c>
      <c r="BT1834" s="191">
        <v>10.83</v>
      </c>
      <c r="BU1834" s="191">
        <v>78.099999999999994</v>
      </c>
      <c r="BV1834" s="186">
        <v>456</v>
      </c>
      <c r="BW1834" s="186">
        <v>456</v>
      </c>
      <c r="BX1834" s="186">
        <v>0</v>
      </c>
      <c r="BY1834" s="189">
        <v>43520</v>
      </c>
      <c r="BZ1834" s="188" t="s">
        <v>624</v>
      </c>
      <c r="CA1834" s="186">
        <v>1645</v>
      </c>
      <c r="CB1834" s="186">
        <v>0</v>
      </c>
      <c r="CC1834" s="189">
        <v>43548</v>
      </c>
      <c r="CD1834" s="186">
        <v>813</v>
      </c>
      <c r="CE1834" s="186">
        <v>0</v>
      </c>
      <c r="CF1834" s="186">
        <v>1269</v>
      </c>
      <c r="CG1834" s="186">
        <v>0</v>
      </c>
    </row>
    <row r="1835" spans="1:85" hidden="1" x14ac:dyDescent="0.45">
      <c r="A1835" s="98">
        <v>100004095111</v>
      </c>
      <c r="B1835" s="1">
        <v>43538</v>
      </c>
      <c r="C1835" t="s">
        <v>101</v>
      </c>
      <c r="D1835">
        <v>2019</v>
      </c>
      <c r="E1835" s="98">
        <v>14849059318633</v>
      </c>
      <c r="F1835" s="142" t="s">
        <v>773</v>
      </c>
      <c r="G1835" s="141" t="str">
        <f>VLOOKUP(E1835,'Tableau Sites'!$A$7:$C$107,3,FALSE)</f>
        <v>10 RUE AMIRAL BOUVET</v>
      </c>
      <c r="H1835" s="98">
        <v>56100</v>
      </c>
      <c r="I1835" s="104">
        <v>6</v>
      </c>
      <c r="J1835" s="1">
        <v>43524</v>
      </c>
      <c r="K1835" s="1">
        <v>43524</v>
      </c>
      <c r="L1835" s="104">
        <v>405</v>
      </c>
      <c r="M1835" s="104">
        <v>405</v>
      </c>
      <c r="N1835" s="5">
        <v>72.17</v>
      </c>
      <c r="O1835" s="186">
        <v>102976584</v>
      </c>
      <c r="P1835" s="187" t="s">
        <v>611</v>
      </c>
      <c r="Q1835" s="186">
        <v>102977700</v>
      </c>
      <c r="R1835" s="188" t="s">
        <v>130</v>
      </c>
      <c r="S1835" s="186">
        <v>11003620275</v>
      </c>
      <c r="T1835" s="188" t="s">
        <v>910</v>
      </c>
      <c r="U1835" s="186">
        <v>21560121200016</v>
      </c>
      <c r="V1835" s="188" t="s">
        <v>347</v>
      </c>
      <c r="W1835" s="188" t="s">
        <v>917</v>
      </c>
      <c r="X1835" s="186">
        <v>100004095111</v>
      </c>
      <c r="Y1835" s="189">
        <v>43538</v>
      </c>
      <c r="Z1835" s="189">
        <v>43578</v>
      </c>
      <c r="AA1835" s="186">
        <v>273</v>
      </c>
      <c r="AB1835" s="188" t="s">
        <v>613</v>
      </c>
      <c r="AC1835" s="188" t="s">
        <v>347</v>
      </c>
      <c r="AD1835" s="186">
        <v>6005877435</v>
      </c>
      <c r="AE1835" s="188" t="s">
        <v>773</v>
      </c>
      <c r="AF1835" s="188" t="s">
        <v>347</v>
      </c>
      <c r="AG1835" s="188" t="s">
        <v>347</v>
      </c>
      <c r="AH1835" s="190">
        <v>14849059318633</v>
      </c>
      <c r="AI1835" s="188" t="s">
        <v>152</v>
      </c>
      <c r="AJ1835" s="186">
        <v>56100</v>
      </c>
      <c r="AK1835" s="188" t="s">
        <v>264</v>
      </c>
      <c r="AL1835" s="188" t="s">
        <v>616</v>
      </c>
      <c r="AM1835" s="188" t="s">
        <v>973</v>
      </c>
      <c r="AN1835" s="188" t="s">
        <v>101</v>
      </c>
      <c r="AO1835" s="188" t="s">
        <v>617</v>
      </c>
      <c r="AP1835" s="188" t="s">
        <v>618</v>
      </c>
      <c r="AQ1835" s="188" t="s">
        <v>619</v>
      </c>
      <c r="AR1835" s="191">
        <v>6</v>
      </c>
      <c r="AS1835" s="188" t="s">
        <v>347</v>
      </c>
      <c r="AT1835" s="188" t="s">
        <v>347</v>
      </c>
      <c r="AU1835" s="186">
        <v>0</v>
      </c>
      <c r="AV1835" s="189">
        <v>43466</v>
      </c>
      <c r="AW1835" s="189">
        <v>43524</v>
      </c>
      <c r="AX1835" s="191">
        <v>21.12</v>
      </c>
      <c r="AY1835" s="186">
        <v>0</v>
      </c>
      <c r="AZ1835" s="186">
        <v>0</v>
      </c>
      <c r="BA1835" s="186">
        <v>0</v>
      </c>
      <c r="BB1835" s="186">
        <v>0</v>
      </c>
      <c r="BC1835" s="191">
        <v>1.53</v>
      </c>
      <c r="BD1835" s="186">
        <v>0</v>
      </c>
      <c r="BE1835" s="186">
        <v>0</v>
      </c>
      <c r="BF1835" s="189">
        <v>43525</v>
      </c>
      <c r="BG1835" s="189">
        <v>43585</v>
      </c>
      <c r="BH1835" s="191">
        <v>10.11</v>
      </c>
      <c r="BI1835" s="191">
        <v>14.82</v>
      </c>
      <c r="BJ1835" s="191">
        <v>46.05</v>
      </c>
      <c r="BK1835" s="191">
        <v>9.11</v>
      </c>
      <c r="BL1835" s="191">
        <v>2.73</v>
      </c>
      <c r="BM1835" s="191">
        <v>2.58</v>
      </c>
      <c r="BN1835" s="191">
        <v>1.22</v>
      </c>
      <c r="BO1835" s="191">
        <v>3.8</v>
      </c>
      <c r="BP1835" s="191">
        <v>61.69</v>
      </c>
      <c r="BQ1835" s="191">
        <v>12.84</v>
      </c>
      <c r="BR1835" s="191">
        <v>0.71</v>
      </c>
      <c r="BS1835" s="191">
        <v>48.85</v>
      </c>
      <c r="BT1835" s="191">
        <v>9.77</v>
      </c>
      <c r="BU1835" s="191">
        <v>72.17</v>
      </c>
      <c r="BV1835" s="186">
        <v>405</v>
      </c>
      <c r="BW1835" s="186">
        <v>405</v>
      </c>
      <c r="BX1835" s="186">
        <v>0</v>
      </c>
      <c r="BY1835" s="189">
        <v>43520</v>
      </c>
      <c r="BZ1835" s="188" t="s">
        <v>624</v>
      </c>
      <c r="CA1835" s="186">
        <v>1645</v>
      </c>
      <c r="CB1835" s="186">
        <v>0</v>
      </c>
      <c r="CC1835" s="189">
        <v>43548</v>
      </c>
      <c r="CD1835" s="186">
        <v>1269</v>
      </c>
      <c r="CE1835" s="186">
        <v>0</v>
      </c>
      <c r="CF1835" s="186">
        <v>1674</v>
      </c>
      <c r="CG1835" s="186">
        <v>0</v>
      </c>
    </row>
    <row r="1836" spans="1:85" hidden="1" x14ac:dyDescent="0.45">
      <c r="A1836" s="98">
        <v>100004095111</v>
      </c>
      <c r="B1836" s="1">
        <v>43538</v>
      </c>
      <c r="C1836" t="s">
        <v>101</v>
      </c>
      <c r="D1836">
        <v>2018</v>
      </c>
      <c r="E1836" s="98">
        <v>14809261881378</v>
      </c>
      <c r="F1836" s="142" t="s">
        <v>775</v>
      </c>
      <c r="G1836" s="141" t="str">
        <f>VLOOKUP(E1836,'Tableau Sites'!$A$7:$C$107,3,FALSE)</f>
        <v>7 RUE JULES MASSENET</v>
      </c>
      <c r="H1836" s="98">
        <v>56100</v>
      </c>
      <c r="I1836" s="104">
        <v>6</v>
      </c>
      <c r="J1836" s="1">
        <v>43404</v>
      </c>
      <c r="K1836" s="1">
        <v>43404</v>
      </c>
      <c r="L1836" s="104">
        <v>54</v>
      </c>
      <c r="M1836" s="104">
        <v>54</v>
      </c>
      <c r="N1836" s="5">
        <v>21.24</v>
      </c>
      <c r="O1836" s="186">
        <v>102976584</v>
      </c>
      <c r="P1836" s="187" t="s">
        <v>611</v>
      </c>
      <c r="Q1836" s="186">
        <v>102977700</v>
      </c>
      <c r="R1836" s="188" t="s">
        <v>130</v>
      </c>
      <c r="S1836" s="186">
        <v>11003620275</v>
      </c>
      <c r="T1836" s="188" t="s">
        <v>910</v>
      </c>
      <c r="U1836" s="186">
        <v>21560121200016</v>
      </c>
      <c r="V1836" s="188" t="s">
        <v>347</v>
      </c>
      <c r="W1836" s="188" t="s">
        <v>917</v>
      </c>
      <c r="X1836" s="186">
        <v>100004095111</v>
      </c>
      <c r="Y1836" s="189">
        <v>43538</v>
      </c>
      <c r="Z1836" s="189">
        <v>43578</v>
      </c>
      <c r="AA1836" s="186">
        <v>274</v>
      </c>
      <c r="AB1836" s="188" t="s">
        <v>613</v>
      </c>
      <c r="AC1836" s="188" t="s">
        <v>347</v>
      </c>
      <c r="AD1836" s="186">
        <v>6005877899</v>
      </c>
      <c r="AE1836" s="188" t="s">
        <v>775</v>
      </c>
      <c r="AF1836" s="188" t="s">
        <v>347</v>
      </c>
      <c r="AG1836" s="188" t="s">
        <v>347</v>
      </c>
      <c r="AH1836" s="190">
        <v>14809261881378</v>
      </c>
      <c r="AI1836" s="188" t="s">
        <v>882</v>
      </c>
      <c r="AJ1836" s="186">
        <v>56100</v>
      </c>
      <c r="AK1836" s="188" t="s">
        <v>264</v>
      </c>
      <c r="AL1836" s="188" t="s">
        <v>616</v>
      </c>
      <c r="AM1836" s="188" t="s">
        <v>1016</v>
      </c>
      <c r="AN1836" s="188" t="s">
        <v>101</v>
      </c>
      <c r="AO1836" s="188" t="s">
        <v>617</v>
      </c>
      <c r="AP1836" s="188" t="s">
        <v>618</v>
      </c>
      <c r="AQ1836" s="188" t="s">
        <v>619</v>
      </c>
      <c r="AR1836" s="191">
        <v>6</v>
      </c>
      <c r="AS1836" s="188" t="s">
        <v>347</v>
      </c>
      <c r="AT1836" s="188" t="s">
        <v>347</v>
      </c>
      <c r="AU1836" s="186">
        <v>0</v>
      </c>
      <c r="AV1836" s="189">
        <v>43344</v>
      </c>
      <c r="AW1836" s="189">
        <v>43404</v>
      </c>
      <c r="AX1836" s="191">
        <v>2.72</v>
      </c>
      <c r="AY1836" s="186">
        <v>0</v>
      </c>
      <c r="AZ1836" s="186">
        <v>0</v>
      </c>
      <c r="BA1836" s="186">
        <v>0</v>
      </c>
      <c r="BB1836" s="186">
        <v>0</v>
      </c>
      <c r="BC1836" s="191">
        <v>0.11</v>
      </c>
      <c r="BD1836" s="186">
        <v>0</v>
      </c>
      <c r="BE1836" s="186">
        <v>0</v>
      </c>
      <c r="BF1836" s="189">
        <v>43405</v>
      </c>
      <c r="BG1836" s="189">
        <v>43465</v>
      </c>
      <c r="BH1836" s="191">
        <v>10.11</v>
      </c>
      <c r="BI1836" s="191">
        <v>1.97</v>
      </c>
      <c r="BJ1836" s="191">
        <v>14.8</v>
      </c>
      <c r="BK1836" s="191">
        <v>1.21</v>
      </c>
      <c r="BL1836" s="191">
        <v>2.73</v>
      </c>
      <c r="BM1836" s="191">
        <v>0.35</v>
      </c>
      <c r="BN1836" s="191">
        <v>0.16</v>
      </c>
      <c r="BO1836" s="191">
        <v>0.51</v>
      </c>
      <c r="BP1836" s="191">
        <v>19.25</v>
      </c>
      <c r="BQ1836" s="191">
        <v>12.84</v>
      </c>
      <c r="BR1836" s="191">
        <v>0.71</v>
      </c>
      <c r="BS1836" s="191">
        <v>6.41</v>
      </c>
      <c r="BT1836" s="191">
        <v>1.28</v>
      </c>
      <c r="BU1836" s="191">
        <v>21.24</v>
      </c>
      <c r="BV1836" s="186">
        <v>54</v>
      </c>
      <c r="BW1836" s="186">
        <v>54</v>
      </c>
      <c r="BX1836" s="186">
        <v>0</v>
      </c>
      <c r="BY1836" s="189">
        <v>43514</v>
      </c>
      <c r="BZ1836" s="188" t="s">
        <v>624</v>
      </c>
      <c r="CA1836" s="186">
        <v>438</v>
      </c>
      <c r="CB1836" s="186">
        <v>0</v>
      </c>
      <c r="CC1836" s="189">
        <v>43542</v>
      </c>
      <c r="CD1836" s="186">
        <v>10250</v>
      </c>
      <c r="CE1836" s="186">
        <v>0</v>
      </c>
      <c r="CF1836" s="186">
        <v>61</v>
      </c>
      <c r="CG1836" s="186">
        <v>0</v>
      </c>
    </row>
    <row r="1837" spans="1:85" hidden="1" x14ac:dyDescent="0.45">
      <c r="A1837" s="98">
        <v>100004095111</v>
      </c>
      <c r="B1837" s="1">
        <v>43538</v>
      </c>
      <c r="C1837" t="s">
        <v>101</v>
      </c>
      <c r="D1837">
        <v>2019</v>
      </c>
      <c r="E1837" s="98">
        <v>14809261881378</v>
      </c>
      <c r="F1837" s="142" t="s">
        <v>775</v>
      </c>
      <c r="G1837" s="141" t="str">
        <f>VLOOKUP(E1837,'Tableau Sites'!$A$7:$C$107,3,FALSE)</f>
        <v>7 RUE JULES MASSENET</v>
      </c>
      <c r="H1837" s="98">
        <v>56100</v>
      </c>
      <c r="I1837" s="104">
        <v>6</v>
      </c>
      <c r="J1837" s="1">
        <v>43465</v>
      </c>
      <c r="K1837" s="1">
        <v>43465</v>
      </c>
      <c r="L1837" s="104">
        <v>190</v>
      </c>
      <c r="M1837" s="104">
        <v>190</v>
      </c>
      <c r="N1837" s="5">
        <v>40.17</v>
      </c>
      <c r="O1837" s="186">
        <v>102976584</v>
      </c>
      <c r="P1837" s="187" t="s">
        <v>611</v>
      </c>
      <c r="Q1837" s="186">
        <v>102977700</v>
      </c>
      <c r="R1837" s="188" t="s">
        <v>130</v>
      </c>
      <c r="S1837" s="186">
        <v>11003620275</v>
      </c>
      <c r="T1837" s="188" t="s">
        <v>910</v>
      </c>
      <c r="U1837" s="186">
        <v>21560121200016</v>
      </c>
      <c r="V1837" s="188" t="s">
        <v>347</v>
      </c>
      <c r="W1837" s="188" t="s">
        <v>917</v>
      </c>
      <c r="X1837" s="186">
        <v>100004095111</v>
      </c>
      <c r="Y1837" s="189">
        <v>43538</v>
      </c>
      <c r="Z1837" s="189">
        <v>43578</v>
      </c>
      <c r="AA1837" s="186">
        <v>275</v>
      </c>
      <c r="AB1837" s="188" t="s">
        <v>613</v>
      </c>
      <c r="AC1837" s="188" t="s">
        <v>347</v>
      </c>
      <c r="AD1837" s="186">
        <v>6005877899</v>
      </c>
      <c r="AE1837" s="188" t="s">
        <v>775</v>
      </c>
      <c r="AF1837" s="188" t="s">
        <v>347</v>
      </c>
      <c r="AG1837" s="188" t="s">
        <v>347</v>
      </c>
      <c r="AH1837" s="190">
        <v>14809261881378</v>
      </c>
      <c r="AI1837" s="188" t="s">
        <v>882</v>
      </c>
      <c r="AJ1837" s="186">
        <v>56100</v>
      </c>
      <c r="AK1837" s="188" t="s">
        <v>264</v>
      </c>
      <c r="AL1837" s="188" t="s">
        <v>616</v>
      </c>
      <c r="AM1837" s="188" t="s">
        <v>993</v>
      </c>
      <c r="AN1837" s="188" t="s">
        <v>101</v>
      </c>
      <c r="AO1837" s="188" t="s">
        <v>617</v>
      </c>
      <c r="AP1837" s="188" t="s">
        <v>618</v>
      </c>
      <c r="AQ1837" s="188" t="s">
        <v>619</v>
      </c>
      <c r="AR1837" s="191">
        <v>6</v>
      </c>
      <c r="AS1837" s="188" t="s">
        <v>347</v>
      </c>
      <c r="AT1837" s="188" t="s">
        <v>347</v>
      </c>
      <c r="AU1837" s="186">
        <v>0</v>
      </c>
      <c r="AV1837" s="189">
        <v>43405</v>
      </c>
      <c r="AW1837" s="189">
        <v>43465</v>
      </c>
      <c r="AX1837" s="191">
        <v>9.5500000000000007</v>
      </c>
      <c r="AY1837" s="186">
        <v>0</v>
      </c>
      <c r="AZ1837" s="186">
        <v>0</v>
      </c>
      <c r="BA1837" s="186">
        <v>0</v>
      </c>
      <c r="BB1837" s="186">
        <v>0</v>
      </c>
      <c r="BC1837" s="191">
        <v>0.36</v>
      </c>
      <c r="BD1837" s="186">
        <v>0</v>
      </c>
      <c r="BE1837" s="186">
        <v>0</v>
      </c>
      <c r="BF1837" s="189">
        <v>43466</v>
      </c>
      <c r="BG1837" s="189">
        <v>43524</v>
      </c>
      <c r="BH1837" s="191">
        <v>9.7799999999999994</v>
      </c>
      <c r="BI1837" s="191">
        <v>6.95</v>
      </c>
      <c r="BJ1837" s="191">
        <v>26.28</v>
      </c>
      <c r="BK1837" s="191">
        <v>4.28</v>
      </c>
      <c r="BL1837" s="191">
        <v>2.64</v>
      </c>
      <c r="BM1837" s="191">
        <v>1.21</v>
      </c>
      <c r="BN1837" s="191">
        <v>0.56999999999999995</v>
      </c>
      <c r="BO1837" s="191">
        <v>1.78</v>
      </c>
      <c r="BP1837" s="191">
        <v>34.979999999999997</v>
      </c>
      <c r="BQ1837" s="191">
        <v>12.42</v>
      </c>
      <c r="BR1837" s="191">
        <v>0.68</v>
      </c>
      <c r="BS1837" s="191">
        <v>22.56</v>
      </c>
      <c r="BT1837" s="191">
        <v>4.51</v>
      </c>
      <c r="BU1837" s="191">
        <v>40.17</v>
      </c>
      <c r="BV1837" s="186">
        <v>190</v>
      </c>
      <c r="BW1837" s="186">
        <v>190</v>
      </c>
      <c r="BX1837" s="186">
        <v>0</v>
      </c>
      <c r="BY1837" s="189">
        <v>43514</v>
      </c>
      <c r="BZ1837" s="188" t="s">
        <v>624</v>
      </c>
      <c r="CA1837" s="186">
        <v>438</v>
      </c>
      <c r="CB1837" s="186">
        <v>0</v>
      </c>
      <c r="CC1837" s="189">
        <v>43542</v>
      </c>
      <c r="CD1837" s="186">
        <v>61</v>
      </c>
      <c r="CE1837" s="186">
        <v>0</v>
      </c>
      <c r="CF1837" s="186">
        <v>251</v>
      </c>
      <c r="CG1837" s="186">
        <v>0</v>
      </c>
    </row>
    <row r="1838" spans="1:85" hidden="1" x14ac:dyDescent="0.45">
      <c r="A1838" s="98">
        <v>100004095111</v>
      </c>
      <c r="B1838" s="1">
        <v>43538</v>
      </c>
      <c r="C1838" t="s">
        <v>101</v>
      </c>
      <c r="D1838">
        <v>2019</v>
      </c>
      <c r="E1838" s="98">
        <v>14809261881378</v>
      </c>
      <c r="F1838" s="142" t="s">
        <v>775</v>
      </c>
      <c r="G1838" s="141" t="str">
        <f>VLOOKUP(E1838,'Tableau Sites'!$A$7:$C$107,3,FALSE)</f>
        <v>7 RUE JULES MASSENET</v>
      </c>
      <c r="H1838" s="98">
        <v>56100</v>
      </c>
      <c r="I1838" s="104">
        <v>6</v>
      </c>
      <c r="J1838" s="1">
        <v>43524</v>
      </c>
      <c r="K1838" s="1">
        <v>43524</v>
      </c>
      <c r="L1838" s="104">
        <v>210</v>
      </c>
      <c r="M1838" s="104">
        <v>210</v>
      </c>
      <c r="N1838" s="5">
        <v>43.96</v>
      </c>
      <c r="O1838" s="186">
        <v>102976584</v>
      </c>
      <c r="P1838" s="187" t="s">
        <v>611</v>
      </c>
      <c r="Q1838" s="186">
        <v>102977700</v>
      </c>
      <c r="R1838" s="188" t="s">
        <v>130</v>
      </c>
      <c r="S1838" s="186">
        <v>11003620275</v>
      </c>
      <c r="T1838" s="188" t="s">
        <v>910</v>
      </c>
      <c r="U1838" s="186">
        <v>21560121200016</v>
      </c>
      <c r="V1838" s="188" t="s">
        <v>347</v>
      </c>
      <c r="W1838" s="188" t="s">
        <v>917</v>
      </c>
      <c r="X1838" s="186">
        <v>100004095111</v>
      </c>
      <c r="Y1838" s="189">
        <v>43538</v>
      </c>
      <c r="Z1838" s="189">
        <v>43578</v>
      </c>
      <c r="AA1838" s="186">
        <v>276</v>
      </c>
      <c r="AB1838" s="188" t="s">
        <v>613</v>
      </c>
      <c r="AC1838" s="188" t="s">
        <v>347</v>
      </c>
      <c r="AD1838" s="186">
        <v>6005877899</v>
      </c>
      <c r="AE1838" s="188" t="s">
        <v>775</v>
      </c>
      <c r="AF1838" s="188" t="s">
        <v>347</v>
      </c>
      <c r="AG1838" s="188" t="s">
        <v>347</v>
      </c>
      <c r="AH1838" s="190">
        <v>14809261881378</v>
      </c>
      <c r="AI1838" s="188" t="s">
        <v>882</v>
      </c>
      <c r="AJ1838" s="186">
        <v>56100</v>
      </c>
      <c r="AK1838" s="188" t="s">
        <v>264</v>
      </c>
      <c r="AL1838" s="188" t="s">
        <v>616</v>
      </c>
      <c r="AM1838" s="188" t="s">
        <v>993</v>
      </c>
      <c r="AN1838" s="188" t="s">
        <v>101</v>
      </c>
      <c r="AO1838" s="188" t="s">
        <v>617</v>
      </c>
      <c r="AP1838" s="188" t="s">
        <v>618</v>
      </c>
      <c r="AQ1838" s="188" t="s">
        <v>619</v>
      </c>
      <c r="AR1838" s="191">
        <v>6</v>
      </c>
      <c r="AS1838" s="188" t="s">
        <v>347</v>
      </c>
      <c r="AT1838" s="188" t="s">
        <v>347</v>
      </c>
      <c r="AU1838" s="186">
        <v>0</v>
      </c>
      <c r="AV1838" s="189">
        <v>43466</v>
      </c>
      <c r="AW1838" s="189">
        <v>43524</v>
      </c>
      <c r="AX1838" s="191">
        <v>10.95</v>
      </c>
      <c r="AY1838" s="186">
        <v>0</v>
      </c>
      <c r="AZ1838" s="186">
        <v>0</v>
      </c>
      <c r="BA1838" s="186">
        <v>0</v>
      </c>
      <c r="BB1838" s="186">
        <v>0</v>
      </c>
      <c r="BC1838" s="191">
        <v>0.79</v>
      </c>
      <c r="BD1838" s="186">
        <v>0</v>
      </c>
      <c r="BE1838" s="186">
        <v>0</v>
      </c>
      <c r="BF1838" s="189">
        <v>43525</v>
      </c>
      <c r="BG1838" s="189">
        <v>43585</v>
      </c>
      <c r="BH1838" s="191">
        <v>10.11</v>
      </c>
      <c r="BI1838" s="191">
        <v>7.69</v>
      </c>
      <c r="BJ1838" s="191">
        <v>28.75</v>
      </c>
      <c r="BK1838" s="191">
        <v>4.7300000000000004</v>
      </c>
      <c r="BL1838" s="191">
        <v>2.73</v>
      </c>
      <c r="BM1838" s="191">
        <v>1.34</v>
      </c>
      <c r="BN1838" s="191">
        <v>0.63</v>
      </c>
      <c r="BO1838" s="191">
        <v>1.97</v>
      </c>
      <c r="BP1838" s="191">
        <v>38.18</v>
      </c>
      <c r="BQ1838" s="191">
        <v>12.84</v>
      </c>
      <c r="BR1838" s="191">
        <v>0.71</v>
      </c>
      <c r="BS1838" s="191">
        <v>25.34</v>
      </c>
      <c r="BT1838" s="191">
        <v>5.07</v>
      </c>
      <c r="BU1838" s="191">
        <v>43.96</v>
      </c>
      <c r="BV1838" s="186">
        <v>210</v>
      </c>
      <c r="BW1838" s="186">
        <v>210</v>
      </c>
      <c r="BX1838" s="186">
        <v>0</v>
      </c>
      <c r="BY1838" s="189">
        <v>43514</v>
      </c>
      <c r="BZ1838" s="188" t="s">
        <v>624</v>
      </c>
      <c r="CA1838" s="186">
        <v>438</v>
      </c>
      <c r="CB1838" s="186">
        <v>0</v>
      </c>
      <c r="CC1838" s="189">
        <v>43542</v>
      </c>
      <c r="CD1838" s="186">
        <v>251</v>
      </c>
      <c r="CE1838" s="186">
        <v>0</v>
      </c>
      <c r="CF1838" s="186">
        <v>461</v>
      </c>
      <c r="CG1838" s="186">
        <v>0</v>
      </c>
    </row>
    <row r="1839" spans="1:85" hidden="1" x14ac:dyDescent="0.45">
      <c r="A1839" s="98">
        <v>100004095111</v>
      </c>
      <c r="B1839" s="1">
        <v>43538</v>
      </c>
      <c r="C1839" t="s">
        <v>101</v>
      </c>
      <c r="D1839">
        <v>2018</v>
      </c>
      <c r="E1839" s="98">
        <v>14853111374714</v>
      </c>
      <c r="F1839" s="142" t="s">
        <v>777</v>
      </c>
      <c r="G1839" s="141" t="str">
        <f>VLOOKUP(E1839,'Tableau Sites'!$A$7:$C$107,3,FALSE)</f>
        <v>25 RUE MARIE DORVAL</v>
      </c>
      <c r="H1839" s="98">
        <v>56100</v>
      </c>
      <c r="I1839" s="104">
        <v>6</v>
      </c>
      <c r="J1839" s="1">
        <v>43404</v>
      </c>
      <c r="K1839" s="1">
        <v>43404</v>
      </c>
      <c r="L1839" s="104">
        <v>157</v>
      </c>
      <c r="M1839" s="104">
        <v>157</v>
      </c>
      <c r="N1839" s="5">
        <v>35.92</v>
      </c>
      <c r="O1839" s="186">
        <v>102976584</v>
      </c>
      <c r="P1839" s="187" t="s">
        <v>611</v>
      </c>
      <c r="Q1839" s="186">
        <v>102977700</v>
      </c>
      <c r="R1839" s="188" t="s">
        <v>130</v>
      </c>
      <c r="S1839" s="186">
        <v>11003620275</v>
      </c>
      <c r="T1839" s="188" t="s">
        <v>910</v>
      </c>
      <c r="U1839" s="186">
        <v>21560121200016</v>
      </c>
      <c r="V1839" s="188" t="s">
        <v>347</v>
      </c>
      <c r="W1839" s="188" t="s">
        <v>917</v>
      </c>
      <c r="X1839" s="186">
        <v>100004095111</v>
      </c>
      <c r="Y1839" s="189">
        <v>43538</v>
      </c>
      <c r="Z1839" s="189">
        <v>43578</v>
      </c>
      <c r="AA1839" s="186">
        <v>277</v>
      </c>
      <c r="AB1839" s="188" t="s">
        <v>613</v>
      </c>
      <c r="AC1839" s="188" t="s">
        <v>347</v>
      </c>
      <c r="AD1839" s="186">
        <v>6005863678</v>
      </c>
      <c r="AE1839" s="188" t="s">
        <v>777</v>
      </c>
      <c r="AF1839" s="188" t="s">
        <v>347</v>
      </c>
      <c r="AG1839" s="188" t="s">
        <v>347</v>
      </c>
      <c r="AH1839" s="190">
        <v>14853111374714</v>
      </c>
      <c r="AI1839" s="188" t="s">
        <v>883</v>
      </c>
      <c r="AJ1839" s="186">
        <v>56100</v>
      </c>
      <c r="AK1839" s="188" t="s">
        <v>264</v>
      </c>
      <c r="AL1839" s="188" t="s">
        <v>616</v>
      </c>
      <c r="AM1839" s="188" t="s">
        <v>965</v>
      </c>
      <c r="AN1839" s="188" t="s">
        <v>101</v>
      </c>
      <c r="AO1839" s="188" t="s">
        <v>617</v>
      </c>
      <c r="AP1839" s="188" t="s">
        <v>618</v>
      </c>
      <c r="AQ1839" s="188" t="s">
        <v>619</v>
      </c>
      <c r="AR1839" s="191">
        <v>6</v>
      </c>
      <c r="AS1839" s="188" t="s">
        <v>347</v>
      </c>
      <c r="AT1839" s="188" t="s">
        <v>347</v>
      </c>
      <c r="AU1839" s="186">
        <v>0</v>
      </c>
      <c r="AV1839" s="189">
        <v>43344</v>
      </c>
      <c r="AW1839" s="189">
        <v>43404</v>
      </c>
      <c r="AX1839" s="191">
        <v>7.89</v>
      </c>
      <c r="AY1839" s="186">
        <v>0</v>
      </c>
      <c r="AZ1839" s="186">
        <v>0</v>
      </c>
      <c r="BA1839" s="186">
        <v>0</v>
      </c>
      <c r="BB1839" s="186">
        <v>0</v>
      </c>
      <c r="BC1839" s="191">
        <v>0.3</v>
      </c>
      <c r="BD1839" s="186">
        <v>0</v>
      </c>
      <c r="BE1839" s="186">
        <v>0</v>
      </c>
      <c r="BF1839" s="189">
        <v>43405</v>
      </c>
      <c r="BG1839" s="189">
        <v>43465</v>
      </c>
      <c r="BH1839" s="191">
        <v>10.11</v>
      </c>
      <c r="BI1839" s="191">
        <v>5.75</v>
      </c>
      <c r="BJ1839" s="191">
        <v>23.75</v>
      </c>
      <c r="BK1839" s="191">
        <v>3.53</v>
      </c>
      <c r="BL1839" s="191">
        <v>2.73</v>
      </c>
      <c r="BM1839" s="191">
        <v>1</v>
      </c>
      <c r="BN1839" s="191">
        <v>0.47</v>
      </c>
      <c r="BO1839" s="191">
        <v>1.47</v>
      </c>
      <c r="BP1839" s="191">
        <v>31.48</v>
      </c>
      <c r="BQ1839" s="191">
        <v>12.84</v>
      </c>
      <c r="BR1839" s="191">
        <v>0.71</v>
      </c>
      <c r="BS1839" s="191">
        <v>18.64</v>
      </c>
      <c r="BT1839" s="191">
        <v>3.73</v>
      </c>
      <c r="BU1839" s="191">
        <v>35.92</v>
      </c>
      <c r="BV1839" s="186">
        <v>157</v>
      </c>
      <c r="BW1839" s="186">
        <v>157</v>
      </c>
      <c r="BX1839" s="186">
        <v>0</v>
      </c>
      <c r="BY1839" s="189">
        <v>43514</v>
      </c>
      <c r="BZ1839" s="188" t="s">
        <v>624</v>
      </c>
      <c r="CA1839" s="186">
        <v>5701</v>
      </c>
      <c r="CB1839" s="186">
        <v>0</v>
      </c>
      <c r="CC1839" s="189">
        <v>43542</v>
      </c>
      <c r="CD1839" s="186">
        <v>2615</v>
      </c>
      <c r="CE1839" s="186">
        <v>0</v>
      </c>
      <c r="CF1839" s="186">
        <v>2772</v>
      </c>
      <c r="CG1839" s="186">
        <v>0</v>
      </c>
    </row>
    <row r="1840" spans="1:85" hidden="1" x14ac:dyDescent="0.45">
      <c r="A1840" s="98">
        <v>100004095111</v>
      </c>
      <c r="B1840" s="1">
        <v>43538</v>
      </c>
      <c r="C1840" t="s">
        <v>101</v>
      </c>
      <c r="D1840">
        <v>2019</v>
      </c>
      <c r="E1840" s="98">
        <v>14853111374714</v>
      </c>
      <c r="F1840" s="142" t="s">
        <v>777</v>
      </c>
      <c r="G1840" s="141" t="str">
        <f>VLOOKUP(E1840,'Tableau Sites'!$A$7:$C$107,3,FALSE)</f>
        <v>25 RUE MARIE DORVAL</v>
      </c>
      <c r="H1840" s="98">
        <v>56100</v>
      </c>
      <c r="I1840" s="104">
        <v>6</v>
      </c>
      <c r="J1840" s="1">
        <v>43465</v>
      </c>
      <c r="K1840" s="1">
        <v>43465</v>
      </c>
      <c r="L1840" s="104">
        <v>895</v>
      </c>
      <c r="M1840" s="104">
        <v>895</v>
      </c>
      <c r="N1840" s="5">
        <v>140.66999999999999</v>
      </c>
      <c r="O1840" s="186">
        <v>102976584</v>
      </c>
      <c r="P1840" s="187" t="s">
        <v>611</v>
      </c>
      <c r="Q1840" s="186">
        <v>102977700</v>
      </c>
      <c r="R1840" s="188" t="s">
        <v>130</v>
      </c>
      <c r="S1840" s="186">
        <v>11003620275</v>
      </c>
      <c r="T1840" s="188" t="s">
        <v>910</v>
      </c>
      <c r="U1840" s="186">
        <v>21560121200016</v>
      </c>
      <c r="V1840" s="188" t="s">
        <v>347</v>
      </c>
      <c r="W1840" s="188" t="s">
        <v>917</v>
      </c>
      <c r="X1840" s="186">
        <v>100004095111</v>
      </c>
      <c r="Y1840" s="189">
        <v>43538</v>
      </c>
      <c r="Z1840" s="189">
        <v>43578</v>
      </c>
      <c r="AA1840" s="186">
        <v>278</v>
      </c>
      <c r="AB1840" s="188" t="s">
        <v>613</v>
      </c>
      <c r="AC1840" s="188" t="s">
        <v>347</v>
      </c>
      <c r="AD1840" s="186">
        <v>6005863678</v>
      </c>
      <c r="AE1840" s="188" t="s">
        <v>777</v>
      </c>
      <c r="AF1840" s="188" t="s">
        <v>347</v>
      </c>
      <c r="AG1840" s="188" t="s">
        <v>347</v>
      </c>
      <c r="AH1840" s="190">
        <v>14853111374714</v>
      </c>
      <c r="AI1840" s="188" t="s">
        <v>883</v>
      </c>
      <c r="AJ1840" s="186">
        <v>56100</v>
      </c>
      <c r="AK1840" s="188" t="s">
        <v>264</v>
      </c>
      <c r="AL1840" s="188" t="s">
        <v>616</v>
      </c>
      <c r="AM1840" s="188" t="s">
        <v>965</v>
      </c>
      <c r="AN1840" s="188" t="s">
        <v>101</v>
      </c>
      <c r="AO1840" s="188" t="s">
        <v>617</v>
      </c>
      <c r="AP1840" s="188" t="s">
        <v>618</v>
      </c>
      <c r="AQ1840" s="188" t="s">
        <v>619</v>
      </c>
      <c r="AR1840" s="191">
        <v>6</v>
      </c>
      <c r="AS1840" s="188" t="s">
        <v>347</v>
      </c>
      <c r="AT1840" s="188" t="s">
        <v>347</v>
      </c>
      <c r="AU1840" s="186">
        <v>0</v>
      </c>
      <c r="AV1840" s="189">
        <v>43405</v>
      </c>
      <c r="AW1840" s="189">
        <v>43465</v>
      </c>
      <c r="AX1840" s="191">
        <v>45.01</v>
      </c>
      <c r="AY1840" s="186">
        <v>0</v>
      </c>
      <c r="AZ1840" s="186">
        <v>0</v>
      </c>
      <c r="BA1840" s="186">
        <v>0</v>
      </c>
      <c r="BB1840" s="186">
        <v>0</v>
      </c>
      <c r="BC1840" s="191">
        <v>1.72</v>
      </c>
      <c r="BD1840" s="186">
        <v>0</v>
      </c>
      <c r="BE1840" s="186">
        <v>0</v>
      </c>
      <c r="BF1840" s="189">
        <v>43466</v>
      </c>
      <c r="BG1840" s="189">
        <v>43524</v>
      </c>
      <c r="BH1840" s="191">
        <v>9.7799999999999994</v>
      </c>
      <c r="BI1840" s="191">
        <v>32.76</v>
      </c>
      <c r="BJ1840" s="191">
        <v>87.55</v>
      </c>
      <c r="BK1840" s="191">
        <v>20.14</v>
      </c>
      <c r="BL1840" s="191">
        <v>2.64</v>
      </c>
      <c r="BM1840" s="191">
        <v>5.71</v>
      </c>
      <c r="BN1840" s="191">
        <v>2.69</v>
      </c>
      <c r="BO1840" s="191">
        <v>8.4</v>
      </c>
      <c r="BP1840" s="191">
        <v>118.73</v>
      </c>
      <c r="BQ1840" s="191">
        <v>12.42</v>
      </c>
      <c r="BR1840" s="191">
        <v>0.68</v>
      </c>
      <c r="BS1840" s="191">
        <v>106.31</v>
      </c>
      <c r="BT1840" s="191">
        <v>21.26</v>
      </c>
      <c r="BU1840" s="191">
        <v>140.66999999999999</v>
      </c>
      <c r="BV1840" s="186">
        <v>895</v>
      </c>
      <c r="BW1840" s="186">
        <v>895</v>
      </c>
      <c r="BX1840" s="186">
        <v>0</v>
      </c>
      <c r="BY1840" s="189">
        <v>43514</v>
      </c>
      <c r="BZ1840" s="188" t="s">
        <v>624</v>
      </c>
      <c r="CA1840" s="186">
        <v>5701</v>
      </c>
      <c r="CB1840" s="186">
        <v>0</v>
      </c>
      <c r="CC1840" s="189">
        <v>43542</v>
      </c>
      <c r="CD1840" s="186">
        <v>2772</v>
      </c>
      <c r="CE1840" s="186">
        <v>0</v>
      </c>
      <c r="CF1840" s="186">
        <v>3667</v>
      </c>
      <c r="CG1840" s="186">
        <v>0</v>
      </c>
    </row>
    <row r="1841" spans="1:85" hidden="1" x14ac:dyDescent="0.45">
      <c r="A1841" s="98">
        <v>100004095111</v>
      </c>
      <c r="B1841" s="1">
        <v>43538</v>
      </c>
      <c r="C1841" t="s">
        <v>101</v>
      </c>
      <c r="D1841">
        <v>2019</v>
      </c>
      <c r="E1841" s="98">
        <v>14853111374714</v>
      </c>
      <c r="F1841" s="142" t="s">
        <v>777</v>
      </c>
      <c r="G1841" s="141" t="str">
        <f>VLOOKUP(E1841,'Tableau Sites'!$A$7:$C$107,3,FALSE)</f>
        <v>25 RUE MARIE DORVAL</v>
      </c>
      <c r="H1841" s="98">
        <v>56100</v>
      </c>
      <c r="I1841" s="104">
        <v>6</v>
      </c>
      <c r="J1841" s="1">
        <v>43524</v>
      </c>
      <c r="K1841" s="1">
        <v>43524</v>
      </c>
      <c r="L1841" s="104">
        <v>2200</v>
      </c>
      <c r="M1841" s="104">
        <v>2200</v>
      </c>
      <c r="N1841" s="5">
        <v>332.02</v>
      </c>
      <c r="O1841" s="186">
        <v>102976584</v>
      </c>
      <c r="P1841" s="187" t="s">
        <v>611</v>
      </c>
      <c r="Q1841" s="186">
        <v>102977700</v>
      </c>
      <c r="R1841" s="188" t="s">
        <v>130</v>
      </c>
      <c r="S1841" s="186">
        <v>11003620275</v>
      </c>
      <c r="T1841" s="188" t="s">
        <v>910</v>
      </c>
      <c r="U1841" s="186">
        <v>21560121200016</v>
      </c>
      <c r="V1841" s="188" t="s">
        <v>347</v>
      </c>
      <c r="W1841" s="188" t="s">
        <v>917</v>
      </c>
      <c r="X1841" s="186">
        <v>100004095111</v>
      </c>
      <c r="Y1841" s="189">
        <v>43538</v>
      </c>
      <c r="Z1841" s="189">
        <v>43578</v>
      </c>
      <c r="AA1841" s="186">
        <v>279</v>
      </c>
      <c r="AB1841" s="188" t="s">
        <v>613</v>
      </c>
      <c r="AC1841" s="188" t="s">
        <v>347</v>
      </c>
      <c r="AD1841" s="186">
        <v>6005863678</v>
      </c>
      <c r="AE1841" s="188" t="s">
        <v>777</v>
      </c>
      <c r="AF1841" s="188" t="s">
        <v>347</v>
      </c>
      <c r="AG1841" s="188" t="s">
        <v>347</v>
      </c>
      <c r="AH1841" s="190">
        <v>14853111374714</v>
      </c>
      <c r="AI1841" s="188" t="s">
        <v>883</v>
      </c>
      <c r="AJ1841" s="186">
        <v>56100</v>
      </c>
      <c r="AK1841" s="188" t="s">
        <v>264</v>
      </c>
      <c r="AL1841" s="188" t="s">
        <v>616</v>
      </c>
      <c r="AM1841" s="188" t="s">
        <v>965</v>
      </c>
      <c r="AN1841" s="188" t="s">
        <v>101</v>
      </c>
      <c r="AO1841" s="188" t="s">
        <v>617</v>
      </c>
      <c r="AP1841" s="188" t="s">
        <v>618</v>
      </c>
      <c r="AQ1841" s="188" t="s">
        <v>619</v>
      </c>
      <c r="AR1841" s="191">
        <v>6</v>
      </c>
      <c r="AS1841" s="188" t="s">
        <v>347</v>
      </c>
      <c r="AT1841" s="188" t="s">
        <v>347</v>
      </c>
      <c r="AU1841" s="186">
        <v>0</v>
      </c>
      <c r="AV1841" s="189">
        <v>43466</v>
      </c>
      <c r="AW1841" s="189">
        <v>43524</v>
      </c>
      <c r="AX1841" s="191">
        <v>114.73</v>
      </c>
      <c r="AY1841" s="186">
        <v>0</v>
      </c>
      <c r="AZ1841" s="186">
        <v>0</v>
      </c>
      <c r="BA1841" s="186">
        <v>0</v>
      </c>
      <c r="BB1841" s="186">
        <v>0</v>
      </c>
      <c r="BC1841" s="191">
        <v>8.32</v>
      </c>
      <c r="BD1841" s="186">
        <v>0</v>
      </c>
      <c r="BE1841" s="186">
        <v>0</v>
      </c>
      <c r="BF1841" s="189">
        <v>43525</v>
      </c>
      <c r="BG1841" s="189">
        <v>43585</v>
      </c>
      <c r="BH1841" s="191">
        <v>10.11</v>
      </c>
      <c r="BI1841" s="191">
        <v>80.52</v>
      </c>
      <c r="BJ1841" s="191">
        <v>205.36</v>
      </c>
      <c r="BK1841" s="191">
        <v>49.5</v>
      </c>
      <c r="BL1841" s="191">
        <v>2.73</v>
      </c>
      <c r="BM1841" s="191">
        <v>14.04</v>
      </c>
      <c r="BN1841" s="191">
        <v>6.6</v>
      </c>
      <c r="BO1841" s="191">
        <v>20.64</v>
      </c>
      <c r="BP1841" s="191">
        <v>278.23</v>
      </c>
      <c r="BQ1841" s="191">
        <v>12.84</v>
      </c>
      <c r="BR1841" s="191">
        <v>0.71</v>
      </c>
      <c r="BS1841" s="191">
        <v>265.39</v>
      </c>
      <c r="BT1841" s="191">
        <v>53.08</v>
      </c>
      <c r="BU1841" s="191">
        <v>332.02</v>
      </c>
      <c r="BV1841" s="186">
        <v>2200</v>
      </c>
      <c r="BW1841" s="186">
        <v>2200</v>
      </c>
      <c r="BX1841" s="186">
        <v>0</v>
      </c>
      <c r="BY1841" s="189">
        <v>43514</v>
      </c>
      <c r="BZ1841" s="188" t="s">
        <v>624</v>
      </c>
      <c r="CA1841" s="186">
        <v>5701</v>
      </c>
      <c r="CB1841" s="186">
        <v>0</v>
      </c>
      <c r="CC1841" s="189">
        <v>43542</v>
      </c>
      <c r="CD1841" s="186">
        <v>3667</v>
      </c>
      <c r="CE1841" s="186">
        <v>0</v>
      </c>
      <c r="CF1841" s="186">
        <v>5867</v>
      </c>
      <c r="CG1841" s="186">
        <v>0</v>
      </c>
    </row>
    <row r="1842" spans="1:85" hidden="1" x14ac:dyDescent="0.45">
      <c r="A1842" s="98">
        <v>100004095111</v>
      </c>
      <c r="B1842" s="1">
        <v>43538</v>
      </c>
      <c r="C1842" t="s">
        <v>101</v>
      </c>
      <c r="D1842">
        <v>2018</v>
      </c>
      <c r="E1842" s="98">
        <v>14847756790250</v>
      </c>
      <c r="F1842" s="142" t="s">
        <v>58</v>
      </c>
      <c r="G1842" s="141" t="e">
        <f>VLOOKUP(E1842,'Tableau Sites'!$A$7:$C$107,3,FALSE)</f>
        <v>#N/A</v>
      </c>
      <c r="H1842" s="98">
        <v>56100</v>
      </c>
      <c r="I1842" s="104">
        <v>36</v>
      </c>
      <c r="J1842" s="1">
        <v>43404</v>
      </c>
      <c r="K1842" s="1">
        <v>43404</v>
      </c>
      <c r="L1842" s="104">
        <v>38</v>
      </c>
      <c r="M1842" s="104">
        <v>38</v>
      </c>
      <c r="N1842" s="5">
        <v>51.22</v>
      </c>
      <c r="O1842" s="186">
        <v>102976584</v>
      </c>
      <c r="P1842" s="187" t="s">
        <v>611</v>
      </c>
      <c r="Q1842" s="186">
        <v>102977700</v>
      </c>
      <c r="R1842" s="188" t="s">
        <v>130</v>
      </c>
      <c r="S1842" s="186">
        <v>11003620275</v>
      </c>
      <c r="T1842" s="188" t="s">
        <v>910</v>
      </c>
      <c r="U1842" s="186">
        <v>21560121200016</v>
      </c>
      <c r="V1842" s="188" t="s">
        <v>347</v>
      </c>
      <c r="W1842" s="188" t="s">
        <v>917</v>
      </c>
      <c r="X1842" s="186">
        <v>100004095111</v>
      </c>
      <c r="Y1842" s="189">
        <v>43538</v>
      </c>
      <c r="Z1842" s="189">
        <v>43578</v>
      </c>
      <c r="AA1842" s="186">
        <v>280</v>
      </c>
      <c r="AB1842" s="188" t="s">
        <v>613</v>
      </c>
      <c r="AC1842" s="188" t="s">
        <v>347</v>
      </c>
      <c r="AD1842" s="186">
        <v>6005877385</v>
      </c>
      <c r="AE1842" s="188" t="s">
        <v>58</v>
      </c>
      <c r="AF1842" s="188" t="s">
        <v>347</v>
      </c>
      <c r="AG1842" s="188" t="s">
        <v>347</v>
      </c>
      <c r="AH1842" s="190">
        <v>14847756790250</v>
      </c>
      <c r="AI1842" s="188" t="s">
        <v>884</v>
      </c>
      <c r="AJ1842" s="186">
        <v>56100</v>
      </c>
      <c r="AK1842" s="188" t="s">
        <v>264</v>
      </c>
      <c r="AL1842" s="188" t="s">
        <v>616</v>
      </c>
      <c r="AM1842" s="188" t="s">
        <v>1017</v>
      </c>
      <c r="AN1842" s="188" t="s">
        <v>101</v>
      </c>
      <c r="AO1842" s="188" t="s">
        <v>617</v>
      </c>
      <c r="AP1842" s="188" t="s">
        <v>618</v>
      </c>
      <c r="AQ1842" s="188" t="s">
        <v>619</v>
      </c>
      <c r="AR1842" s="191">
        <v>36</v>
      </c>
      <c r="AS1842" s="188" t="s">
        <v>347</v>
      </c>
      <c r="AT1842" s="188" t="s">
        <v>347</v>
      </c>
      <c r="AU1842" s="186">
        <v>0</v>
      </c>
      <c r="AV1842" s="189">
        <v>43344</v>
      </c>
      <c r="AW1842" s="189">
        <v>43404</v>
      </c>
      <c r="AX1842" s="191">
        <v>1.91</v>
      </c>
      <c r="AY1842" s="186">
        <v>0</v>
      </c>
      <c r="AZ1842" s="186">
        <v>0</v>
      </c>
      <c r="BA1842" s="186">
        <v>0</v>
      </c>
      <c r="BB1842" s="186">
        <v>0</v>
      </c>
      <c r="BC1842" s="191">
        <v>7.0000000000000007E-2</v>
      </c>
      <c r="BD1842" s="186">
        <v>0</v>
      </c>
      <c r="BE1842" s="186">
        <v>0</v>
      </c>
      <c r="BF1842" s="189">
        <v>43405</v>
      </c>
      <c r="BG1842" s="189">
        <v>43465</v>
      </c>
      <c r="BH1842" s="191">
        <v>34.18</v>
      </c>
      <c r="BI1842" s="191">
        <v>1.39</v>
      </c>
      <c r="BJ1842" s="191">
        <v>37.479999999999997</v>
      </c>
      <c r="BK1842" s="191">
        <v>0.86</v>
      </c>
      <c r="BL1842" s="191">
        <v>9.24</v>
      </c>
      <c r="BM1842" s="191">
        <v>0.24</v>
      </c>
      <c r="BN1842" s="191">
        <v>0.11</v>
      </c>
      <c r="BO1842" s="191">
        <v>0.35</v>
      </c>
      <c r="BP1842" s="191">
        <v>47.93</v>
      </c>
      <c r="BQ1842" s="191">
        <v>43.42</v>
      </c>
      <c r="BR1842" s="191">
        <v>2.39</v>
      </c>
      <c r="BS1842" s="191">
        <v>4.51</v>
      </c>
      <c r="BT1842" s="191">
        <v>0.9</v>
      </c>
      <c r="BU1842" s="191">
        <v>51.22</v>
      </c>
      <c r="BV1842" s="186">
        <v>38</v>
      </c>
      <c r="BW1842" s="186">
        <v>38</v>
      </c>
      <c r="BX1842" s="186">
        <v>0</v>
      </c>
      <c r="BY1842" s="189">
        <v>43540</v>
      </c>
      <c r="BZ1842" s="188" t="s">
        <v>624</v>
      </c>
      <c r="CA1842" s="186">
        <v>773</v>
      </c>
      <c r="CB1842" s="186">
        <v>0</v>
      </c>
      <c r="CC1842" s="189">
        <v>43571</v>
      </c>
      <c r="CD1842" s="186">
        <v>695</v>
      </c>
      <c r="CE1842" s="186">
        <v>0</v>
      </c>
      <c r="CF1842" s="186">
        <v>733</v>
      </c>
      <c r="CG1842" s="186">
        <v>0</v>
      </c>
    </row>
    <row r="1843" spans="1:85" hidden="1" x14ac:dyDescent="0.45">
      <c r="A1843" s="98">
        <v>100004095111</v>
      </c>
      <c r="B1843" s="1">
        <v>43538</v>
      </c>
      <c r="C1843" t="s">
        <v>101</v>
      </c>
      <c r="D1843">
        <v>2019</v>
      </c>
      <c r="E1843" s="98">
        <v>14847756790250</v>
      </c>
      <c r="F1843" s="142" t="s">
        <v>58</v>
      </c>
      <c r="G1843" s="141" t="e">
        <f>VLOOKUP(E1843,'Tableau Sites'!$A$7:$C$107,3,FALSE)</f>
        <v>#N/A</v>
      </c>
      <c r="H1843" s="98">
        <v>56100</v>
      </c>
      <c r="I1843" s="104">
        <v>36</v>
      </c>
      <c r="J1843" s="1">
        <v>43465</v>
      </c>
      <c r="K1843" s="1">
        <v>43465</v>
      </c>
      <c r="L1843" s="104">
        <v>57</v>
      </c>
      <c r="M1843" s="104">
        <v>57</v>
      </c>
      <c r="N1843" s="5">
        <v>52.42</v>
      </c>
      <c r="O1843" s="186">
        <v>102976584</v>
      </c>
      <c r="P1843" s="187" t="s">
        <v>611</v>
      </c>
      <c r="Q1843" s="186">
        <v>102977700</v>
      </c>
      <c r="R1843" s="188" t="s">
        <v>130</v>
      </c>
      <c r="S1843" s="186">
        <v>11003620275</v>
      </c>
      <c r="T1843" s="188" t="s">
        <v>910</v>
      </c>
      <c r="U1843" s="186">
        <v>21560121200016</v>
      </c>
      <c r="V1843" s="188" t="s">
        <v>347</v>
      </c>
      <c r="W1843" s="188" t="s">
        <v>917</v>
      </c>
      <c r="X1843" s="186">
        <v>100004095111</v>
      </c>
      <c r="Y1843" s="189">
        <v>43538</v>
      </c>
      <c r="Z1843" s="189">
        <v>43578</v>
      </c>
      <c r="AA1843" s="186">
        <v>281</v>
      </c>
      <c r="AB1843" s="188" t="s">
        <v>613</v>
      </c>
      <c r="AC1843" s="188" t="s">
        <v>347</v>
      </c>
      <c r="AD1843" s="186">
        <v>6005877385</v>
      </c>
      <c r="AE1843" s="188" t="s">
        <v>58</v>
      </c>
      <c r="AF1843" s="188" t="s">
        <v>347</v>
      </c>
      <c r="AG1843" s="188" t="s">
        <v>347</v>
      </c>
      <c r="AH1843" s="190">
        <v>14847756790250</v>
      </c>
      <c r="AI1843" s="188" t="s">
        <v>884</v>
      </c>
      <c r="AJ1843" s="186">
        <v>56100</v>
      </c>
      <c r="AK1843" s="188" t="s">
        <v>264</v>
      </c>
      <c r="AL1843" s="188" t="s">
        <v>616</v>
      </c>
      <c r="AM1843" s="188" t="s">
        <v>1017</v>
      </c>
      <c r="AN1843" s="188" t="s">
        <v>101</v>
      </c>
      <c r="AO1843" s="188" t="s">
        <v>617</v>
      </c>
      <c r="AP1843" s="188" t="s">
        <v>618</v>
      </c>
      <c r="AQ1843" s="188" t="s">
        <v>619</v>
      </c>
      <c r="AR1843" s="191">
        <v>36</v>
      </c>
      <c r="AS1843" s="188" t="s">
        <v>347</v>
      </c>
      <c r="AT1843" s="188" t="s">
        <v>347</v>
      </c>
      <c r="AU1843" s="186">
        <v>0</v>
      </c>
      <c r="AV1843" s="189">
        <v>43405</v>
      </c>
      <c r="AW1843" s="189">
        <v>43465</v>
      </c>
      <c r="AX1843" s="191">
        <v>2.87</v>
      </c>
      <c r="AY1843" s="186">
        <v>0</v>
      </c>
      <c r="AZ1843" s="186">
        <v>0</v>
      </c>
      <c r="BA1843" s="186">
        <v>0</v>
      </c>
      <c r="BB1843" s="186">
        <v>0</v>
      </c>
      <c r="BC1843" s="191">
        <v>0.11</v>
      </c>
      <c r="BD1843" s="186">
        <v>0</v>
      </c>
      <c r="BE1843" s="186">
        <v>0</v>
      </c>
      <c r="BF1843" s="189">
        <v>43466</v>
      </c>
      <c r="BG1843" s="189">
        <v>43524</v>
      </c>
      <c r="BH1843" s="191">
        <v>33.049999999999997</v>
      </c>
      <c r="BI1843" s="191">
        <v>2.09</v>
      </c>
      <c r="BJ1843" s="191">
        <v>38.01</v>
      </c>
      <c r="BK1843" s="191">
        <v>1.28</v>
      </c>
      <c r="BL1843" s="191">
        <v>8.94</v>
      </c>
      <c r="BM1843" s="191">
        <v>0.36</v>
      </c>
      <c r="BN1843" s="191">
        <v>0.17</v>
      </c>
      <c r="BO1843" s="191">
        <v>0.53</v>
      </c>
      <c r="BP1843" s="191">
        <v>48.76</v>
      </c>
      <c r="BQ1843" s="191">
        <v>41.99</v>
      </c>
      <c r="BR1843" s="191">
        <v>2.31</v>
      </c>
      <c r="BS1843" s="191">
        <v>6.77</v>
      </c>
      <c r="BT1843" s="191">
        <v>1.35</v>
      </c>
      <c r="BU1843" s="191">
        <v>52.42</v>
      </c>
      <c r="BV1843" s="186">
        <v>57</v>
      </c>
      <c r="BW1843" s="186">
        <v>57</v>
      </c>
      <c r="BX1843" s="186">
        <v>0</v>
      </c>
      <c r="BY1843" s="189">
        <v>43540</v>
      </c>
      <c r="BZ1843" s="188" t="s">
        <v>624</v>
      </c>
      <c r="CA1843" s="186">
        <v>773</v>
      </c>
      <c r="CB1843" s="186">
        <v>0</v>
      </c>
      <c r="CC1843" s="189">
        <v>43571</v>
      </c>
      <c r="CD1843" s="186">
        <v>733</v>
      </c>
      <c r="CE1843" s="186">
        <v>0</v>
      </c>
      <c r="CF1843" s="186">
        <v>790</v>
      </c>
      <c r="CG1843" s="186">
        <v>0</v>
      </c>
    </row>
    <row r="1844" spans="1:85" hidden="1" x14ac:dyDescent="0.45">
      <c r="A1844" s="98">
        <v>100004095111</v>
      </c>
      <c r="B1844" s="1">
        <v>43538</v>
      </c>
      <c r="C1844" t="s">
        <v>101</v>
      </c>
      <c r="D1844">
        <v>2019</v>
      </c>
      <c r="E1844" s="98">
        <v>14847756790250</v>
      </c>
      <c r="F1844" s="142" t="s">
        <v>58</v>
      </c>
      <c r="G1844" s="141" t="e">
        <f>VLOOKUP(E1844,'Tableau Sites'!$A$7:$C$107,3,FALSE)</f>
        <v>#N/A</v>
      </c>
      <c r="H1844" s="98">
        <v>56100</v>
      </c>
      <c r="I1844" s="104">
        <v>36</v>
      </c>
      <c r="J1844" s="1">
        <v>43524</v>
      </c>
      <c r="K1844" s="1">
        <v>43524</v>
      </c>
      <c r="L1844" s="104">
        <v>4</v>
      </c>
      <c r="M1844" s="104">
        <v>4</v>
      </c>
      <c r="N1844" s="5">
        <v>46.4</v>
      </c>
      <c r="O1844" s="186">
        <v>102976584</v>
      </c>
      <c r="P1844" s="187" t="s">
        <v>611</v>
      </c>
      <c r="Q1844" s="186">
        <v>102977700</v>
      </c>
      <c r="R1844" s="188" t="s">
        <v>130</v>
      </c>
      <c r="S1844" s="186">
        <v>11003620275</v>
      </c>
      <c r="T1844" s="188" t="s">
        <v>910</v>
      </c>
      <c r="U1844" s="186">
        <v>21560121200016</v>
      </c>
      <c r="V1844" s="188" t="s">
        <v>347</v>
      </c>
      <c r="W1844" s="188" t="s">
        <v>917</v>
      </c>
      <c r="X1844" s="186">
        <v>100004095111</v>
      </c>
      <c r="Y1844" s="189">
        <v>43538</v>
      </c>
      <c r="Z1844" s="189">
        <v>43578</v>
      </c>
      <c r="AA1844" s="186">
        <v>282</v>
      </c>
      <c r="AB1844" s="188" t="s">
        <v>613</v>
      </c>
      <c r="AC1844" s="188" t="s">
        <v>347</v>
      </c>
      <c r="AD1844" s="186">
        <v>6005877385</v>
      </c>
      <c r="AE1844" s="188" t="s">
        <v>58</v>
      </c>
      <c r="AF1844" s="188" t="s">
        <v>347</v>
      </c>
      <c r="AG1844" s="188" t="s">
        <v>347</v>
      </c>
      <c r="AH1844" s="190">
        <v>14847756790250</v>
      </c>
      <c r="AI1844" s="188" t="s">
        <v>884</v>
      </c>
      <c r="AJ1844" s="186">
        <v>56100</v>
      </c>
      <c r="AK1844" s="188" t="s">
        <v>264</v>
      </c>
      <c r="AL1844" s="188" t="s">
        <v>616</v>
      </c>
      <c r="AM1844" s="188" t="s">
        <v>1017</v>
      </c>
      <c r="AN1844" s="188" t="s">
        <v>101</v>
      </c>
      <c r="AO1844" s="188" t="s">
        <v>617</v>
      </c>
      <c r="AP1844" s="188" t="s">
        <v>618</v>
      </c>
      <c r="AQ1844" s="188" t="s">
        <v>619</v>
      </c>
      <c r="AR1844" s="191">
        <v>36</v>
      </c>
      <c r="AS1844" s="188" t="s">
        <v>347</v>
      </c>
      <c r="AT1844" s="188" t="s">
        <v>347</v>
      </c>
      <c r="AU1844" s="186">
        <v>0</v>
      </c>
      <c r="AV1844" s="189">
        <v>43466</v>
      </c>
      <c r="AW1844" s="189">
        <v>43524</v>
      </c>
      <c r="AX1844" s="191">
        <v>0.21</v>
      </c>
      <c r="AY1844" s="186">
        <v>0</v>
      </c>
      <c r="AZ1844" s="186">
        <v>0</v>
      </c>
      <c r="BA1844" s="186">
        <v>0</v>
      </c>
      <c r="BB1844" s="186">
        <v>0</v>
      </c>
      <c r="BC1844" s="191">
        <v>0.02</v>
      </c>
      <c r="BD1844" s="186">
        <v>0</v>
      </c>
      <c r="BE1844" s="186">
        <v>0</v>
      </c>
      <c r="BF1844" s="189">
        <v>43525</v>
      </c>
      <c r="BG1844" s="189">
        <v>43585</v>
      </c>
      <c r="BH1844" s="191">
        <v>34.18</v>
      </c>
      <c r="BI1844" s="191">
        <v>0.15</v>
      </c>
      <c r="BJ1844" s="191">
        <v>34.54</v>
      </c>
      <c r="BK1844" s="191">
        <v>0.09</v>
      </c>
      <c r="BL1844" s="191">
        <v>9.24</v>
      </c>
      <c r="BM1844" s="191">
        <v>0.03</v>
      </c>
      <c r="BN1844" s="191">
        <v>0.01</v>
      </c>
      <c r="BO1844" s="191">
        <v>0.04</v>
      </c>
      <c r="BP1844" s="191">
        <v>43.91</v>
      </c>
      <c r="BQ1844" s="191">
        <v>43.42</v>
      </c>
      <c r="BR1844" s="191">
        <v>2.39</v>
      </c>
      <c r="BS1844" s="191">
        <v>0.49</v>
      </c>
      <c r="BT1844" s="191">
        <v>0.1</v>
      </c>
      <c r="BU1844" s="191">
        <v>46.4</v>
      </c>
      <c r="BV1844" s="186">
        <v>4</v>
      </c>
      <c r="BW1844" s="186">
        <v>4</v>
      </c>
      <c r="BX1844" s="186">
        <v>0</v>
      </c>
      <c r="BY1844" s="189">
        <v>43540</v>
      </c>
      <c r="BZ1844" s="188" t="s">
        <v>624</v>
      </c>
      <c r="CA1844" s="186">
        <v>773</v>
      </c>
      <c r="CB1844" s="186">
        <v>0</v>
      </c>
      <c r="CC1844" s="189">
        <v>43571</v>
      </c>
      <c r="CD1844" s="186">
        <v>790</v>
      </c>
      <c r="CE1844" s="186">
        <v>0</v>
      </c>
      <c r="CF1844" s="186">
        <v>794</v>
      </c>
      <c r="CG1844" s="186">
        <v>0</v>
      </c>
    </row>
    <row r="1845" spans="1:85" hidden="1" x14ac:dyDescent="0.45">
      <c r="A1845" s="98">
        <v>100004095111</v>
      </c>
      <c r="B1845" s="1">
        <v>43538</v>
      </c>
      <c r="C1845" t="s">
        <v>101</v>
      </c>
      <c r="D1845">
        <v>2018</v>
      </c>
      <c r="E1845" s="98">
        <v>14848190969595</v>
      </c>
      <c r="F1845" s="142" t="s">
        <v>77</v>
      </c>
      <c r="G1845" s="141" t="str">
        <f>VLOOKUP(E1845,'Tableau Sites'!$A$7:$C$107,3,FALSE)</f>
        <v>2 RUE FRANCOIS LE BRISE</v>
      </c>
      <c r="H1845" s="98">
        <v>56100</v>
      </c>
      <c r="I1845" s="104">
        <v>36</v>
      </c>
      <c r="J1845" s="1">
        <v>43404</v>
      </c>
      <c r="K1845" s="1">
        <v>43404</v>
      </c>
      <c r="L1845" s="104">
        <v>3148</v>
      </c>
      <c r="M1845" s="104">
        <v>3148</v>
      </c>
      <c r="N1845" s="5">
        <v>511.35</v>
      </c>
      <c r="O1845" s="186">
        <v>102976584</v>
      </c>
      <c r="P1845" s="187" t="s">
        <v>611</v>
      </c>
      <c r="Q1845" s="186">
        <v>102977700</v>
      </c>
      <c r="R1845" s="188" t="s">
        <v>130</v>
      </c>
      <c r="S1845" s="186">
        <v>11003620275</v>
      </c>
      <c r="T1845" s="188" t="s">
        <v>910</v>
      </c>
      <c r="U1845" s="186">
        <v>21560121200016</v>
      </c>
      <c r="V1845" s="188" t="s">
        <v>347</v>
      </c>
      <c r="W1845" s="188" t="s">
        <v>917</v>
      </c>
      <c r="X1845" s="186">
        <v>100004095111</v>
      </c>
      <c r="Y1845" s="189">
        <v>43538</v>
      </c>
      <c r="Z1845" s="189">
        <v>43578</v>
      </c>
      <c r="AA1845" s="186">
        <v>283</v>
      </c>
      <c r="AB1845" s="188" t="s">
        <v>613</v>
      </c>
      <c r="AC1845" s="188" t="s">
        <v>347</v>
      </c>
      <c r="AD1845" s="186">
        <v>6005877409</v>
      </c>
      <c r="AE1845" s="188" t="s">
        <v>77</v>
      </c>
      <c r="AF1845" s="188" t="s">
        <v>347</v>
      </c>
      <c r="AG1845" s="188" t="s">
        <v>347</v>
      </c>
      <c r="AH1845" s="190">
        <v>14848190969595</v>
      </c>
      <c r="AI1845" s="188" t="s">
        <v>78</v>
      </c>
      <c r="AJ1845" s="186">
        <v>56100</v>
      </c>
      <c r="AK1845" s="188" t="s">
        <v>264</v>
      </c>
      <c r="AL1845" s="188" t="s">
        <v>616</v>
      </c>
      <c r="AM1845" s="188" t="s">
        <v>1018</v>
      </c>
      <c r="AN1845" s="188" t="s">
        <v>101</v>
      </c>
      <c r="AO1845" s="188" t="s">
        <v>617</v>
      </c>
      <c r="AP1845" s="188" t="s">
        <v>627</v>
      </c>
      <c r="AQ1845" s="188" t="s">
        <v>619</v>
      </c>
      <c r="AR1845" s="191">
        <v>36</v>
      </c>
      <c r="AS1845" s="188" t="s">
        <v>347</v>
      </c>
      <c r="AT1845" s="188" t="s">
        <v>347</v>
      </c>
      <c r="AU1845" s="186">
        <v>0</v>
      </c>
      <c r="AV1845" s="189">
        <v>43344</v>
      </c>
      <c r="AW1845" s="189">
        <v>43404</v>
      </c>
      <c r="AX1845" s="191">
        <v>158.31</v>
      </c>
      <c r="AY1845" s="186">
        <v>0</v>
      </c>
      <c r="AZ1845" s="186">
        <v>0</v>
      </c>
      <c r="BA1845" s="186">
        <v>0</v>
      </c>
      <c r="BB1845" s="186">
        <v>0</v>
      </c>
      <c r="BC1845" s="191">
        <v>6.04</v>
      </c>
      <c r="BD1845" s="186">
        <v>0</v>
      </c>
      <c r="BE1845" s="186">
        <v>0</v>
      </c>
      <c r="BF1845" s="189">
        <v>43405</v>
      </c>
      <c r="BG1845" s="189">
        <v>43465</v>
      </c>
      <c r="BH1845" s="191">
        <v>48.62</v>
      </c>
      <c r="BI1845" s="191">
        <v>113.16</v>
      </c>
      <c r="BJ1845" s="191">
        <v>320.08999999999997</v>
      </c>
      <c r="BK1845" s="191">
        <v>70.83</v>
      </c>
      <c r="BL1845" s="191">
        <v>13.15</v>
      </c>
      <c r="BM1845" s="191">
        <v>20.079999999999998</v>
      </c>
      <c r="BN1845" s="191">
        <v>9.44</v>
      </c>
      <c r="BO1845" s="191">
        <v>29.52</v>
      </c>
      <c r="BP1845" s="191">
        <v>433.59</v>
      </c>
      <c r="BQ1845" s="191">
        <v>61.77</v>
      </c>
      <c r="BR1845" s="191">
        <v>3.4</v>
      </c>
      <c r="BS1845" s="191">
        <v>371.82</v>
      </c>
      <c r="BT1845" s="191">
        <v>74.36</v>
      </c>
      <c r="BU1845" s="191">
        <v>511.35</v>
      </c>
      <c r="BV1845" s="186">
        <v>3148</v>
      </c>
      <c r="BW1845" s="186">
        <v>2549</v>
      </c>
      <c r="BX1845" s="186">
        <v>599</v>
      </c>
      <c r="BY1845" s="189">
        <v>43537</v>
      </c>
      <c r="BZ1845" s="188" t="s">
        <v>624</v>
      </c>
      <c r="CA1845" s="186">
        <v>34435</v>
      </c>
      <c r="CB1845" s="186">
        <v>5961</v>
      </c>
      <c r="CC1845" s="189">
        <v>43568</v>
      </c>
      <c r="CD1845" s="186">
        <v>23442</v>
      </c>
      <c r="CE1845" s="186">
        <v>3784</v>
      </c>
      <c r="CF1845" s="186">
        <v>25991</v>
      </c>
      <c r="CG1845" s="186">
        <v>4383</v>
      </c>
    </row>
    <row r="1846" spans="1:85" hidden="1" x14ac:dyDescent="0.45">
      <c r="A1846" s="98">
        <v>100004095111</v>
      </c>
      <c r="B1846" s="1">
        <v>43538</v>
      </c>
      <c r="C1846" t="s">
        <v>101</v>
      </c>
      <c r="D1846">
        <v>2019</v>
      </c>
      <c r="E1846" s="98">
        <v>14848190969595</v>
      </c>
      <c r="F1846" s="142" t="s">
        <v>77</v>
      </c>
      <c r="G1846" s="141" t="str">
        <f>VLOOKUP(E1846,'Tableau Sites'!$A$7:$C$107,3,FALSE)</f>
        <v>2 RUE FRANCOIS LE BRISE</v>
      </c>
      <c r="H1846" s="98">
        <v>56100</v>
      </c>
      <c r="I1846" s="104">
        <v>36</v>
      </c>
      <c r="J1846" s="1">
        <v>43465</v>
      </c>
      <c r="K1846" s="1">
        <v>43465</v>
      </c>
      <c r="L1846" s="104">
        <v>4382</v>
      </c>
      <c r="M1846" s="104">
        <v>4382</v>
      </c>
      <c r="N1846" s="5">
        <v>687.74</v>
      </c>
      <c r="O1846" s="186">
        <v>102976584</v>
      </c>
      <c r="P1846" s="187" t="s">
        <v>611</v>
      </c>
      <c r="Q1846" s="186">
        <v>102977700</v>
      </c>
      <c r="R1846" s="188" t="s">
        <v>130</v>
      </c>
      <c r="S1846" s="186">
        <v>11003620275</v>
      </c>
      <c r="T1846" s="188" t="s">
        <v>910</v>
      </c>
      <c r="U1846" s="186">
        <v>21560121200016</v>
      </c>
      <c r="V1846" s="188" t="s">
        <v>347</v>
      </c>
      <c r="W1846" s="188" t="s">
        <v>917</v>
      </c>
      <c r="X1846" s="186">
        <v>100004095111</v>
      </c>
      <c r="Y1846" s="189">
        <v>43538</v>
      </c>
      <c r="Z1846" s="189">
        <v>43578</v>
      </c>
      <c r="AA1846" s="186">
        <v>284</v>
      </c>
      <c r="AB1846" s="188" t="s">
        <v>613</v>
      </c>
      <c r="AC1846" s="188" t="s">
        <v>347</v>
      </c>
      <c r="AD1846" s="186">
        <v>6005877409</v>
      </c>
      <c r="AE1846" s="188" t="s">
        <v>77</v>
      </c>
      <c r="AF1846" s="188" t="s">
        <v>347</v>
      </c>
      <c r="AG1846" s="188" t="s">
        <v>347</v>
      </c>
      <c r="AH1846" s="190">
        <v>14848190969595</v>
      </c>
      <c r="AI1846" s="188" t="s">
        <v>78</v>
      </c>
      <c r="AJ1846" s="186">
        <v>56100</v>
      </c>
      <c r="AK1846" s="188" t="s">
        <v>264</v>
      </c>
      <c r="AL1846" s="188" t="s">
        <v>616</v>
      </c>
      <c r="AM1846" s="188" t="s">
        <v>1018</v>
      </c>
      <c r="AN1846" s="188" t="s">
        <v>101</v>
      </c>
      <c r="AO1846" s="188" t="s">
        <v>617</v>
      </c>
      <c r="AP1846" s="188" t="s">
        <v>627</v>
      </c>
      <c r="AQ1846" s="188" t="s">
        <v>619</v>
      </c>
      <c r="AR1846" s="191">
        <v>36</v>
      </c>
      <c r="AS1846" s="188" t="s">
        <v>347</v>
      </c>
      <c r="AT1846" s="188" t="s">
        <v>347</v>
      </c>
      <c r="AU1846" s="186">
        <v>0</v>
      </c>
      <c r="AV1846" s="189">
        <v>43405</v>
      </c>
      <c r="AW1846" s="189">
        <v>43465</v>
      </c>
      <c r="AX1846" s="191">
        <v>220.38</v>
      </c>
      <c r="AY1846" s="186">
        <v>0</v>
      </c>
      <c r="AZ1846" s="186">
        <v>0</v>
      </c>
      <c r="BA1846" s="186">
        <v>0</v>
      </c>
      <c r="BB1846" s="186">
        <v>0</v>
      </c>
      <c r="BC1846" s="191">
        <v>8.42</v>
      </c>
      <c r="BD1846" s="186">
        <v>0</v>
      </c>
      <c r="BE1846" s="186">
        <v>0</v>
      </c>
      <c r="BF1846" s="189">
        <v>43466</v>
      </c>
      <c r="BG1846" s="189">
        <v>43524</v>
      </c>
      <c r="BH1846" s="191">
        <v>47.02</v>
      </c>
      <c r="BI1846" s="191">
        <v>160.51</v>
      </c>
      <c r="BJ1846" s="191">
        <v>427.91</v>
      </c>
      <c r="BK1846" s="191">
        <v>98.6</v>
      </c>
      <c r="BL1846" s="191">
        <v>12.71</v>
      </c>
      <c r="BM1846" s="191">
        <v>27.96</v>
      </c>
      <c r="BN1846" s="191">
        <v>13.15</v>
      </c>
      <c r="BO1846" s="191">
        <v>41.11</v>
      </c>
      <c r="BP1846" s="191">
        <v>580.33000000000004</v>
      </c>
      <c r="BQ1846" s="191">
        <v>59.73</v>
      </c>
      <c r="BR1846" s="191">
        <v>3.29</v>
      </c>
      <c r="BS1846" s="191">
        <v>520.6</v>
      </c>
      <c r="BT1846" s="191">
        <v>104.12</v>
      </c>
      <c r="BU1846" s="191">
        <v>687.74</v>
      </c>
      <c r="BV1846" s="186">
        <v>4382</v>
      </c>
      <c r="BW1846" s="186">
        <v>3748</v>
      </c>
      <c r="BX1846" s="186">
        <v>634</v>
      </c>
      <c r="BY1846" s="189">
        <v>43537</v>
      </c>
      <c r="BZ1846" s="188" t="s">
        <v>624</v>
      </c>
      <c r="CA1846" s="186">
        <v>34435</v>
      </c>
      <c r="CB1846" s="186">
        <v>5961</v>
      </c>
      <c r="CC1846" s="189">
        <v>43568</v>
      </c>
      <c r="CD1846" s="186">
        <v>25991</v>
      </c>
      <c r="CE1846" s="186">
        <v>4383</v>
      </c>
      <c r="CF1846" s="186">
        <v>29739</v>
      </c>
      <c r="CG1846" s="186">
        <v>5017</v>
      </c>
    </row>
    <row r="1847" spans="1:85" hidden="1" x14ac:dyDescent="0.45">
      <c r="A1847" s="98">
        <v>100004095111</v>
      </c>
      <c r="B1847" s="1">
        <v>43538</v>
      </c>
      <c r="C1847" t="s">
        <v>101</v>
      </c>
      <c r="D1847">
        <v>2019</v>
      </c>
      <c r="E1847" s="98">
        <v>14848190969595</v>
      </c>
      <c r="F1847" s="142" t="s">
        <v>77</v>
      </c>
      <c r="G1847" s="141" t="str">
        <f>VLOOKUP(E1847,'Tableau Sites'!$A$7:$C$107,3,FALSE)</f>
        <v>2 RUE FRANCOIS LE BRISE</v>
      </c>
      <c r="H1847" s="98">
        <v>56100</v>
      </c>
      <c r="I1847" s="104">
        <v>36</v>
      </c>
      <c r="J1847" s="1">
        <v>43524</v>
      </c>
      <c r="K1847" s="1">
        <v>43524</v>
      </c>
      <c r="L1847" s="104">
        <v>4559</v>
      </c>
      <c r="M1847" s="104">
        <v>4559</v>
      </c>
      <c r="N1847" s="5">
        <v>723.39</v>
      </c>
      <c r="O1847" s="186">
        <v>102976584</v>
      </c>
      <c r="P1847" s="187" t="s">
        <v>611</v>
      </c>
      <c r="Q1847" s="186">
        <v>102977700</v>
      </c>
      <c r="R1847" s="188" t="s">
        <v>130</v>
      </c>
      <c r="S1847" s="186">
        <v>11003620275</v>
      </c>
      <c r="T1847" s="188" t="s">
        <v>910</v>
      </c>
      <c r="U1847" s="186">
        <v>21560121200016</v>
      </c>
      <c r="V1847" s="188" t="s">
        <v>347</v>
      </c>
      <c r="W1847" s="188" t="s">
        <v>917</v>
      </c>
      <c r="X1847" s="186">
        <v>100004095111</v>
      </c>
      <c r="Y1847" s="189">
        <v>43538</v>
      </c>
      <c r="Z1847" s="189">
        <v>43578</v>
      </c>
      <c r="AA1847" s="186">
        <v>285</v>
      </c>
      <c r="AB1847" s="188" t="s">
        <v>613</v>
      </c>
      <c r="AC1847" s="188" t="s">
        <v>347</v>
      </c>
      <c r="AD1847" s="186">
        <v>6005877409</v>
      </c>
      <c r="AE1847" s="188" t="s">
        <v>77</v>
      </c>
      <c r="AF1847" s="188" t="s">
        <v>347</v>
      </c>
      <c r="AG1847" s="188" t="s">
        <v>347</v>
      </c>
      <c r="AH1847" s="190">
        <v>14848190969595</v>
      </c>
      <c r="AI1847" s="188" t="s">
        <v>78</v>
      </c>
      <c r="AJ1847" s="186">
        <v>56100</v>
      </c>
      <c r="AK1847" s="188" t="s">
        <v>264</v>
      </c>
      <c r="AL1847" s="188" t="s">
        <v>616</v>
      </c>
      <c r="AM1847" s="188" t="s">
        <v>1018</v>
      </c>
      <c r="AN1847" s="188" t="s">
        <v>101</v>
      </c>
      <c r="AO1847" s="188" t="s">
        <v>617</v>
      </c>
      <c r="AP1847" s="188" t="s">
        <v>627</v>
      </c>
      <c r="AQ1847" s="188" t="s">
        <v>619</v>
      </c>
      <c r="AR1847" s="191">
        <v>36</v>
      </c>
      <c r="AS1847" s="188" t="s">
        <v>347</v>
      </c>
      <c r="AT1847" s="188" t="s">
        <v>347</v>
      </c>
      <c r="AU1847" s="186">
        <v>0</v>
      </c>
      <c r="AV1847" s="189">
        <v>43466</v>
      </c>
      <c r="AW1847" s="189">
        <v>43524</v>
      </c>
      <c r="AX1847" s="191">
        <v>237.75</v>
      </c>
      <c r="AY1847" s="186">
        <v>0</v>
      </c>
      <c r="AZ1847" s="186">
        <v>0</v>
      </c>
      <c r="BA1847" s="186">
        <v>0</v>
      </c>
      <c r="BB1847" s="186">
        <v>0</v>
      </c>
      <c r="BC1847" s="191">
        <v>17.23</v>
      </c>
      <c r="BD1847" s="186">
        <v>0</v>
      </c>
      <c r="BE1847" s="186">
        <v>0</v>
      </c>
      <c r="BF1847" s="189">
        <v>43525</v>
      </c>
      <c r="BG1847" s="189">
        <v>43585</v>
      </c>
      <c r="BH1847" s="191">
        <v>48.62</v>
      </c>
      <c r="BI1847" s="191">
        <v>165.42</v>
      </c>
      <c r="BJ1847" s="191">
        <v>451.79</v>
      </c>
      <c r="BK1847" s="191">
        <v>102.58</v>
      </c>
      <c r="BL1847" s="191">
        <v>13.15</v>
      </c>
      <c r="BM1847" s="191">
        <v>29.09</v>
      </c>
      <c r="BN1847" s="191">
        <v>13.68</v>
      </c>
      <c r="BO1847" s="191">
        <v>42.77</v>
      </c>
      <c r="BP1847" s="191">
        <v>610.29</v>
      </c>
      <c r="BQ1847" s="191">
        <v>61.77</v>
      </c>
      <c r="BR1847" s="191">
        <v>3.4</v>
      </c>
      <c r="BS1847" s="191">
        <v>548.52</v>
      </c>
      <c r="BT1847" s="191">
        <v>109.7</v>
      </c>
      <c r="BU1847" s="191">
        <v>723.39</v>
      </c>
      <c r="BV1847" s="186">
        <v>4559</v>
      </c>
      <c r="BW1847" s="186">
        <v>3794</v>
      </c>
      <c r="BX1847" s="186">
        <v>765</v>
      </c>
      <c r="BY1847" s="189">
        <v>43537</v>
      </c>
      <c r="BZ1847" s="188" t="s">
        <v>624</v>
      </c>
      <c r="CA1847" s="186">
        <v>34435</v>
      </c>
      <c r="CB1847" s="186">
        <v>5961</v>
      </c>
      <c r="CC1847" s="189">
        <v>43568</v>
      </c>
      <c r="CD1847" s="186">
        <v>29739</v>
      </c>
      <c r="CE1847" s="186">
        <v>5017</v>
      </c>
      <c r="CF1847" s="186">
        <v>33533</v>
      </c>
      <c r="CG1847" s="186">
        <v>5782</v>
      </c>
    </row>
    <row r="1848" spans="1:85" hidden="1" x14ac:dyDescent="0.45">
      <c r="A1848" s="98">
        <v>100004095111</v>
      </c>
      <c r="B1848" s="1">
        <v>43538</v>
      </c>
      <c r="C1848" t="s">
        <v>101</v>
      </c>
      <c r="D1848">
        <v>2018</v>
      </c>
      <c r="E1848" s="98">
        <v>14852387785702</v>
      </c>
      <c r="F1848" s="142" t="s">
        <v>39</v>
      </c>
      <c r="G1848" s="141" t="str">
        <f>VLOOKUP(E1848,'Tableau Sites'!$A$7:$C$107,3,FALSE)</f>
        <v>1 PASSAGE DU BLAVET</v>
      </c>
      <c r="H1848" s="98">
        <v>56100</v>
      </c>
      <c r="I1848" s="104">
        <v>12</v>
      </c>
      <c r="J1848" s="1">
        <v>43404</v>
      </c>
      <c r="K1848" s="1">
        <v>43404</v>
      </c>
      <c r="L1848" s="104">
        <v>914</v>
      </c>
      <c r="M1848" s="104">
        <v>914</v>
      </c>
      <c r="N1848" s="5">
        <v>121.47</v>
      </c>
      <c r="O1848" s="186">
        <v>102976584</v>
      </c>
      <c r="P1848" s="187" t="s">
        <v>611</v>
      </c>
      <c r="Q1848" s="186">
        <v>102977700</v>
      </c>
      <c r="R1848" s="188" t="s">
        <v>130</v>
      </c>
      <c r="S1848" s="186">
        <v>11003620275</v>
      </c>
      <c r="T1848" s="188" t="s">
        <v>910</v>
      </c>
      <c r="U1848" s="186">
        <v>21560121200016</v>
      </c>
      <c r="V1848" s="188" t="s">
        <v>347</v>
      </c>
      <c r="W1848" s="188" t="s">
        <v>917</v>
      </c>
      <c r="X1848" s="186">
        <v>100004095111</v>
      </c>
      <c r="Y1848" s="189">
        <v>43538</v>
      </c>
      <c r="Z1848" s="189">
        <v>43578</v>
      </c>
      <c r="AA1848" s="186">
        <v>286</v>
      </c>
      <c r="AB1848" s="188" t="s">
        <v>613</v>
      </c>
      <c r="AC1848" s="188" t="s">
        <v>347</v>
      </c>
      <c r="AD1848" s="186">
        <v>6005836701</v>
      </c>
      <c r="AE1848" s="188" t="s">
        <v>39</v>
      </c>
      <c r="AF1848" s="188" t="s">
        <v>347</v>
      </c>
      <c r="AG1848" s="188" t="s">
        <v>347</v>
      </c>
      <c r="AH1848" s="190">
        <v>14852387785702</v>
      </c>
      <c r="AI1848" s="188" t="s">
        <v>885</v>
      </c>
      <c r="AJ1848" s="186">
        <v>56100</v>
      </c>
      <c r="AK1848" s="188" t="s">
        <v>264</v>
      </c>
      <c r="AL1848" s="188" t="s">
        <v>616</v>
      </c>
      <c r="AM1848" s="188" t="s">
        <v>1019</v>
      </c>
      <c r="AN1848" s="188" t="s">
        <v>101</v>
      </c>
      <c r="AO1848" s="188" t="s">
        <v>617</v>
      </c>
      <c r="AP1848" s="188" t="s">
        <v>618</v>
      </c>
      <c r="AQ1848" s="188" t="s">
        <v>619</v>
      </c>
      <c r="AR1848" s="191">
        <v>12</v>
      </c>
      <c r="AS1848" s="188" t="s">
        <v>347</v>
      </c>
      <c r="AT1848" s="188" t="s">
        <v>347</v>
      </c>
      <c r="AU1848" s="186">
        <v>0</v>
      </c>
      <c r="AV1848" s="189">
        <v>43344</v>
      </c>
      <c r="AW1848" s="189">
        <v>43404</v>
      </c>
      <c r="AX1848" s="191">
        <v>45.96</v>
      </c>
      <c r="AY1848" s="186">
        <v>0</v>
      </c>
      <c r="AZ1848" s="186">
        <v>0</v>
      </c>
      <c r="BA1848" s="186">
        <v>0</v>
      </c>
      <c r="BB1848" s="186">
        <v>0</v>
      </c>
      <c r="BC1848" s="191">
        <v>1.75</v>
      </c>
      <c r="BD1848" s="191">
        <v>-24</v>
      </c>
      <c r="BE1848" s="186">
        <v>0</v>
      </c>
      <c r="BF1848" s="189">
        <v>43405</v>
      </c>
      <c r="BG1848" s="189">
        <v>43465</v>
      </c>
      <c r="BH1848" s="191">
        <v>14.93</v>
      </c>
      <c r="BI1848" s="191">
        <v>33.450000000000003</v>
      </c>
      <c r="BJ1848" s="191">
        <v>70.34</v>
      </c>
      <c r="BK1848" s="191">
        <v>20.57</v>
      </c>
      <c r="BL1848" s="191">
        <v>4.04</v>
      </c>
      <c r="BM1848" s="191">
        <v>5.83</v>
      </c>
      <c r="BN1848" s="191">
        <v>2.74</v>
      </c>
      <c r="BO1848" s="191">
        <v>8.57</v>
      </c>
      <c r="BP1848" s="191">
        <v>103.52</v>
      </c>
      <c r="BQ1848" s="191">
        <v>18.97</v>
      </c>
      <c r="BR1848" s="191">
        <v>1.04</v>
      </c>
      <c r="BS1848" s="191">
        <v>84.55</v>
      </c>
      <c r="BT1848" s="191">
        <v>16.91</v>
      </c>
      <c r="BU1848" s="191">
        <v>121.47</v>
      </c>
      <c r="BV1848" s="186">
        <v>914</v>
      </c>
      <c r="BW1848" s="186">
        <v>914</v>
      </c>
      <c r="BX1848" s="186">
        <v>0</v>
      </c>
      <c r="BY1848" s="189">
        <v>43514</v>
      </c>
      <c r="BZ1848" s="188" t="s">
        <v>624</v>
      </c>
      <c r="CA1848" s="186">
        <v>5513</v>
      </c>
      <c r="CB1848" s="186">
        <v>0</v>
      </c>
      <c r="CC1848" s="189">
        <v>43542</v>
      </c>
      <c r="CD1848" s="186">
        <v>2868</v>
      </c>
      <c r="CE1848" s="186">
        <v>0</v>
      </c>
      <c r="CF1848" s="186">
        <v>3782</v>
      </c>
      <c r="CG1848" s="186">
        <v>0</v>
      </c>
    </row>
    <row r="1849" spans="1:85" hidden="1" x14ac:dyDescent="0.45">
      <c r="A1849" s="98">
        <v>100004095111</v>
      </c>
      <c r="B1849" s="1">
        <v>43538</v>
      </c>
      <c r="C1849" t="s">
        <v>101</v>
      </c>
      <c r="D1849">
        <v>2019</v>
      </c>
      <c r="E1849" s="98">
        <v>14852387785702</v>
      </c>
      <c r="F1849" s="142" t="s">
        <v>39</v>
      </c>
      <c r="G1849" s="141" t="str">
        <f>VLOOKUP(E1849,'Tableau Sites'!$A$7:$C$107,3,FALSE)</f>
        <v>1 PASSAGE DU BLAVET</v>
      </c>
      <c r="H1849" s="98">
        <v>56100</v>
      </c>
      <c r="I1849" s="104">
        <v>12</v>
      </c>
      <c r="J1849" s="1">
        <v>43465</v>
      </c>
      <c r="K1849" s="1">
        <v>43465</v>
      </c>
      <c r="L1849" s="104">
        <v>987</v>
      </c>
      <c r="M1849" s="104">
        <v>987</v>
      </c>
      <c r="N1849" s="5">
        <v>160.02000000000001</v>
      </c>
      <c r="O1849" s="186">
        <v>102976584</v>
      </c>
      <c r="P1849" s="187" t="s">
        <v>611</v>
      </c>
      <c r="Q1849" s="186">
        <v>102977700</v>
      </c>
      <c r="R1849" s="188" t="s">
        <v>130</v>
      </c>
      <c r="S1849" s="186">
        <v>11003620275</v>
      </c>
      <c r="T1849" s="188" t="s">
        <v>910</v>
      </c>
      <c r="U1849" s="186">
        <v>21560121200016</v>
      </c>
      <c r="V1849" s="188" t="s">
        <v>347</v>
      </c>
      <c r="W1849" s="188" t="s">
        <v>917</v>
      </c>
      <c r="X1849" s="186">
        <v>100004095111</v>
      </c>
      <c r="Y1849" s="189">
        <v>43538</v>
      </c>
      <c r="Z1849" s="189">
        <v>43578</v>
      </c>
      <c r="AA1849" s="186">
        <v>287</v>
      </c>
      <c r="AB1849" s="188" t="s">
        <v>613</v>
      </c>
      <c r="AC1849" s="188" t="s">
        <v>347</v>
      </c>
      <c r="AD1849" s="186">
        <v>6005836701</v>
      </c>
      <c r="AE1849" s="188" t="s">
        <v>39</v>
      </c>
      <c r="AF1849" s="188" t="s">
        <v>347</v>
      </c>
      <c r="AG1849" s="188" t="s">
        <v>347</v>
      </c>
      <c r="AH1849" s="190">
        <v>14852387785702</v>
      </c>
      <c r="AI1849" s="188" t="s">
        <v>885</v>
      </c>
      <c r="AJ1849" s="186">
        <v>56100</v>
      </c>
      <c r="AK1849" s="188" t="s">
        <v>264</v>
      </c>
      <c r="AL1849" s="188" t="s">
        <v>616</v>
      </c>
      <c r="AM1849" s="188" t="s">
        <v>1019</v>
      </c>
      <c r="AN1849" s="188" t="s">
        <v>101</v>
      </c>
      <c r="AO1849" s="188" t="s">
        <v>617</v>
      </c>
      <c r="AP1849" s="188" t="s">
        <v>618</v>
      </c>
      <c r="AQ1849" s="188" t="s">
        <v>619</v>
      </c>
      <c r="AR1849" s="191">
        <v>12</v>
      </c>
      <c r="AS1849" s="188" t="s">
        <v>347</v>
      </c>
      <c r="AT1849" s="188" t="s">
        <v>347</v>
      </c>
      <c r="AU1849" s="186">
        <v>0</v>
      </c>
      <c r="AV1849" s="189">
        <v>43405</v>
      </c>
      <c r="AW1849" s="189">
        <v>43465</v>
      </c>
      <c r="AX1849" s="191">
        <v>49.64</v>
      </c>
      <c r="AY1849" s="186">
        <v>0</v>
      </c>
      <c r="AZ1849" s="186">
        <v>0</v>
      </c>
      <c r="BA1849" s="186">
        <v>0</v>
      </c>
      <c r="BB1849" s="186">
        <v>0</v>
      </c>
      <c r="BC1849" s="191">
        <v>1.9</v>
      </c>
      <c r="BD1849" s="186">
        <v>0</v>
      </c>
      <c r="BE1849" s="186">
        <v>0</v>
      </c>
      <c r="BF1849" s="189">
        <v>43466</v>
      </c>
      <c r="BG1849" s="189">
        <v>43524</v>
      </c>
      <c r="BH1849" s="191">
        <v>14.43</v>
      </c>
      <c r="BI1849" s="191">
        <v>36.119999999999997</v>
      </c>
      <c r="BJ1849" s="191">
        <v>100.19</v>
      </c>
      <c r="BK1849" s="191">
        <v>22.21</v>
      </c>
      <c r="BL1849" s="191">
        <v>3.9</v>
      </c>
      <c r="BM1849" s="191">
        <v>6.3</v>
      </c>
      <c r="BN1849" s="191">
        <v>2.96</v>
      </c>
      <c r="BO1849" s="191">
        <v>9.26</v>
      </c>
      <c r="BP1849" s="191">
        <v>135.56</v>
      </c>
      <c r="BQ1849" s="191">
        <v>18.329999999999998</v>
      </c>
      <c r="BR1849" s="191">
        <v>1.01</v>
      </c>
      <c r="BS1849" s="191">
        <v>117.23</v>
      </c>
      <c r="BT1849" s="191">
        <v>23.45</v>
      </c>
      <c r="BU1849" s="191">
        <v>160.02000000000001</v>
      </c>
      <c r="BV1849" s="186">
        <v>987</v>
      </c>
      <c r="BW1849" s="186">
        <v>987</v>
      </c>
      <c r="BX1849" s="186">
        <v>0</v>
      </c>
      <c r="BY1849" s="189">
        <v>43514</v>
      </c>
      <c r="BZ1849" s="188" t="s">
        <v>624</v>
      </c>
      <c r="CA1849" s="186">
        <v>5513</v>
      </c>
      <c r="CB1849" s="186">
        <v>0</v>
      </c>
      <c r="CC1849" s="189">
        <v>43542</v>
      </c>
      <c r="CD1849" s="186">
        <v>3782</v>
      </c>
      <c r="CE1849" s="186">
        <v>0</v>
      </c>
      <c r="CF1849" s="186">
        <v>4769</v>
      </c>
      <c r="CG1849" s="186">
        <v>0</v>
      </c>
    </row>
    <row r="1850" spans="1:85" hidden="1" x14ac:dyDescent="0.45">
      <c r="A1850" s="98">
        <v>100004095111</v>
      </c>
      <c r="B1850" s="1">
        <v>43538</v>
      </c>
      <c r="C1850" t="s">
        <v>101</v>
      </c>
      <c r="D1850">
        <v>2019</v>
      </c>
      <c r="E1850" s="98">
        <v>14852387785702</v>
      </c>
      <c r="F1850" s="142" t="s">
        <v>39</v>
      </c>
      <c r="G1850" s="141" t="str">
        <f>VLOOKUP(E1850,'Tableau Sites'!$A$7:$C$107,3,FALSE)</f>
        <v>1 PASSAGE DU BLAVET</v>
      </c>
      <c r="H1850" s="98">
        <v>56100</v>
      </c>
      <c r="I1850" s="104">
        <v>12</v>
      </c>
      <c r="J1850" s="1">
        <v>43524</v>
      </c>
      <c r="K1850" s="1">
        <v>43524</v>
      </c>
      <c r="L1850" s="104">
        <v>916</v>
      </c>
      <c r="M1850" s="104">
        <v>916</v>
      </c>
      <c r="N1850" s="5">
        <v>152.61000000000001</v>
      </c>
      <c r="O1850" s="186">
        <v>102976584</v>
      </c>
      <c r="P1850" s="187" t="s">
        <v>611</v>
      </c>
      <c r="Q1850" s="186">
        <v>102977700</v>
      </c>
      <c r="R1850" s="188" t="s">
        <v>130</v>
      </c>
      <c r="S1850" s="186">
        <v>11003620275</v>
      </c>
      <c r="T1850" s="188" t="s">
        <v>910</v>
      </c>
      <c r="U1850" s="186">
        <v>21560121200016</v>
      </c>
      <c r="V1850" s="188" t="s">
        <v>347</v>
      </c>
      <c r="W1850" s="188" t="s">
        <v>917</v>
      </c>
      <c r="X1850" s="186">
        <v>100004095111</v>
      </c>
      <c r="Y1850" s="189">
        <v>43538</v>
      </c>
      <c r="Z1850" s="189">
        <v>43578</v>
      </c>
      <c r="AA1850" s="186">
        <v>288</v>
      </c>
      <c r="AB1850" s="188" t="s">
        <v>613</v>
      </c>
      <c r="AC1850" s="188" t="s">
        <v>347</v>
      </c>
      <c r="AD1850" s="186">
        <v>6005836701</v>
      </c>
      <c r="AE1850" s="188" t="s">
        <v>39</v>
      </c>
      <c r="AF1850" s="188" t="s">
        <v>347</v>
      </c>
      <c r="AG1850" s="188" t="s">
        <v>347</v>
      </c>
      <c r="AH1850" s="190">
        <v>14852387785702</v>
      </c>
      <c r="AI1850" s="188" t="s">
        <v>885</v>
      </c>
      <c r="AJ1850" s="186">
        <v>56100</v>
      </c>
      <c r="AK1850" s="188" t="s">
        <v>264</v>
      </c>
      <c r="AL1850" s="188" t="s">
        <v>616</v>
      </c>
      <c r="AM1850" s="188" t="s">
        <v>1019</v>
      </c>
      <c r="AN1850" s="188" t="s">
        <v>101</v>
      </c>
      <c r="AO1850" s="188" t="s">
        <v>617</v>
      </c>
      <c r="AP1850" s="188" t="s">
        <v>618</v>
      </c>
      <c r="AQ1850" s="188" t="s">
        <v>619</v>
      </c>
      <c r="AR1850" s="191">
        <v>12</v>
      </c>
      <c r="AS1850" s="188" t="s">
        <v>347</v>
      </c>
      <c r="AT1850" s="188" t="s">
        <v>347</v>
      </c>
      <c r="AU1850" s="186">
        <v>0</v>
      </c>
      <c r="AV1850" s="189">
        <v>43466</v>
      </c>
      <c r="AW1850" s="189">
        <v>43524</v>
      </c>
      <c r="AX1850" s="191">
        <v>47.77</v>
      </c>
      <c r="AY1850" s="186">
        <v>0</v>
      </c>
      <c r="AZ1850" s="186">
        <v>0</v>
      </c>
      <c r="BA1850" s="186">
        <v>0</v>
      </c>
      <c r="BB1850" s="186">
        <v>0</v>
      </c>
      <c r="BC1850" s="191">
        <v>3.46</v>
      </c>
      <c r="BD1850" s="186">
        <v>0</v>
      </c>
      <c r="BE1850" s="186">
        <v>0</v>
      </c>
      <c r="BF1850" s="189">
        <v>43525</v>
      </c>
      <c r="BG1850" s="189">
        <v>43585</v>
      </c>
      <c r="BH1850" s="191">
        <v>14.93</v>
      </c>
      <c r="BI1850" s="191">
        <v>33.53</v>
      </c>
      <c r="BJ1850" s="191">
        <v>96.23</v>
      </c>
      <c r="BK1850" s="191">
        <v>20.61</v>
      </c>
      <c r="BL1850" s="191">
        <v>4.04</v>
      </c>
      <c r="BM1850" s="191">
        <v>5.84</v>
      </c>
      <c r="BN1850" s="191">
        <v>2.75</v>
      </c>
      <c r="BO1850" s="191">
        <v>8.59</v>
      </c>
      <c r="BP1850" s="191">
        <v>129.47</v>
      </c>
      <c r="BQ1850" s="191">
        <v>18.97</v>
      </c>
      <c r="BR1850" s="191">
        <v>1.04</v>
      </c>
      <c r="BS1850" s="191">
        <v>110.5</v>
      </c>
      <c r="BT1850" s="191">
        <v>22.1</v>
      </c>
      <c r="BU1850" s="191">
        <v>152.61000000000001</v>
      </c>
      <c r="BV1850" s="186">
        <v>916</v>
      </c>
      <c r="BW1850" s="186">
        <v>916</v>
      </c>
      <c r="BX1850" s="186">
        <v>0</v>
      </c>
      <c r="BY1850" s="189">
        <v>43514</v>
      </c>
      <c r="BZ1850" s="188" t="s">
        <v>624</v>
      </c>
      <c r="CA1850" s="186">
        <v>5513</v>
      </c>
      <c r="CB1850" s="186">
        <v>0</v>
      </c>
      <c r="CC1850" s="189">
        <v>43542</v>
      </c>
      <c r="CD1850" s="186">
        <v>4769</v>
      </c>
      <c r="CE1850" s="186">
        <v>0</v>
      </c>
      <c r="CF1850" s="186">
        <v>5685</v>
      </c>
      <c r="CG1850" s="186">
        <v>0</v>
      </c>
    </row>
    <row r="1851" spans="1:85" hidden="1" x14ac:dyDescent="0.45">
      <c r="A1851" s="98">
        <v>100004095111</v>
      </c>
      <c r="B1851" s="1">
        <v>43538</v>
      </c>
      <c r="C1851" t="s">
        <v>101</v>
      </c>
      <c r="D1851">
        <v>2018</v>
      </c>
      <c r="E1851" s="98">
        <v>14824023030389</v>
      </c>
      <c r="F1851" s="142" t="s">
        <v>782</v>
      </c>
      <c r="G1851" s="141" t="s">
        <v>886</v>
      </c>
      <c r="H1851" s="98">
        <v>56100</v>
      </c>
      <c r="I1851" s="104">
        <v>18</v>
      </c>
      <c r="J1851" s="1">
        <v>43404</v>
      </c>
      <c r="K1851" s="1">
        <v>43404</v>
      </c>
      <c r="L1851" s="104">
        <v>156</v>
      </c>
      <c r="M1851" s="104">
        <v>156</v>
      </c>
      <c r="N1851" s="5">
        <v>48.71</v>
      </c>
      <c r="O1851" s="186">
        <v>102976584</v>
      </c>
      <c r="P1851" s="187" t="s">
        <v>611</v>
      </c>
      <c r="Q1851" s="186">
        <v>102977700</v>
      </c>
      <c r="R1851" s="188" t="s">
        <v>130</v>
      </c>
      <c r="S1851" s="186">
        <v>11003620275</v>
      </c>
      <c r="T1851" s="188" t="s">
        <v>910</v>
      </c>
      <c r="U1851" s="186">
        <v>21560121200016</v>
      </c>
      <c r="V1851" s="188" t="s">
        <v>347</v>
      </c>
      <c r="W1851" s="188" t="s">
        <v>917</v>
      </c>
      <c r="X1851" s="186">
        <v>100004095111</v>
      </c>
      <c r="Y1851" s="189">
        <v>43538</v>
      </c>
      <c r="Z1851" s="189">
        <v>43578</v>
      </c>
      <c r="AA1851" s="186">
        <v>289</v>
      </c>
      <c r="AB1851" s="188" t="s">
        <v>613</v>
      </c>
      <c r="AC1851" s="188" t="s">
        <v>347</v>
      </c>
      <c r="AD1851" s="186">
        <v>6005903454</v>
      </c>
      <c r="AE1851" s="188" t="s">
        <v>782</v>
      </c>
      <c r="AF1851" s="188" t="s">
        <v>347</v>
      </c>
      <c r="AG1851" s="188" t="s">
        <v>783</v>
      </c>
      <c r="AH1851" s="190">
        <v>14824023030389</v>
      </c>
      <c r="AI1851" s="188" t="s">
        <v>886</v>
      </c>
      <c r="AJ1851" s="186">
        <v>56100</v>
      </c>
      <c r="AK1851" s="188" t="s">
        <v>264</v>
      </c>
      <c r="AL1851" s="188" t="s">
        <v>616</v>
      </c>
      <c r="AM1851" s="188" t="s">
        <v>1020</v>
      </c>
      <c r="AN1851" s="188" t="s">
        <v>101</v>
      </c>
      <c r="AO1851" s="188" t="s">
        <v>617</v>
      </c>
      <c r="AP1851" s="188" t="s">
        <v>618</v>
      </c>
      <c r="AQ1851" s="188" t="s">
        <v>619</v>
      </c>
      <c r="AR1851" s="191">
        <v>18</v>
      </c>
      <c r="AS1851" s="188" t="s">
        <v>347</v>
      </c>
      <c r="AT1851" s="188" t="s">
        <v>347</v>
      </c>
      <c r="AU1851" s="186">
        <v>0</v>
      </c>
      <c r="AV1851" s="189">
        <v>43344</v>
      </c>
      <c r="AW1851" s="189">
        <v>43404</v>
      </c>
      <c r="AX1851" s="191">
        <v>7.85</v>
      </c>
      <c r="AY1851" s="186">
        <v>0</v>
      </c>
      <c r="AZ1851" s="186">
        <v>0</v>
      </c>
      <c r="BA1851" s="186">
        <v>0</v>
      </c>
      <c r="BB1851" s="186">
        <v>0</v>
      </c>
      <c r="BC1851" s="191">
        <v>0.3</v>
      </c>
      <c r="BD1851" s="186">
        <v>0</v>
      </c>
      <c r="BE1851" s="186">
        <v>0</v>
      </c>
      <c r="BF1851" s="189">
        <v>43405</v>
      </c>
      <c r="BG1851" s="189">
        <v>43465</v>
      </c>
      <c r="BH1851" s="191">
        <v>19.739999999999998</v>
      </c>
      <c r="BI1851" s="191">
        <v>5.71</v>
      </c>
      <c r="BJ1851" s="191">
        <v>33.299999999999997</v>
      </c>
      <c r="BK1851" s="191">
        <v>3.51</v>
      </c>
      <c r="BL1851" s="191">
        <v>5.34</v>
      </c>
      <c r="BM1851" s="191">
        <v>1</v>
      </c>
      <c r="BN1851" s="191">
        <v>0.47</v>
      </c>
      <c r="BO1851" s="191">
        <v>1.47</v>
      </c>
      <c r="BP1851" s="191">
        <v>43.62</v>
      </c>
      <c r="BQ1851" s="191">
        <v>25.08</v>
      </c>
      <c r="BR1851" s="191">
        <v>1.38</v>
      </c>
      <c r="BS1851" s="191">
        <v>18.54</v>
      </c>
      <c r="BT1851" s="191">
        <v>3.71</v>
      </c>
      <c r="BU1851" s="191">
        <v>48.71</v>
      </c>
      <c r="BV1851" s="186">
        <v>156</v>
      </c>
      <c r="BW1851" s="186">
        <v>156</v>
      </c>
      <c r="BX1851" s="186">
        <v>0</v>
      </c>
      <c r="BY1851" s="189">
        <v>43503</v>
      </c>
      <c r="BZ1851" s="188" t="s">
        <v>687</v>
      </c>
      <c r="CA1851" s="186">
        <v>966</v>
      </c>
      <c r="CB1851" s="186">
        <v>0</v>
      </c>
      <c r="CC1851" s="189">
        <v>43564</v>
      </c>
      <c r="CD1851" s="186">
        <v>545</v>
      </c>
      <c r="CE1851" s="186">
        <v>0</v>
      </c>
      <c r="CF1851" s="186">
        <v>701</v>
      </c>
      <c r="CG1851" s="186">
        <v>0</v>
      </c>
    </row>
    <row r="1852" spans="1:85" hidden="1" x14ac:dyDescent="0.45">
      <c r="A1852" s="98">
        <v>100004095111</v>
      </c>
      <c r="B1852" s="1">
        <v>43538</v>
      </c>
      <c r="C1852" t="s">
        <v>101</v>
      </c>
      <c r="D1852">
        <v>2019</v>
      </c>
      <c r="E1852" s="98">
        <v>14824023030389</v>
      </c>
      <c r="F1852" s="142" t="s">
        <v>782</v>
      </c>
      <c r="G1852" s="141" t="s">
        <v>886</v>
      </c>
      <c r="H1852" s="98">
        <v>56100</v>
      </c>
      <c r="I1852" s="104">
        <v>18</v>
      </c>
      <c r="J1852" s="1">
        <v>43465</v>
      </c>
      <c r="K1852" s="1">
        <v>43465</v>
      </c>
      <c r="L1852" s="104">
        <v>170</v>
      </c>
      <c r="M1852" s="104">
        <v>170</v>
      </c>
      <c r="N1852" s="5">
        <v>49.81</v>
      </c>
      <c r="O1852" s="186">
        <v>102976584</v>
      </c>
      <c r="P1852" s="187" t="s">
        <v>611</v>
      </c>
      <c r="Q1852" s="186">
        <v>102977700</v>
      </c>
      <c r="R1852" s="188" t="s">
        <v>130</v>
      </c>
      <c r="S1852" s="186">
        <v>11003620275</v>
      </c>
      <c r="T1852" s="188" t="s">
        <v>910</v>
      </c>
      <c r="U1852" s="186">
        <v>21560121200016</v>
      </c>
      <c r="V1852" s="188" t="s">
        <v>347</v>
      </c>
      <c r="W1852" s="188" t="s">
        <v>917</v>
      </c>
      <c r="X1852" s="186">
        <v>100004095111</v>
      </c>
      <c r="Y1852" s="189">
        <v>43538</v>
      </c>
      <c r="Z1852" s="189">
        <v>43578</v>
      </c>
      <c r="AA1852" s="186">
        <v>290</v>
      </c>
      <c r="AB1852" s="188" t="s">
        <v>613</v>
      </c>
      <c r="AC1852" s="188" t="s">
        <v>347</v>
      </c>
      <c r="AD1852" s="186">
        <v>6005903454</v>
      </c>
      <c r="AE1852" s="188" t="s">
        <v>782</v>
      </c>
      <c r="AF1852" s="188" t="s">
        <v>347</v>
      </c>
      <c r="AG1852" s="188" t="s">
        <v>783</v>
      </c>
      <c r="AH1852" s="190">
        <v>14824023030389</v>
      </c>
      <c r="AI1852" s="188" t="s">
        <v>886</v>
      </c>
      <c r="AJ1852" s="186">
        <v>56100</v>
      </c>
      <c r="AK1852" s="188" t="s">
        <v>264</v>
      </c>
      <c r="AL1852" s="188" t="s">
        <v>616</v>
      </c>
      <c r="AM1852" s="188" t="s">
        <v>1020</v>
      </c>
      <c r="AN1852" s="188" t="s">
        <v>101</v>
      </c>
      <c r="AO1852" s="188" t="s">
        <v>617</v>
      </c>
      <c r="AP1852" s="188" t="s">
        <v>618</v>
      </c>
      <c r="AQ1852" s="188" t="s">
        <v>619</v>
      </c>
      <c r="AR1852" s="191">
        <v>18</v>
      </c>
      <c r="AS1852" s="188" t="s">
        <v>347</v>
      </c>
      <c r="AT1852" s="188" t="s">
        <v>347</v>
      </c>
      <c r="AU1852" s="186">
        <v>0</v>
      </c>
      <c r="AV1852" s="189">
        <v>43405</v>
      </c>
      <c r="AW1852" s="189">
        <v>43465</v>
      </c>
      <c r="AX1852" s="191">
        <v>8.5500000000000007</v>
      </c>
      <c r="AY1852" s="186">
        <v>0</v>
      </c>
      <c r="AZ1852" s="186">
        <v>0</v>
      </c>
      <c r="BA1852" s="186">
        <v>0</v>
      </c>
      <c r="BB1852" s="186">
        <v>0</v>
      </c>
      <c r="BC1852" s="191">
        <v>0.33</v>
      </c>
      <c r="BD1852" s="186">
        <v>0</v>
      </c>
      <c r="BE1852" s="186">
        <v>0</v>
      </c>
      <c r="BF1852" s="189">
        <v>43466</v>
      </c>
      <c r="BG1852" s="189">
        <v>43524</v>
      </c>
      <c r="BH1852" s="191">
        <v>19.09</v>
      </c>
      <c r="BI1852" s="191">
        <v>6.22</v>
      </c>
      <c r="BJ1852" s="191">
        <v>33.86</v>
      </c>
      <c r="BK1852" s="191">
        <v>3.83</v>
      </c>
      <c r="BL1852" s="191">
        <v>5.16</v>
      </c>
      <c r="BM1852" s="191">
        <v>1.08</v>
      </c>
      <c r="BN1852" s="191">
        <v>0.51</v>
      </c>
      <c r="BO1852" s="191">
        <v>1.59</v>
      </c>
      <c r="BP1852" s="191">
        <v>44.44</v>
      </c>
      <c r="BQ1852" s="191">
        <v>24.25</v>
      </c>
      <c r="BR1852" s="191">
        <v>1.33</v>
      </c>
      <c r="BS1852" s="191">
        <v>20.190000000000001</v>
      </c>
      <c r="BT1852" s="191">
        <v>4.04</v>
      </c>
      <c r="BU1852" s="191">
        <v>49.81</v>
      </c>
      <c r="BV1852" s="186">
        <v>170</v>
      </c>
      <c r="BW1852" s="186">
        <v>170</v>
      </c>
      <c r="BX1852" s="186">
        <v>0</v>
      </c>
      <c r="BY1852" s="189">
        <v>43503</v>
      </c>
      <c r="BZ1852" s="188" t="s">
        <v>687</v>
      </c>
      <c r="CA1852" s="186">
        <v>966</v>
      </c>
      <c r="CB1852" s="186">
        <v>0</v>
      </c>
      <c r="CC1852" s="189">
        <v>43564</v>
      </c>
      <c r="CD1852" s="186">
        <v>701</v>
      </c>
      <c r="CE1852" s="186">
        <v>0</v>
      </c>
      <c r="CF1852" s="186">
        <v>871</v>
      </c>
      <c r="CG1852" s="186">
        <v>0</v>
      </c>
    </row>
    <row r="1853" spans="1:85" hidden="1" x14ac:dyDescent="0.45">
      <c r="A1853" s="98">
        <v>100004095111</v>
      </c>
      <c r="B1853" s="1">
        <v>43538</v>
      </c>
      <c r="C1853" t="s">
        <v>101</v>
      </c>
      <c r="D1853">
        <v>2019</v>
      </c>
      <c r="E1853" s="98">
        <v>14824023030389</v>
      </c>
      <c r="F1853" s="142" t="s">
        <v>782</v>
      </c>
      <c r="G1853" s="141" t="s">
        <v>886</v>
      </c>
      <c r="H1853" s="98">
        <v>56100</v>
      </c>
      <c r="I1853" s="104">
        <v>18</v>
      </c>
      <c r="J1853" s="1">
        <v>43524</v>
      </c>
      <c r="K1853" s="1">
        <v>43524</v>
      </c>
      <c r="L1853" s="104">
        <v>160</v>
      </c>
      <c r="M1853" s="104">
        <v>160</v>
      </c>
      <c r="N1853" s="5">
        <v>49.62</v>
      </c>
      <c r="O1853" s="186">
        <v>102976584</v>
      </c>
      <c r="P1853" s="187" t="s">
        <v>611</v>
      </c>
      <c r="Q1853" s="186">
        <v>102977700</v>
      </c>
      <c r="R1853" s="188" t="s">
        <v>130</v>
      </c>
      <c r="S1853" s="186">
        <v>11003620275</v>
      </c>
      <c r="T1853" s="188" t="s">
        <v>910</v>
      </c>
      <c r="U1853" s="186">
        <v>21560121200016</v>
      </c>
      <c r="V1853" s="188" t="s">
        <v>347</v>
      </c>
      <c r="W1853" s="188" t="s">
        <v>917</v>
      </c>
      <c r="X1853" s="186">
        <v>100004095111</v>
      </c>
      <c r="Y1853" s="189">
        <v>43538</v>
      </c>
      <c r="Z1853" s="189">
        <v>43578</v>
      </c>
      <c r="AA1853" s="186">
        <v>291</v>
      </c>
      <c r="AB1853" s="188" t="s">
        <v>613</v>
      </c>
      <c r="AC1853" s="188" t="s">
        <v>347</v>
      </c>
      <c r="AD1853" s="186">
        <v>6005903454</v>
      </c>
      <c r="AE1853" s="188" t="s">
        <v>782</v>
      </c>
      <c r="AF1853" s="188" t="s">
        <v>347</v>
      </c>
      <c r="AG1853" s="188" t="s">
        <v>783</v>
      </c>
      <c r="AH1853" s="190">
        <v>14824023030389</v>
      </c>
      <c r="AI1853" s="188" t="s">
        <v>886</v>
      </c>
      <c r="AJ1853" s="186">
        <v>56100</v>
      </c>
      <c r="AK1853" s="188" t="s">
        <v>264</v>
      </c>
      <c r="AL1853" s="188" t="s">
        <v>616</v>
      </c>
      <c r="AM1853" s="188" t="s">
        <v>1020</v>
      </c>
      <c r="AN1853" s="188" t="s">
        <v>101</v>
      </c>
      <c r="AO1853" s="188" t="s">
        <v>617</v>
      </c>
      <c r="AP1853" s="188" t="s">
        <v>618</v>
      </c>
      <c r="AQ1853" s="188" t="s">
        <v>619</v>
      </c>
      <c r="AR1853" s="191">
        <v>18</v>
      </c>
      <c r="AS1853" s="188" t="s">
        <v>347</v>
      </c>
      <c r="AT1853" s="188" t="s">
        <v>347</v>
      </c>
      <c r="AU1853" s="186">
        <v>0</v>
      </c>
      <c r="AV1853" s="189">
        <v>43466</v>
      </c>
      <c r="AW1853" s="189">
        <v>43524</v>
      </c>
      <c r="AX1853" s="191">
        <v>8.34</v>
      </c>
      <c r="AY1853" s="186">
        <v>0</v>
      </c>
      <c r="AZ1853" s="186">
        <v>0</v>
      </c>
      <c r="BA1853" s="186">
        <v>0</v>
      </c>
      <c r="BB1853" s="186">
        <v>0</v>
      </c>
      <c r="BC1853" s="191">
        <v>0.6</v>
      </c>
      <c r="BD1853" s="186">
        <v>0</v>
      </c>
      <c r="BE1853" s="186">
        <v>0</v>
      </c>
      <c r="BF1853" s="189">
        <v>43525</v>
      </c>
      <c r="BG1853" s="189">
        <v>43585</v>
      </c>
      <c r="BH1853" s="191">
        <v>19.739999999999998</v>
      </c>
      <c r="BI1853" s="191">
        <v>5.86</v>
      </c>
      <c r="BJ1853" s="191">
        <v>33.94</v>
      </c>
      <c r="BK1853" s="191">
        <v>3.6</v>
      </c>
      <c r="BL1853" s="191">
        <v>5.34</v>
      </c>
      <c r="BM1853" s="191">
        <v>1.02</v>
      </c>
      <c r="BN1853" s="191">
        <v>0.48</v>
      </c>
      <c r="BO1853" s="191">
        <v>1.5</v>
      </c>
      <c r="BP1853" s="191">
        <v>44.38</v>
      </c>
      <c r="BQ1853" s="191">
        <v>25.08</v>
      </c>
      <c r="BR1853" s="191">
        <v>1.38</v>
      </c>
      <c r="BS1853" s="191">
        <v>19.3</v>
      </c>
      <c r="BT1853" s="191">
        <v>3.86</v>
      </c>
      <c r="BU1853" s="191">
        <v>49.62</v>
      </c>
      <c r="BV1853" s="186">
        <v>160</v>
      </c>
      <c r="BW1853" s="186">
        <v>160</v>
      </c>
      <c r="BX1853" s="186">
        <v>0</v>
      </c>
      <c r="BY1853" s="189">
        <v>43503</v>
      </c>
      <c r="BZ1853" s="188" t="s">
        <v>687</v>
      </c>
      <c r="CA1853" s="186">
        <v>966</v>
      </c>
      <c r="CB1853" s="186">
        <v>0</v>
      </c>
      <c r="CC1853" s="189">
        <v>43564</v>
      </c>
      <c r="CD1853" s="186">
        <v>871</v>
      </c>
      <c r="CE1853" s="186">
        <v>0</v>
      </c>
      <c r="CF1853" s="186">
        <v>1031</v>
      </c>
      <c r="CG1853" s="186">
        <v>0</v>
      </c>
    </row>
    <row r="1854" spans="1:85" hidden="1" x14ac:dyDescent="0.45">
      <c r="A1854" s="98">
        <v>100004095111</v>
      </c>
      <c r="B1854" s="1">
        <v>43538</v>
      </c>
      <c r="C1854" t="s">
        <v>101</v>
      </c>
      <c r="D1854">
        <v>2018</v>
      </c>
      <c r="E1854" s="98">
        <v>14829956526793</v>
      </c>
      <c r="F1854" s="142" t="s">
        <v>31</v>
      </c>
      <c r="G1854" s="141" t="str">
        <f>VLOOKUP(E1854,'Tableau Sites'!$A$7:$C$107,3,FALSE)</f>
        <v>82 RUE DE KERVARIC</v>
      </c>
      <c r="H1854" s="98">
        <v>56100</v>
      </c>
      <c r="I1854" s="104">
        <v>12</v>
      </c>
      <c r="J1854" s="1">
        <v>43404</v>
      </c>
      <c r="K1854" s="1">
        <v>43404</v>
      </c>
      <c r="L1854" s="104">
        <v>1137</v>
      </c>
      <c r="M1854" s="104">
        <v>1137</v>
      </c>
      <c r="N1854" s="5">
        <v>182.05</v>
      </c>
      <c r="O1854" s="186">
        <v>102976584</v>
      </c>
      <c r="P1854" s="187" t="s">
        <v>611</v>
      </c>
      <c r="Q1854" s="186">
        <v>102977700</v>
      </c>
      <c r="R1854" s="188" t="s">
        <v>130</v>
      </c>
      <c r="S1854" s="186">
        <v>11003620275</v>
      </c>
      <c r="T1854" s="188" t="s">
        <v>910</v>
      </c>
      <c r="U1854" s="186">
        <v>21560121200016</v>
      </c>
      <c r="V1854" s="188" t="s">
        <v>347</v>
      </c>
      <c r="W1854" s="188" t="s">
        <v>917</v>
      </c>
      <c r="X1854" s="186">
        <v>100004095111</v>
      </c>
      <c r="Y1854" s="189">
        <v>43538</v>
      </c>
      <c r="Z1854" s="189">
        <v>43578</v>
      </c>
      <c r="AA1854" s="186">
        <v>292</v>
      </c>
      <c r="AB1854" s="188" t="s">
        <v>613</v>
      </c>
      <c r="AC1854" s="188" t="s">
        <v>347</v>
      </c>
      <c r="AD1854" s="186">
        <v>6005863694</v>
      </c>
      <c r="AE1854" s="188" t="s">
        <v>31</v>
      </c>
      <c r="AF1854" s="188" t="s">
        <v>347</v>
      </c>
      <c r="AG1854" s="188" t="s">
        <v>347</v>
      </c>
      <c r="AH1854" s="190">
        <v>14829956526793</v>
      </c>
      <c r="AI1854" s="188" t="s">
        <v>887</v>
      </c>
      <c r="AJ1854" s="186">
        <v>56100</v>
      </c>
      <c r="AK1854" s="188" t="s">
        <v>264</v>
      </c>
      <c r="AL1854" s="188" t="s">
        <v>616</v>
      </c>
      <c r="AM1854" s="188" t="s">
        <v>978</v>
      </c>
      <c r="AN1854" s="188" t="s">
        <v>101</v>
      </c>
      <c r="AO1854" s="188" t="s">
        <v>617</v>
      </c>
      <c r="AP1854" s="188" t="s">
        <v>618</v>
      </c>
      <c r="AQ1854" s="188" t="s">
        <v>619</v>
      </c>
      <c r="AR1854" s="191">
        <v>12</v>
      </c>
      <c r="AS1854" s="188" t="s">
        <v>347</v>
      </c>
      <c r="AT1854" s="188" t="s">
        <v>347</v>
      </c>
      <c r="AU1854" s="186">
        <v>0</v>
      </c>
      <c r="AV1854" s="189">
        <v>43344</v>
      </c>
      <c r="AW1854" s="189">
        <v>43404</v>
      </c>
      <c r="AX1854" s="191">
        <v>57.18</v>
      </c>
      <c r="AY1854" s="186">
        <v>0</v>
      </c>
      <c r="AZ1854" s="186">
        <v>0</v>
      </c>
      <c r="BA1854" s="186">
        <v>0</v>
      </c>
      <c r="BB1854" s="186">
        <v>0</v>
      </c>
      <c r="BC1854" s="191">
        <v>2.1800000000000002</v>
      </c>
      <c r="BD1854" s="186">
        <v>0</v>
      </c>
      <c r="BE1854" s="186">
        <v>0</v>
      </c>
      <c r="BF1854" s="189">
        <v>43405</v>
      </c>
      <c r="BG1854" s="189">
        <v>43465</v>
      </c>
      <c r="BH1854" s="191">
        <v>14.93</v>
      </c>
      <c r="BI1854" s="191">
        <v>41.61</v>
      </c>
      <c r="BJ1854" s="191">
        <v>113.72</v>
      </c>
      <c r="BK1854" s="191">
        <v>25.58</v>
      </c>
      <c r="BL1854" s="191">
        <v>4.04</v>
      </c>
      <c r="BM1854" s="191">
        <v>7.25</v>
      </c>
      <c r="BN1854" s="191">
        <v>3.41</v>
      </c>
      <c r="BO1854" s="191">
        <v>10.66</v>
      </c>
      <c r="BP1854" s="191">
        <v>154</v>
      </c>
      <c r="BQ1854" s="191">
        <v>18.97</v>
      </c>
      <c r="BR1854" s="191">
        <v>1.04</v>
      </c>
      <c r="BS1854" s="191">
        <v>135.03</v>
      </c>
      <c r="BT1854" s="191">
        <v>27.01</v>
      </c>
      <c r="BU1854" s="191">
        <v>182.05</v>
      </c>
      <c r="BV1854" s="186">
        <v>1137</v>
      </c>
      <c r="BW1854" s="186">
        <v>1137</v>
      </c>
      <c r="BX1854" s="186">
        <v>0</v>
      </c>
      <c r="BY1854" s="189">
        <v>43272</v>
      </c>
      <c r="BZ1854" s="188" t="s">
        <v>624</v>
      </c>
      <c r="CA1854" s="186">
        <v>22780</v>
      </c>
      <c r="CB1854" s="186">
        <v>0</v>
      </c>
      <c r="CC1854" s="189">
        <v>43634</v>
      </c>
      <c r="CD1854" s="186">
        <v>23977</v>
      </c>
      <c r="CE1854" s="186">
        <v>0</v>
      </c>
      <c r="CF1854" s="186">
        <v>25114</v>
      </c>
      <c r="CG1854" s="186">
        <v>0</v>
      </c>
    </row>
    <row r="1855" spans="1:85" hidden="1" x14ac:dyDescent="0.45">
      <c r="A1855" s="98">
        <v>100004095111</v>
      </c>
      <c r="B1855" s="1">
        <v>43538</v>
      </c>
      <c r="C1855" t="s">
        <v>101</v>
      </c>
      <c r="D1855">
        <v>2019</v>
      </c>
      <c r="E1855" s="98">
        <v>14829956526793</v>
      </c>
      <c r="F1855" s="142" t="s">
        <v>31</v>
      </c>
      <c r="G1855" s="141" t="str">
        <f>VLOOKUP(E1855,'Tableau Sites'!$A$7:$C$107,3,FALSE)</f>
        <v>82 RUE DE KERVARIC</v>
      </c>
      <c r="H1855" s="98">
        <v>56100</v>
      </c>
      <c r="I1855" s="104">
        <v>12</v>
      </c>
      <c r="J1855" s="1">
        <v>43465</v>
      </c>
      <c r="K1855" s="1">
        <v>43465</v>
      </c>
      <c r="L1855" s="104">
        <v>1321</v>
      </c>
      <c r="M1855" s="104">
        <v>1321</v>
      </c>
      <c r="N1855" s="5">
        <v>207.62</v>
      </c>
      <c r="O1855" s="186">
        <v>102976584</v>
      </c>
      <c r="P1855" s="187" t="s">
        <v>611</v>
      </c>
      <c r="Q1855" s="186">
        <v>102977700</v>
      </c>
      <c r="R1855" s="188" t="s">
        <v>130</v>
      </c>
      <c r="S1855" s="186">
        <v>11003620275</v>
      </c>
      <c r="T1855" s="188" t="s">
        <v>910</v>
      </c>
      <c r="U1855" s="186">
        <v>21560121200016</v>
      </c>
      <c r="V1855" s="188" t="s">
        <v>347</v>
      </c>
      <c r="W1855" s="188" t="s">
        <v>917</v>
      </c>
      <c r="X1855" s="186">
        <v>100004095111</v>
      </c>
      <c r="Y1855" s="189">
        <v>43538</v>
      </c>
      <c r="Z1855" s="189">
        <v>43578</v>
      </c>
      <c r="AA1855" s="186">
        <v>293</v>
      </c>
      <c r="AB1855" s="188" t="s">
        <v>613</v>
      </c>
      <c r="AC1855" s="188" t="s">
        <v>347</v>
      </c>
      <c r="AD1855" s="186">
        <v>6005863694</v>
      </c>
      <c r="AE1855" s="188" t="s">
        <v>31</v>
      </c>
      <c r="AF1855" s="188" t="s">
        <v>347</v>
      </c>
      <c r="AG1855" s="188" t="s">
        <v>347</v>
      </c>
      <c r="AH1855" s="190">
        <v>14829956526793</v>
      </c>
      <c r="AI1855" s="188" t="s">
        <v>887</v>
      </c>
      <c r="AJ1855" s="186">
        <v>56100</v>
      </c>
      <c r="AK1855" s="188" t="s">
        <v>264</v>
      </c>
      <c r="AL1855" s="188" t="s">
        <v>616</v>
      </c>
      <c r="AM1855" s="188" t="s">
        <v>978</v>
      </c>
      <c r="AN1855" s="188" t="s">
        <v>101</v>
      </c>
      <c r="AO1855" s="188" t="s">
        <v>617</v>
      </c>
      <c r="AP1855" s="188" t="s">
        <v>618</v>
      </c>
      <c r="AQ1855" s="188" t="s">
        <v>619</v>
      </c>
      <c r="AR1855" s="191">
        <v>12</v>
      </c>
      <c r="AS1855" s="188" t="s">
        <v>347</v>
      </c>
      <c r="AT1855" s="188" t="s">
        <v>347</v>
      </c>
      <c r="AU1855" s="186">
        <v>0</v>
      </c>
      <c r="AV1855" s="189">
        <v>43405</v>
      </c>
      <c r="AW1855" s="189">
        <v>43465</v>
      </c>
      <c r="AX1855" s="191">
        <v>66.44</v>
      </c>
      <c r="AY1855" s="186">
        <v>0</v>
      </c>
      <c r="AZ1855" s="186">
        <v>0</v>
      </c>
      <c r="BA1855" s="186">
        <v>0</v>
      </c>
      <c r="BB1855" s="186">
        <v>0</v>
      </c>
      <c r="BC1855" s="191">
        <v>2.54</v>
      </c>
      <c r="BD1855" s="186">
        <v>0</v>
      </c>
      <c r="BE1855" s="186">
        <v>0</v>
      </c>
      <c r="BF1855" s="189">
        <v>43466</v>
      </c>
      <c r="BG1855" s="189">
        <v>43524</v>
      </c>
      <c r="BH1855" s="191">
        <v>14.43</v>
      </c>
      <c r="BI1855" s="191">
        <v>48.35</v>
      </c>
      <c r="BJ1855" s="191">
        <v>129.22</v>
      </c>
      <c r="BK1855" s="191">
        <v>29.72</v>
      </c>
      <c r="BL1855" s="191">
        <v>3.9</v>
      </c>
      <c r="BM1855" s="191">
        <v>8.43</v>
      </c>
      <c r="BN1855" s="191">
        <v>3.96</v>
      </c>
      <c r="BO1855" s="191">
        <v>12.39</v>
      </c>
      <c r="BP1855" s="191">
        <v>175.23</v>
      </c>
      <c r="BQ1855" s="191">
        <v>18.329999999999998</v>
      </c>
      <c r="BR1855" s="191">
        <v>1.01</v>
      </c>
      <c r="BS1855" s="191">
        <v>156.9</v>
      </c>
      <c r="BT1855" s="191">
        <v>31.38</v>
      </c>
      <c r="BU1855" s="191">
        <v>207.62</v>
      </c>
      <c r="BV1855" s="186">
        <v>1321</v>
      </c>
      <c r="BW1855" s="186">
        <v>1321</v>
      </c>
      <c r="BX1855" s="186">
        <v>0</v>
      </c>
      <c r="BY1855" s="189">
        <v>43272</v>
      </c>
      <c r="BZ1855" s="188" t="s">
        <v>624</v>
      </c>
      <c r="CA1855" s="186">
        <v>22780</v>
      </c>
      <c r="CB1855" s="186">
        <v>0</v>
      </c>
      <c r="CC1855" s="189">
        <v>43634</v>
      </c>
      <c r="CD1855" s="186">
        <v>25114</v>
      </c>
      <c r="CE1855" s="186">
        <v>0</v>
      </c>
      <c r="CF1855" s="186">
        <v>26435</v>
      </c>
      <c r="CG1855" s="186">
        <v>0</v>
      </c>
    </row>
    <row r="1856" spans="1:85" hidden="1" x14ac:dyDescent="0.45">
      <c r="A1856" s="98">
        <v>100004095111</v>
      </c>
      <c r="B1856" s="1">
        <v>43538</v>
      </c>
      <c r="C1856" t="s">
        <v>101</v>
      </c>
      <c r="D1856">
        <v>2019</v>
      </c>
      <c r="E1856" s="98">
        <v>14829956526793</v>
      </c>
      <c r="F1856" s="142" t="s">
        <v>31</v>
      </c>
      <c r="G1856" s="141" t="str">
        <f>VLOOKUP(E1856,'Tableau Sites'!$A$7:$C$107,3,FALSE)</f>
        <v>82 RUE DE KERVARIC</v>
      </c>
      <c r="H1856" s="98">
        <v>56100</v>
      </c>
      <c r="I1856" s="104">
        <v>12</v>
      </c>
      <c r="J1856" s="1">
        <v>43524</v>
      </c>
      <c r="K1856" s="1">
        <v>43524</v>
      </c>
      <c r="L1856" s="104">
        <v>1381</v>
      </c>
      <c r="M1856" s="104">
        <v>1381</v>
      </c>
      <c r="N1856" s="5">
        <v>219.91</v>
      </c>
      <c r="O1856" s="186">
        <v>102976584</v>
      </c>
      <c r="P1856" s="187" t="s">
        <v>611</v>
      </c>
      <c r="Q1856" s="186">
        <v>102977700</v>
      </c>
      <c r="R1856" s="188" t="s">
        <v>130</v>
      </c>
      <c r="S1856" s="186">
        <v>11003620275</v>
      </c>
      <c r="T1856" s="188" t="s">
        <v>910</v>
      </c>
      <c r="U1856" s="186">
        <v>21560121200016</v>
      </c>
      <c r="V1856" s="188" t="s">
        <v>347</v>
      </c>
      <c r="W1856" s="188" t="s">
        <v>917</v>
      </c>
      <c r="X1856" s="186">
        <v>100004095111</v>
      </c>
      <c r="Y1856" s="189">
        <v>43538</v>
      </c>
      <c r="Z1856" s="189">
        <v>43578</v>
      </c>
      <c r="AA1856" s="186">
        <v>294</v>
      </c>
      <c r="AB1856" s="188" t="s">
        <v>613</v>
      </c>
      <c r="AC1856" s="188" t="s">
        <v>347</v>
      </c>
      <c r="AD1856" s="186">
        <v>6005863694</v>
      </c>
      <c r="AE1856" s="188" t="s">
        <v>31</v>
      </c>
      <c r="AF1856" s="188" t="s">
        <v>347</v>
      </c>
      <c r="AG1856" s="188" t="s">
        <v>347</v>
      </c>
      <c r="AH1856" s="190">
        <v>14829956526793</v>
      </c>
      <c r="AI1856" s="188" t="s">
        <v>887</v>
      </c>
      <c r="AJ1856" s="186">
        <v>56100</v>
      </c>
      <c r="AK1856" s="188" t="s">
        <v>264</v>
      </c>
      <c r="AL1856" s="188" t="s">
        <v>616</v>
      </c>
      <c r="AM1856" s="188" t="s">
        <v>978</v>
      </c>
      <c r="AN1856" s="188" t="s">
        <v>101</v>
      </c>
      <c r="AO1856" s="188" t="s">
        <v>617</v>
      </c>
      <c r="AP1856" s="188" t="s">
        <v>618</v>
      </c>
      <c r="AQ1856" s="188" t="s">
        <v>619</v>
      </c>
      <c r="AR1856" s="191">
        <v>12</v>
      </c>
      <c r="AS1856" s="188" t="s">
        <v>347</v>
      </c>
      <c r="AT1856" s="188" t="s">
        <v>347</v>
      </c>
      <c r="AU1856" s="186">
        <v>0</v>
      </c>
      <c r="AV1856" s="189">
        <v>43466</v>
      </c>
      <c r="AW1856" s="189">
        <v>43524</v>
      </c>
      <c r="AX1856" s="191">
        <v>72.02</v>
      </c>
      <c r="AY1856" s="186">
        <v>0</v>
      </c>
      <c r="AZ1856" s="186">
        <v>0</v>
      </c>
      <c r="BA1856" s="186">
        <v>0</v>
      </c>
      <c r="BB1856" s="186">
        <v>0</v>
      </c>
      <c r="BC1856" s="191">
        <v>5.22</v>
      </c>
      <c r="BD1856" s="186">
        <v>0</v>
      </c>
      <c r="BE1856" s="186">
        <v>0</v>
      </c>
      <c r="BF1856" s="189">
        <v>43525</v>
      </c>
      <c r="BG1856" s="189">
        <v>43585</v>
      </c>
      <c r="BH1856" s="191">
        <v>14.93</v>
      </c>
      <c r="BI1856" s="191">
        <v>50.54</v>
      </c>
      <c r="BJ1856" s="191">
        <v>137.49</v>
      </c>
      <c r="BK1856" s="191">
        <v>31.07</v>
      </c>
      <c r="BL1856" s="191">
        <v>4.04</v>
      </c>
      <c r="BM1856" s="191">
        <v>8.81</v>
      </c>
      <c r="BN1856" s="191">
        <v>4.1399999999999997</v>
      </c>
      <c r="BO1856" s="191">
        <v>12.95</v>
      </c>
      <c r="BP1856" s="191">
        <v>185.55</v>
      </c>
      <c r="BQ1856" s="191">
        <v>18.97</v>
      </c>
      <c r="BR1856" s="191">
        <v>1.04</v>
      </c>
      <c r="BS1856" s="191">
        <v>166.58</v>
      </c>
      <c r="BT1856" s="191">
        <v>33.32</v>
      </c>
      <c r="BU1856" s="191">
        <v>219.91</v>
      </c>
      <c r="BV1856" s="186">
        <v>1381</v>
      </c>
      <c r="BW1856" s="186">
        <v>1381</v>
      </c>
      <c r="BX1856" s="186">
        <v>0</v>
      </c>
      <c r="BY1856" s="189">
        <v>43272</v>
      </c>
      <c r="BZ1856" s="188" t="s">
        <v>624</v>
      </c>
      <c r="CA1856" s="186">
        <v>22780</v>
      </c>
      <c r="CB1856" s="186">
        <v>0</v>
      </c>
      <c r="CC1856" s="189">
        <v>43634</v>
      </c>
      <c r="CD1856" s="186">
        <v>26435</v>
      </c>
      <c r="CE1856" s="186">
        <v>0</v>
      </c>
      <c r="CF1856" s="186">
        <v>27816</v>
      </c>
      <c r="CG1856" s="186">
        <v>0</v>
      </c>
    </row>
    <row r="1857" spans="1:85" hidden="1" x14ac:dyDescent="0.45">
      <c r="A1857" s="98">
        <v>100004095111</v>
      </c>
      <c r="B1857" s="1">
        <v>43538</v>
      </c>
      <c r="C1857" t="s">
        <v>101</v>
      </c>
      <c r="D1857">
        <v>2018</v>
      </c>
      <c r="E1857" s="98">
        <v>14830101244506</v>
      </c>
      <c r="F1857" s="142" t="s">
        <v>786</v>
      </c>
      <c r="G1857" s="141" t="str">
        <f>VLOOKUP(E1857,'Tableau Sites'!$A$7:$C$107,3,FALSE)</f>
        <v>82 RUE DE KERVARIC</v>
      </c>
      <c r="H1857" s="98">
        <v>56100</v>
      </c>
      <c r="I1857" s="104">
        <v>9</v>
      </c>
      <c r="J1857" s="1">
        <v>43373</v>
      </c>
      <c r="K1857" s="1">
        <v>43373</v>
      </c>
      <c r="L1857" s="104">
        <v>992</v>
      </c>
      <c r="M1857" s="104">
        <v>992</v>
      </c>
      <c r="N1857" s="5">
        <v>149.46</v>
      </c>
      <c r="O1857" s="186">
        <v>102976584</v>
      </c>
      <c r="P1857" s="187" t="s">
        <v>611</v>
      </c>
      <c r="Q1857" s="186">
        <v>102977700</v>
      </c>
      <c r="R1857" s="188" t="s">
        <v>130</v>
      </c>
      <c r="S1857" s="186">
        <v>11003620275</v>
      </c>
      <c r="T1857" s="188" t="s">
        <v>910</v>
      </c>
      <c r="U1857" s="186">
        <v>21560121200016</v>
      </c>
      <c r="V1857" s="188" t="s">
        <v>347</v>
      </c>
      <c r="W1857" s="188" t="s">
        <v>917</v>
      </c>
      <c r="X1857" s="186">
        <v>100004095111</v>
      </c>
      <c r="Y1857" s="189">
        <v>43538</v>
      </c>
      <c r="Z1857" s="189">
        <v>43578</v>
      </c>
      <c r="AA1857" s="186">
        <v>295</v>
      </c>
      <c r="AB1857" s="188" t="s">
        <v>613</v>
      </c>
      <c r="AC1857" s="188" t="s">
        <v>347</v>
      </c>
      <c r="AD1857" s="186">
        <v>6005830338</v>
      </c>
      <c r="AE1857" s="188" t="s">
        <v>786</v>
      </c>
      <c r="AF1857" s="188" t="s">
        <v>347</v>
      </c>
      <c r="AG1857" s="188" t="s">
        <v>347</v>
      </c>
      <c r="AH1857" s="190">
        <v>14830101244506</v>
      </c>
      <c r="AI1857" s="188" t="s">
        <v>888</v>
      </c>
      <c r="AJ1857" s="186">
        <v>56100</v>
      </c>
      <c r="AK1857" s="188" t="s">
        <v>264</v>
      </c>
      <c r="AL1857" s="188" t="s">
        <v>616</v>
      </c>
      <c r="AM1857" s="188" t="s">
        <v>1021</v>
      </c>
      <c r="AN1857" s="188" t="s">
        <v>101</v>
      </c>
      <c r="AO1857" s="188" t="s">
        <v>617</v>
      </c>
      <c r="AP1857" s="188" t="s">
        <v>631</v>
      </c>
      <c r="AQ1857" s="188" t="s">
        <v>619</v>
      </c>
      <c r="AR1857" s="191">
        <v>9</v>
      </c>
      <c r="AS1857" s="188" t="s">
        <v>347</v>
      </c>
      <c r="AT1857" s="188" t="s">
        <v>347</v>
      </c>
      <c r="AU1857" s="186">
        <v>0</v>
      </c>
      <c r="AV1857" s="189">
        <v>43344</v>
      </c>
      <c r="AW1857" s="189">
        <v>43373</v>
      </c>
      <c r="AX1857" s="191">
        <v>49.89</v>
      </c>
      <c r="AY1857" s="186">
        <v>0</v>
      </c>
      <c r="AZ1857" s="186">
        <v>0</v>
      </c>
      <c r="BA1857" s="186">
        <v>0</v>
      </c>
      <c r="BB1857" s="186">
        <v>0</v>
      </c>
      <c r="BC1857" s="191">
        <v>1.91</v>
      </c>
      <c r="BD1857" s="186">
        <v>0</v>
      </c>
      <c r="BE1857" s="186">
        <v>0</v>
      </c>
      <c r="BF1857" s="189">
        <v>43374</v>
      </c>
      <c r="BG1857" s="189">
        <v>43404</v>
      </c>
      <c r="BH1857" s="191">
        <v>8.19</v>
      </c>
      <c r="BI1857" s="191">
        <v>33.89</v>
      </c>
      <c r="BJ1857" s="191">
        <v>91.97</v>
      </c>
      <c r="BK1857" s="191">
        <v>22.32</v>
      </c>
      <c r="BL1857" s="191">
        <v>2.21</v>
      </c>
      <c r="BM1857" s="191">
        <v>6.33</v>
      </c>
      <c r="BN1857" s="191">
        <v>2.98</v>
      </c>
      <c r="BO1857" s="191">
        <v>9.31</v>
      </c>
      <c r="BP1857" s="191">
        <v>125.81</v>
      </c>
      <c r="BQ1857" s="191">
        <v>10.4</v>
      </c>
      <c r="BR1857" s="191">
        <v>0.56999999999999995</v>
      </c>
      <c r="BS1857" s="191">
        <v>115.41</v>
      </c>
      <c r="BT1857" s="191">
        <v>23.08</v>
      </c>
      <c r="BU1857" s="191">
        <v>149.46</v>
      </c>
      <c r="BV1857" s="186">
        <v>992</v>
      </c>
      <c r="BW1857" s="186">
        <v>685</v>
      </c>
      <c r="BX1857" s="186">
        <v>307</v>
      </c>
      <c r="BY1857" s="189">
        <v>43540</v>
      </c>
      <c r="BZ1857" s="188" t="s">
        <v>624</v>
      </c>
      <c r="CA1857" s="186">
        <v>21830</v>
      </c>
      <c r="CB1857" s="186">
        <v>14521</v>
      </c>
      <c r="CC1857" s="189">
        <v>43571</v>
      </c>
      <c r="CD1857" s="186">
        <v>18218</v>
      </c>
      <c r="CE1857" s="186">
        <v>12510</v>
      </c>
      <c r="CF1857" s="186">
        <v>18903</v>
      </c>
      <c r="CG1857" s="186">
        <v>12817</v>
      </c>
    </row>
    <row r="1858" spans="1:85" hidden="1" x14ac:dyDescent="0.45">
      <c r="A1858" s="98">
        <v>100004095111</v>
      </c>
      <c r="B1858" s="1">
        <v>43538</v>
      </c>
      <c r="C1858" t="s">
        <v>101</v>
      </c>
      <c r="D1858">
        <v>2018</v>
      </c>
      <c r="E1858" s="98">
        <v>14830101244506</v>
      </c>
      <c r="F1858" s="142" t="s">
        <v>786</v>
      </c>
      <c r="G1858" s="141" t="str">
        <f>VLOOKUP(E1858,'Tableau Sites'!$A$7:$C$107,3,FALSE)</f>
        <v>82 RUE DE KERVARIC</v>
      </c>
      <c r="H1858" s="98">
        <v>56100</v>
      </c>
      <c r="I1858" s="104">
        <v>9</v>
      </c>
      <c r="J1858" s="1">
        <v>43404</v>
      </c>
      <c r="K1858" s="1">
        <v>43404</v>
      </c>
      <c r="L1858" s="104">
        <v>1050</v>
      </c>
      <c r="M1858" s="104">
        <v>1050</v>
      </c>
      <c r="N1858" s="5">
        <v>157.26</v>
      </c>
      <c r="O1858" s="186">
        <v>102976584</v>
      </c>
      <c r="P1858" s="187" t="s">
        <v>611</v>
      </c>
      <c r="Q1858" s="186">
        <v>102977700</v>
      </c>
      <c r="R1858" s="188" t="s">
        <v>130</v>
      </c>
      <c r="S1858" s="186">
        <v>11003620275</v>
      </c>
      <c r="T1858" s="188" t="s">
        <v>910</v>
      </c>
      <c r="U1858" s="186">
        <v>21560121200016</v>
      </c>
      <c r="V1858" s="188" t="s">
        <v>347</v>
      </c>
      <c r="W1858" s="188" t="s">
        <v>917</v>
      </c>
      <c r="X1858" s="186">
        <v>100004095111</v>
      </c>
      <c r="Y1858" s="189">
        <v>43538</v>
      </c>
      <c r="Z1858" s="189">
        <v>43578</v>
      </c>
      <c r="AA1858" s="186">
        <v>296</v>
      </c>
      <c r="AB1858" s="188" t="s">
        <v>613</v>
      </c>
      <c r="AC1858" s="188" t="s">
        <v>347</v>
      </c>
      <c r="AD1858" s="186">
        <v>6005830338</v>
      </c>
      <c r="AE1858" s="188" t="s">
        <v>786</v>
      </c>
      <c r="AF1858" s="188" t="s">
        <v>347</v>
      </c>
      <c r="AG1858" s="188" t="s">
        <v>347</v>
      </c>
      <c r="AH1858" s="190">
        <v>14830101244506</v>
      </c>
      <c r="AI1858" s="188" t="s">
        <v>888</v>
      </c>
      <c r="AJ1858" s="186">
        <v>56100</v>
      </c>
      <c r="AK1858" s="188" t="s">
        <v>264</v>
      </c>
      <c r="AL1858" s="188" t="s">
        <v>616</v>
      </c>
      <c r="AM1858" s="188" t="s">
        <v>1021</v>
      </c>
      <c r="AN1858" s="188" t="s">
        <v>101</v>
      </c>
      <c r="AO1858" s="188" t="s">
        <v>617</v>
      </c>
      <c r="AP1858" s="188" t="s">
        <v>631</v>
      </c>
      <c r="AQ1858" s="188" t="s">
        <v>619</v>
      </c>
      <c r="AR1858" s="191">
        <v>9</v>
      </c>
      <c r="AS1858" s="188" t="s">
        <v>347</v>
      </c>
      <c r="AT1858" s="188" t="s">
        <v>347</v>
      </c>
      <c r="AU1858" s="186">
        <v>0</v>
      </c>
      <c r="AV1858" s="189">
        <v>43374</v>
      </c>
      <c r="AW1858" s="189">
        <v>43404</v>
      </c>
      <c r="AX1858" s="191">
        <v>52.8</v>
      </c>
      <c r="AY1858" s="186">
        <v>0</v>
      </c>
      <c r="AZ1858" s="186">
        <v>0</v>
      </c>
      <c r="BA1858" s="186">
        <v>0</v>
      </c>
      <c r="BB1858" s="186">
        <v>0</v>
      </c>
      <c r="BC1858" s="191">
        <v>2.02</v>
      </c>
      <c r="BD1858" s="186">
        <v>0</v>
      </c>
      <c r="BE1858" s="186">
        <v>0</v>
      </c>
      <c r="BF1858" s="189">
        <v>43405</v>
      </c>
      <c r="BG1858" s="189">
        <v>43434</v>
      </c>
      <c r="BH1858" s="191">
        <v>7.94</v>
      </c>
      <c r="BI1858" s="191">
        <v>35.9</v>
      </c>
      <c r="BJ1858" s="191">
        <v>96.64</v>
      </c>
      <c r="BK1858" s="191">
        <v>23.63</v>
      </c>
      <c r="BL1858" s="191">
        <v>2.15</v>
      </c>
      <c r="BM1858" s="191">
        <v>6.7</v>
      </c>
      <c r="BN1858" s="191">
        <v>3.15</v>
      </c>
      <c r="BO1858" s="191">
        <v>9.85</v>
      </c>
      <c r="BP1858" s="191">
        <v>132.27000000000001</v>
      </c>
      <c r="BQ1858" s="191">
        <v>10.09</v>
      </c>
      <c r="BR1858" s="191">
        <v>0.55000000000000004</v>
      </c>
      <c r="BS1858" s="191">
        <v>122.18</v>
      </c>
      <c r="BT1858" s="191">
        <v>24.44</v>
      </c>
      <c r="BU1858" s="191">
        <v>157.26</v>
      </c>
      <c r="BV1858" s="186">
        <v>1050</v>
      </c>
      <c r="BW1858" s="186">
        <v>727</v>
      </c>
      <c r="BX1858" s="186">
        <v>323</v>
      </c>
      <c r="BY1858" s="189">
        <v>43540</v>
      </c>
      <c r="BZ1858" s="188" t="s">
        <v>624</v>
      </c>
      <c r="CA1858" s="186">
        <v>21830</v>
      </c>
      <c r="CB1858" s="186">
        <v>14521</v>
      </c>
      <c r="CC1858" s="189">
        <v>43571</v>
      </c>
      <c r="CD1858" s="186">
        <v>18903</v>
      </c>
      <c r="CE1858" s="186">
        <v>12817</v>
      </c>
      <c r="CF1858" s="186">
        <v>19630</v>
      </c>
      <c r="CG1858" s="186">
        <v>13140</v>
      </c>
    </row>
    <row r="1859" spans="1:85" hidden="1" x14ac:dyDescent="0.45">
      <c r="A1859" s="98">
        <v>100004095111</v>
      </c>
      <c r="B1859" s="1">
        <v>43538</v>
      </c>
      <c r="C1859" t="s">
        <v>101</v>
      </c>
      <c r="D1859">
        <v>2018</v>
      </c>
      <c r="E1859" s="98">
        <v>14830101244506</v>
      </c>
      <c r="F1859" s="142" t="s">
        <v>786</v>
      </c>
      <c r="G1859" s="141" t="str">
        <f>VLOOKUP(E1859,'Tableau Sites'!$A$7:$C$107,3,FALSE)</f>
        <v>82 RUE DE KERVARIC</v>
      </c>
      <c r="H1859" s="98">
        <v>56100</v>
      </c>
      <c r="I1859" s="104">
        <v>9</v>
      </c>
      <c r="J1859" s="1">
        <v>43434</v>
      </c>
      <c r="K1859" s="1">
        <v>43434</v>
      </c>
      <c r="L1859" s="104">
        <v>976</v>
      </c>
      <c r="M1859" s="104">
        <v>976</v>
      </c>
      <c r="N1859" s="5">
        <v>146.91</v>
      </c>
      <c r="O1859" s="186">
        <v>102976584</v>
      </c>
      <c r="P1859" s="187" t="s">
        <v>611</v>
      </c>
      <c r="Q1859" s="186">
        <v>102977700</v>
      </c>
      <c r="R1859" s="188" t="s">
        <v>130</v>
      </c>
      <c r="S1859" s="186">
        <v>11003620275</v>
      </c>
      <c r="T1859" s="188" t="s">
        <v>910</v>
      </c>
      <c r="U1859" s="186">
        <v>21560121200016</v>
      </c>
      <c r="V1859" s="188" t="s">
        <v>347</v>
      </c>
      <c r="W1859" s="188" t="s">
        <v>917</v>
      </c>
      <c r="X1859" s="186">
        <v>100004095111</v>
      </c>
      <c r="Y1859" s="189">
        <v>43538</v>
      </c>
      <c r="Z1859" s="189">
        <v>43578</v>
      </c>
      <c r="AA1859" s="186">
        <v>297</v>
      </c>
      <c r="AB1859" s="188" t="s">
        <v>613</v>
      </c>
      <c r="AC1859" s="188" t="s">
        <v>347</v>
      </c>
      <c r="AD1859" s="186">
        <v>6005830338</v>
      </c>
      <c r="AE1859" s="188" t="s">
        <v>786</v>
      </c>
      <c r="AF1859" s="188" t="s">
        <v>347</v>
      </c>
      <c r="AG1859" s="188" t="s">
        <v>347</v>
      </c>
      <c r="AH1859" s="190">
        <v>14830101244506</v>
      </c>
      <c r="AI1859" s="188" t="s">
        <v>888</v>
      </c>
      <c r="AJ1859" s="186">
        <v>56100</v>
      </c>
      <c r="AK1859" s="188" t="s">
        <v>264</v>
      </c>
      <c r="AL1859" s="188" t="s">
        <v>616</v>
      </c>
      <c r="AM1859" s="188" t="s">
        <v>1021</v>
      </c>
      <c r="AN1859" s="188" t="s">
        <v>101</v>
      </c>
      <c r="AO1859" s="188" t="s">
        <v>617</v>
      </c>
      <c r="AP1859" s="188" t="s">
        <v>631</v>
      </c>
      <c r="AQ1859" s="188" t="s">
        <v>619</v>
      </c>
      <c r="AR1859" s="191">
        <v>9</v>
      </c>
      <c r="AS1859" s="188" t="s">
        <v>347</v>
      </c>
      <c r="AT1859" s="188" t="s">
        <v>347</v>
      </c>
      <c r="AU1859" s="186">
        <v>0</v>
      </c>
      <c r="AV1859" s="189">
        <v>43405</v>
      </c>
      <c r="AW1859" s="189">
        <v>43434</v>
      </c>
      <c r="AX1859" s="191">
        <v>49.08</v>
      </c>
      <c r="AY1859" s="186">
        <v>0</v>
      </c>
      <c r="AZ1859" s="186">
        <v>0</v>
      </c>
      <c r="BA1859" s="186">
        <v>0</v>
      </c>
      <c r="BB1859" s="186">
        <v>0</v>
      </c>
      <c r="BC1859" s="191">
        <v>1.87</v>
      </c>
      <c r="BD1859" s="186">
        <v>0</v>
      </c>
      <c r="BE1859" s="186">
        <v>0</v>
      </c>
      <c r="BF1859" s="189">
        <v>43435</v>
      </c>
      <c r="BG1859" s="189">
        <v>43465</v>
      </c>
      <c r="BH1859" s="191">
        <v>8.19</v>
      </c>
      <c r="BI1859" s="191">
        <v>33.08</v>
      </c>
      <c r="BJ1859" s="191">
        <v>90.35</v>
      </c>
      <c r="BK1859" s="191">
        <v>21.96</v>
      </c>
      <c r="BL1859" s="191">
        <v>2.21</v>
      </c>
      <c r="BM1859" s="191">
        <v>6.23</v>
      </c>
      <c r="BN1859" s="191">
        <v>2.93</v>
      </c>
      <c r="BO1859" s="191">
        <v>9.16</v>
      </c>
      <c r="BP1859" s="191">
        <v>123.68</v>
      </c>
      <c r="BQ1859" s="191">
        <v>10.4</v>
      </c>
      <c r="BR1859" s="191">
        <v>0.56999999999999995</v>
      </c>
      <c r="BS1859" s="191">
        <v>113.28</v>
      </c>
      <c r="BT1859" s="191">
        <v>22.66</v>
      </c>
      <c r="BU1859" s="191">
        <v>146.91</v>
      </c>
      <c r="BV1859" s="186">
        <v>976</v>
      </c>
      <c r="BW1859" s="186">
        <v>657</v>
      </c>
      <c r="BX1859" s="186">
        <v>319</v>
      </c>
      <c r="BY1859" s="189">
        <v>43540</v>
      </c>
      <c r="BZ1859" s="188" t="s">
        <v>624</v>
      </c>
      <c r="CA1859" s="186">
        <v>21830</v>
      </c>
      <c r="CB1859" s="186">
        <v>14521</v>
      </c>
      <c r="CC1859" s="189">
        <v>43571</v>
      </c>
      <c r="CD1859" s="186">
        <v>19630</v>
      </c>
      <c r="CE1859" s="186">
        <v>13140</v>
      </c>
      <c r="CF1859" s="186">
        <v>20287</v>
      </c>
      <c r="CG1859" s="186">
        <v>13459</v>
      </c>
    </row>
    <row r="1860" spans="1:85" hidden="1" x14ac:dyDescent="0.45">
      <c r="A1860" s="98">
        <v>100004095111</v>
      </c>
      <c r="B1860" s="1">
        <v>43538</v>
      </c>
      <c r="C1860" t="s">
        <v>101</v>
      </c>
      <c r="D1860">
        <v>2019</v>
      </c>
      <c r="E1860" s="98">
        <v>14830101244506</v>
      </c>
      <c r="F1860" s="142" t="s">
        <v>786</v>
      </c>
      <c r="G1860" s="141" t="str">
        <f>VLOOKUP(E1860,'Tableau Sites'!$A$7:$C$107,3,FALSE)</f>
        <v>82 RUE DE KERVARIC</v>
      </c>
      <c r="H1860" s="98">
        <v>56100</v>
      </c>
      <c r="I1860" s="104">
        <v>9</v>
      </c>
      <c r="J1860" s="1">
        <v>43465</v>
      </c>
      <c r="K1860" s="1">
        <v>43465</v>
      </c>
      <c r="L1860" s="104">
        <v>626</v>
      </c>
      <c r="M1860" s="104">
        <v>626</v>
      </c>
      <c r="N1860" s="5">
        <v>97.84</v>
      </c>
      <c r="O1860" s="186">
        <v>102976584</v>
      </c>
      <c r="P1860" s="187" t="s">
        <v>611</v>
      </c>
      <c r="Q1860" s="186">
        <v>102977700</v>
      </c>
      <c r="R1860" s="188" t="s">
        <v>130</v>
      </c>
      <c r="S1860" s="186">
        <v>11003620275</v>
      </c>
      <c r="T1860" s="188" t="s">
        <v>910</v>
      </c>
      <c r="U1860" s="186">
        <v>21560121200016</v>
      </c>
      <c r="V1860" s="188" t="s">
        <v>347</v>
      </c>
      <c r="W1860" s="188" t="s">
        <v>917</v>
      </c>
      <c r="X1860" s="186">
        <v>100004095111</v>
      </c>
      <c r="Y1860" s="189">
        <v>43538</v>
      </c>
      <c r="Z1860" s="189">
        <v>43578</v>
      </c>
      <c r="AA1860" s="186">
        <v>298</v>
      </c>
      <c r="AB1860" s="188" t="s">
        <v>613</v>
      </c>
      <c r="AC1860" s="188" t="s">
        <v>347</v>
      </c>
      <c r="AD1860" s="186">
        <v>6005830338</v>
      </c>
      <c r="AE1860" s="188" t="s">
        <v>786</v>
      </c>
      <c r="AF1860" s="188" t="s">
        <v>347</v>
      </c>
      <c r="AG1860" s="188" t="s">
        <v>347</v>
      </c>
      <c r="AH1860" s="190">
        <v>14830101244506</v>
      </c>
      <c r="AI1860" s="188" t="s">
        <v>888</v>
      </c>
      <c r="AJ1860" s="186">
        <v>56100</v>
      </c>
      <c r="AK1860" s="188" t="s">
        <v>264</v>
      </c>
      <c r="AL1860" s="188" t="s">
        <v>616</v>
      </c>
      <c r="AM1860" s="188" t="s">
        <v>1021</v>
      </c>
      <c r="AN1860" s="188" t="s">
        <v>101</v>
      </c>
      <c r="AO1860" s="188" t="s">
        <v>617</v>
      </c>
      <c r="AP1860" s="188" t="s">
        <v>631</v>
      </c>
      <c r="AQ1860" s="188" t="s">
        <v>619</v>
      </c>
      <c r="AR1860" s="191">
        <v>9</v>
      </c>
      <c r="AS1860" s="188" t="s">
        <v>347</v>
      </c>
      <c r="AT1860" s="188" t="s">
        <v>347</v>
      </c>
      <c r="AU1860" s="186">
        <v>0</v>
      </c>
      <c r="AV1860" s="189">
        <v>43435</v>
      </c>
      <c r="AW1860" s="189">
        <v>43465</v>
      </c>
      <c r="AX1860" s="191">
        <v>31.48</v>
      </c>
      <c r="AY1860" s="186">
        <v>0</v>
      </c>
      <c r="AZ1860" s="186">
        <v>0</v>
      </c>
      <c r="BA1860" s="186">
        <v>0</v>
      </c>
      <c r="BB1860" s="186">
        <v>0</v>
      </c>
      <c r="BC1860" s="191">
        <v>1.2</v>
      </c>
      <c r="BD1860" s="186">
        <v>0</v>
      </c>
      <c r="BE1860" s="186">
        <v>0</v>
      </c>
      <c r="BF1860" s="189">
        <v>43466</v>
      </c>
      <c r="BG1860" s="189">
        <v>43496</v>
      </c>
      <c r="BH1860" s="191">
        <v>8.19</v>
      </c>
      <c r="BI1860" s="191">
        <v>20.95</v>
      </c>
      <c r="BJ1860" s="191">
        <v>60.62</v>
      </c>
      <c r="BK1860" s="191">
        <v>14.09</v>
      </c>
      <c r="BL1860" s="191">
        <v>2.21</v>
      </c>
      <c r="BM1860" s="191">
        <v>3.99</v>
      </c>
      <c r="BN1860" s="191">
        <v>1.88</v>
      </c>
      <c r="BO1860" s="191">
        <v>5.87</v>
      </c>
      <c r="BP1860" s="191">
        <v>82.79</v>
      </c>
      <c r="BQ1860" s="191">
        <v>10.4</v>
      </c>
      <c r="BR1860" s="191">
        <v>0.56999999999999995</v>
      </c>
      <c r="BS1860" s="191">
        <v>72.39</v>
      </c>
      <c r="BT1860" s="191">
        <v>14.48</v>
      </c>
      <c r="BU1860" s="191">
        <v>97.84</v>
      </c>
      <c r="BV1860" s="186">
        <v>626</v>
      </c>
      <c r="BW1860" s="186">
        <v>403</v>
      </c>
      <c r="BX1860" s="186">
        <v>223</v>
      </c>
      <c r="BY1860" s="189">
        <v>43540</v>
      </c>
      <c r="BZ1860" s="188" t="s">
        <v>624</v>
      </c>
      <c r="CA1860" s="186">
        <v>21830</v>
      </c>
      <c r="CB1860" s="186">
        <v>14521</v>
      </c>
      <c r="CC1860" s="189">
        <v>43571</v>
      </c>
      <c r="CD1860" s="186">
        <v>20287</v>
      </c>
      <c r="CE1860" s="186">
        <v>13459</v>
      </c>
      <c r="CF1860" s="186">
        <v>20690</v>
      </c>
      <c r="CG1860" s="186">
        <v>13682</v>
      </c>
    </row>
    <row r="1861" spans="1:85" hidden="1" x14ac:dyDescent="0.45">
      <c r="A1861" s="98">
        <v>100004095111</v>
      </c>
      <c r="B1861" s="1">
        <v>43538</v>
      </c>
      <c r="C1861" t="s">
        <v>101</v>
      </c>
      <c r="D1861">
        <v>2019</v>
      </c>
      <c r="E1861" s="98">
        <v>14830101244506</v>
      </c>
      <c r="F1861" s="142" t="s">
        <v>786</v>
      </c>
      <c r="G1861" s="141" t="str">
        <f>VLOOKUP(E1861,'Tableau Sites'!$A$7:$C$107,3,FALSE)</f>
        <v>82 RUE DE KERVARIC</v>
      </c>
      <c r="H1861" s="98">
        <v>56100</v>
      </c>
      <c r="I1861" s="104">
        <v>9</v>
      </c>
      <c r="J1861" s="1">
        <v>43496</v>
      </c>
      <c r="K1861" s="1">
        <v>43496</v>
      </c>
      <c r="L1861" s="104">
        <v>790</v>
      </c>
      <c r="M1861" s="104">
        <v>790</v>
      </c>
      <c r="N1861" s="5">
        <v>120.42</v>
      </c>
      <c r="O1861" s="186">
        <v>102976584</v>
      </c>
      <c r="P1861" s="187" t="s">
        <v>611</v>
      </c>
      <c r="Q1861" s="186">
        <v>102977700</v>
      </c>
      <c r="R1861" s="188" t="s">
        <v>130</v>
      </c>
      <c r="S1861" s="186">
        <v>11003620275</v>
      </c>
      <c r="T1861" s="188" t="s">
        <v>910</v>
      </c>
      <c r="U1861" s="186">
        <v>21560121200016</v>
      </c>
      <c r="V1861" s="188" t="s">
        <v>347</v>
      </c>
      <c r="W1861" s="188" t="s">
        <v>917</v>
      </c>
      <c r="X1861" s="186">
        <v>100004095111</v>
      </c>
      <c r="Y1861" s="189">
        <v>43538</v>
      </c>
      <c r="Z1861" s="189">
        <v>43578</v>
      </c>
      <c r="AA1861" s="186">
        <v>299</v>
      </c>
      <c r="AB1861" s="188" t="s">
        <v>613</v>
      </c>
      <c r="AC1861" s="188" t="s">
        <v>347</v>
      </c>
      <c r="AD1861" s="186">
        <v>6005830338</v>
      </c>
      <c r="AE1861" s="188" t="s">
        <v>786</v>
      </c>
      <c r="AF1861" s="188" t="s">
        <v>347</v>
      </c>
      <c r="AG1861" s="188" t="s">
        <v>347</v>
      </c>
      <c r="AH1861" s="190">
        <v>14830101244506</v>
      </c>
      <c r="AI1861" s="188" t="s">
        <v>888</v>
      </c>
      <c r="AJ1861" s="186">
        <v>56100</v>
      </c>
      <c r="AK1861" s="188" t="s">
        <v>264</v>
      </c>
      <c r="AL1861" s="188" t="s">
        <v>616</v>
      </c>
      <c r="AM1861" s="188" t="s">
        <v>1021</v>
      </c>
      <c r="AN1861" s="188" t="s">
        <v>101</v>
      </c>
      <c r="AO1861" s="188" t="s">
        <v>617</v>
      </c>
      <c r="AP1861" s="188" t="s">
        <v>631</v>
      </c>
      <c r="AQ1861" s="188" t="s">
        <v>619</v>
      </c>
      <c r="AR1861" s="191">
        <v>9</v>
      </c>
      <c r="AS1861" s="188" t="s">
        <v>347</v>
      </c>
      <c r="AT1861" s="188" t="s">
        <v>347</v>
      </c>
      <c r="AU1861" s="186">
        <v>0</v>
      </c>
      <c r="AV1861" s="189">
        <v>43466</v>
      </c>
      <c r="AW1861" s="189">
        <v>43496</v>
      </c>
      <c r="AX1861" s="191">
        <v>41.2</v>
      </c>
      <c r="AY1861" s="186">
        <v>0</v>
      </c>
      <c r="AZ1861" s="186">
        <v>0</v>
      </c>
      <c r="BA1861" s="186">
        <v>0</v>
      </c>
      <c r="BB1861" s="186">
        <v>0</v>
      </c>
      <c r="BC1861" s="191">
        <v>2.99</v>
      </c>
      <c r="BD1861" s="186">
        <v>0</v>
      </c>
      <c r="BE1861" s="186">
        <v>0</v>
      </c>
      <c r="BF1861" s="189">
        <v>43497</v>
      </c>
      <c r="BG1861" s="189">
        <v>43524</v>
      </c>
      <c r="BH1861" s="191">
        <v>7.4</v>
      </c>
      <c r="BI1861" s="191">
        <v>25.69</v>
      </c>
      <c r="BJ1861" s="191">
        <v>74.290000000000006</v>
      </c>
      <c r="BK1861" s="191">
        <v>17.78</v>
      </c>
      <c r="BL1861" s="191">
        <v>2</v>
      </c>
      <c r="BM1861" s="191">
        <v>5.04</v>
      </c>
      <c r="BN1861" s="191">
        <v>2.37</v>
      </c>
      <c r="BO1861" s="191">
        <v>7.41</v>
      </c>
      <c r="BP1861" s="191">
        <v>101.48</v>
      </c>
      <c r="BQ1861" s="191">
        <v>9.4</v>
      </c>
      <c r="BR1861" s="191">
        <v>0.52</v>
      </c>
      <c r="BS1861" s="191">
        <v>92.08</v>
      </c>
      <c r="BT1861" s="191">
        <v>18.420000000000002</v>
      </c>
      <c r="BU1861" s="191">
        <v>120.42</v>
      </c>
      <c r="BV1861" s="186">
        <v>790</v>
      </c>
      <c r="BW1861" s="186">
        <v>459</v>
      </c>
      <c r="BX1861" s="186">
        <v>331</v>
      </c>
      <c r="BY1861" s="189">
        <v>43540</v>
      </c>
      <c r="BZ1861" s="188" t="s">
        <v>624</v>
      </c>
      <c r="CA1861" s="186">
        <v>21830</v>
      </c>
      <c r="CB1861" s="186">
        <v>14521</v>
      </c>
      <c r="CC1861" s="189">
        <v>43571</v>
      </c>
      <c r="CD1861" s="186">
        <v>20690</v>
      </c>
      <c r="CE1861" s="186">
        <v>13682</v>
      </c>
      <c r="CF1861" s="186">
        <v>21149</v>
      </c>
      <c r="CG1861" s="186">
        <v>14013</v>
      </c>
    </row>
    <row r="1862" spans="1:85" hidden="1" x14ac:dyDescent="0.45">
      <c r="A1862" s="98">
        <v>100004095111</v>
      </c>
      <c r="B1862" s="1">
        <v>43538</v>
      </c>
      <c r="C1862" t="s">
        <v>101</v>
      </c>
      <c r="D1862">
        <v>2019</v>
      </c>
      <c r="E1862" s="98">
        <v>14830101244506</v>
      </c>
      <c r="F1862" s="142" t="s">
        <v>786</v>
      </c>
      <c r="G1862" s="141" t="str">
        <f>VLOOKUP(E1862,'Tableau Sites'!$A$7:$C$107,3,FALSE)</f>
        <v>82 RUE DE KERVARIC</v>
      </c>
      <c r="H1862" s="98">
        <v>56100</v>
      </c>
      <c r="I1862" s="104">
        <v>9</v>
      </c>
      <c r="J1862" s="1">
        <v>43524</v>
      </c>
      <c r="K1862" s="1">
        <v>43524</v>
      </c>
      <c r="L1862" s="104">
        <v>927</v>
      </c>
      <c r="M1862" s="104">
        <v>927</v>
      </c>
      <c r="N1862" s="5">
        <v>140.91</v>
      </c>
      <c r="O1862" s="186">
        <v>102976584</v>
      </c>
      <c r="P1862" s="187" t="s">
        <v>611</v>
      </c>
      <c r="Q1862" s="186">
        <v>102977700</v>
      </c>
      <c r="R1862" s="188" t="s">
        <v>130</v>
      </c>
      <c r="S1862" s="186">
        <v>11003620275</v>
      </c>
      <c r="T1862" s="188" t="s">
        <v>910</v>
      </c>
      <c r="U1862" s="186">
        <v>21560121200016</v>
      </c>
      <c r="V1862" s="188" t="s">
        <v>347</v>
      </c>
      <c r="W1862" s="188" t="s">
        <v>917</v>
      </c>
      <c r="X1862" s="186">
        <v>100004095111</v>
      </c>
      <c r="Y1862" s="189">
        <v>43538</v>
      </c>
      <c r="Z1862" s="189">
        <v>43578</v>
      </c>
      <c r="AA1862" s="186">
        <v>300</v>
      </c>
      <c r="AB1862" s="188" t="s">
        <v>613</v>
      </c>
      <c r="AC1862" s="188" t="s">
        <v>347</v>
      </c>
      <c r="AD1862" s="186">
        <v>6005830338</v>
      </c>
      <c r="AE1862" s="188" t="s">
        <v>786</v>
      </c>
      <c r="AF1862" s="188" t="s">
        <v>347</v>
      </c>
      <c r="AG1862" s="188" t="s">
        <v>347</v>
      </c>
      <c r="AH1862" s="190">
        <v>14830101244506</v>
      </c>
      <c r="AI1862" s="188" t="s">
        <v>888</v>
      </c>
      <c r="AJ1862" s="186">
        <v>56100</v>
      </c>
      <c r="AK1862" s="188" t="s">
        <v>264</v>
      </c>
      <c r="AL1862" s="188" t="s">
        <v>616</v>
      </c>
      <c r="AM1862" s="188" t="s">
        <v>1021</v>
      </c>
      <c r="AN1862" s="188" t="s">
        <v>101</v>
      </c>
      <c r="AO1862" s="188" t="s">
        <v>617</v>
      </c>
      <c r="AP1862" s="188" t="s">
        <v>631</v>
      </c>
      <c r="AQ1862" s="188" t="s">
        <v>619</v>
      </c>
      <c r="AR1862" s="191">
        <v>9</v>
      </c>
      <c r="AS1862" s="188" t="s">
        <v>347</v>
      </c>
      <c r="AT1862" s="188" t="s">
        <v>347</v>
      </c>
      <c r="AU1862" s="186">
        <v>0</v>
      </c>
      <c r="AV1862" s="189">
        <v>43497</v>
      </c>
      <c r="AW1862" s="189">
        <v>43524</v>
      </c>
      <c r="AX1862" s="191">
        <v>48.35</v>
      </c>
      <c r="AY1862" s="186">
        <v>0</v>
      </c>
      <c r="AZ1862" s="186">
        <v>0</v>
      </c>
      <c r="BA1862" s="186">
        <v>0</v>
      </c>
      <c r="BB1862" s="186">
        <v>0</v>
      </c>
      <c r="BC1862" s="191">
        <v>3.51</v>
      </c>
      <c r="BD1862" s="186">
        <v>0</v>
      </c>
      <c r="BE1862" s="186">
        <v>0</v>
      </c>
      <c r="BF1862" s="189">
        <v>43525</v>
      </c>
      <c r="BG1862" s="189">
        <v>43555</v>
      </c>
      <c r="BH1862" s="191">
        <v>8.19</v>
      </c>
      <c r="BI1862" s="191">
        <v>30.38</v>
      </c>
      <c r="BJ1862" s="191">
        <v>86.92</v>
      </c>
      <c r="BK1862" s="191">
        <v>20.86</v>
      </c>
      <c r="BL1862" s="191">
        <v>2.21</v>
      </c>
      <c r="BM1862" s="191">
        <v>5.91</v>
      </c>
      <c r="BN1862" s="191">
        <v>2.78</v>
      </c>
      <c r="BO1862" s="191">
        <v>8.69</v>
      </c>
      <c r="BP1862" s="191">
        <v>118.68</v>
      </c>
      <c r="BQ1862" s="191">
        <v>10.4</v>
      </c>
      <c r="BR1862" s="191">
        <v>0.56999999999999995</v>
      </c>
      <c r="BS1862" s="191">
        <v>108.28</v>
      </c>
      <c r="BT1862" s="191">
        <v>21.66</v>
      </c>
      <c r="BU1862" s="191">
        <v>140.91</v>
      </c>
      <c r="BV1862" s="186">
        <v>927</v>
      </c>
      <c r="BW1862" s="186">
        <v>555</v>
      </c>
      <c r="BX1862" s="186">
        <v>372</v>
      </c>
      <c r="BY1862" s="189">
        <v>43540</v>
      </c>
      <c r="BZ1862" s="188" t="s">
        <v>624</v>
      </c>
      <c r="CA1862" s="186">
        <v>21830</v>
      </c>
      <c r="CB1862" s="186">
        <v>14521</v>
      </c>
      <c r="CC1862" s="189">
        <v>43571</v>
      </c>
      <c r="CD1862" s="186">
        <v>21149</v>
      </c>
      <c r="CE1862" s="186">
        <v>14013</v>
      </c>
      <c r="CF1862" s="186">
        <v>21704</v>
      </c>
      <c r="CG1862" s="186">
        <v>14385</v>
      </c>
    </row>
    <row r="1863" spans="1:85" hidden="1" x14ac:dyDescent="0.45">
      <c r="A1863" s="98">
        <v>100004095111</v>
      </c>
      <c r="B1863" s="1">
        <v>43538</v>
      </c>
      <c r="C1863" t="s">
        <v>101</v>
      </c>
      <c r="D1863">
        <v>2018</v>
      </c>
      <c r="E1863" s="98">
        <v>14881910155540</v>
      </c>
      <c r="F1863" s="142" t="s">
        <v>788</v>
      </c>
      <c r="G1863" s="141" t="s">
        <v>889</v>
      </c>
      <c r="H1863" s="98">
        <v>56100</v>
      </c>
      <c r="I1863" s="104">
        <v>9</v>
      </c>
      <c r="J1863" s="1">
        <v>43404</v>
      </c>
      <c r="K1863" s="1">
        <v>43404</v>
      </c>
      <c r="L1863" s="104">
        <v>39</v>
      </c>
      <c r="M1863" s="104">
        <v>39</v>
      </c>
      <c r="N1863" s="5">
        <v>22.26</v>
      </c>
      <c r="O1863" s="186">
        <v>102976584</v>
      </c>
      <c r="P1863" s="187" t="s">
        <v>611</v>
      </c>
      <c r="Q1863" s="186">
        <v>102977700</v>
      </c>
      <c r="R1863" s="188" t="s">
        <v>130</v>
      </c>
      <c r="S1863" s="186">
        <v>11003620275</v>
      </c>
      <c r="T1863" s="188" t="s">
        <v>910</v>
      </c>
      <c r="U1863" s="186">
        <v>21560121200016</v>
      </c>
      <c r="V1863" s="188" t="s">
        <v>347</v>
      </c>
      <c r="W1863" s="188" t="s">
        <v>917</v>
      </c>
      <c r="X1863" s="186">
        <v>100004095111</v>
      </c>
      <c r="Y1863" s="189">
        <v>43538</v>
      </c>
      <c r="Z1863" s="189">
        <v>43578</v>
      </c>
      <c r="AA1863" s="186">
        <v>301</v>
      </c>
      <c r="AB1863" s="188" t="s">
        <v>613</v>
      </c>
      <c r="AC1863" s="188" t="s">
        <v>347</v>
      </c>
      <c r="AD1863" s="186">
        <v>6005830376</v>
      </c>
      <c r="AE1863" s="188" t="s">
        <v>788</v>
      </c>
      <c r="AF1863" s="188" t="s">
        <v>347</v>
      </c>
      <c r="AG1863" s="188" t="s">
        <v>347</v>
      </c>
      <c r="AH1863" s="190">
        <v>14881910155540</v>
      </c>
      <c r="AI1863" s="188" t="s">
        <v>889</v>
      </c>
      <c r="AJ1863" s="186">
        <v>56100</v>
      </c>
      <c r="AK1863" s="188" t="s">
        <v>264</v>
      </c>
      <c r="AL1863" s="188" t="s">
        <v>616</v>
      </c>
      <c r="AM1863" s="188" t="s">
        <v>1022</v>
      </c>
      <c r="AN1863" s="188" t="s">
        <v>101</v>
      </c>
      <c r="AO1863" s="188" t="s">
        <v>617</v>
      </c>
      <c r="AP1863" s="188" t="s">
        <v>790</v>
      </c>
      <c r="AQ1863" s="188" t="s">
        <v>619</v>
      </c>
      <c r="AR1863" s="191">
        <v>9</v>
      </c>
      <c r="AS1863" s="188" t="s">
        <v>347</v>
      </c>
      <c r="AT1863" s="188" t="s">
        <v>347</v>
      </c>
      <c r="AU1863" s="186">
        <v>0</v>
      </c>
      <c r="AV1863" s="189">
        <v>43344</v>
      </c>
      <c r="AW1863" s="189">
        <v>43404</v>
      </c>
      <c r="AX1863" s="191">
        <v>1.96</v>
      </c>
      <c r="AY1863" s="186">
        <v>0</v>
      </c>
      <c r="AZ1863" s="186">
        <v>0</v>
      </c>
      <c r="BA1863" s="186">
        <v>0</v>
      </c>
      <c r="BB1863" s="186">
        <v>0</v>
      </c>
      <c r="BC1863" s="191">
        <v>7.0000000000000007E-2</v>
      </c>
      <c r="BD1863" s="186">
        <v>0</v>
      </c>
      <c r="BE1863" s="186">
        <v>0</v>
      </c>
      <c r="BF1863" s="189">
        <v>43405</v>
      </c>
      <c r="BG1863" s="189">
        <v>43465</v>
      </c>
      <c r="BH1863" s="191">
        <v>12.52</v>
      </c>
      <c r="BI1863" s="191">
        <v>1.35</v>
      </c>
      <c r="BJ1863" s="191">
        <v>15.83</v>
      </c>
      <c r="BK1863" s="191">
        <v>0.88</v>
      </c>
      <c r="BL1863" s="191">
        <v>3.39</v>
      </c>
      <c r="BM1863" s="191">
        <v>0.25</v>
      </c>
      <c r="BN1863" s="191">
        <v>0.12</v>
      </c>
      <c r="BO1863" s="191">
        <v>0.37</v>
      </c>
      <c r="BP1863" s="191">
        <v>20.47</v>
      </c>
      <c r="BQ1863" s="191">
        <v>15.91</v>
      </c>
      <c r="BR1863" s="191">
        <v>0.88</v>
      </c>
      <c r="BS1863" s="191">
        <v>4.5599999999999996</v>
      </c>
      <c r="BT1863" s="191">
        <v>0.91</v>
      </c>
      <c r="BU1863" s="191">
        <v>22.26</v>
      </c>
      <c r="BV1863" s="186">
        <v>39</v>
      </c>
      <c r="BW1863" s="186">
        <v>26</v>
      </c>
      <c r="BX1863" s="186">
        <v>13</v>
      </c>
      <c r="BY1863" s="189">
        <v>43531</v>
      </c>
      <c r="BZ1863" s="188" t="s">
        <v>624</v>
      </c>
      <c r="CA1863" s="186">
        <v>219</v>
      </c>
      <c r="CB1863" s="186">
        <v>109</v>
      </c>
      <c r="CC1863" s="189">
        <v>43562</v>
      </c>
      <c r="CD1863" s="186">
        <v>147</v>
      </c>
      <c r="CE1863" s="186">
        <v>74</v>
      </c>
      <c r="CF1863" s="186">
        <v>173</v>
      </c>
      <c r="CG1863" s="186">
        <v>87</v>
      </c>
    </row>
    <row r="1864" spans="1:85" hidden="1" x14ac:dyDescent="0.45">
      <c r="A1864" s="98">
        <v>100004095111</v>
      </c>
      <c r="B1864" s="1">
        <v>43538</v>
      </c>
      <c r="C1864" t="s">
        <v>101</v>
      </c>
      <c r="D1864">
        <v>2019</v>
      </c>
      <c r="E1864" s="98">
        <v>14881910155540</v>
      </c>
      <c r="F1864" s="142" t="s">
        <v>788</v>
      </c>
      <c r="G1864" s="141" t="s">
        <v>889</v>
      </c>
      <c r="H1864" s="98">
        <v>56100</v>
      </c>
      <c r="I1864" s="104">
        <v>9</v>
      </c>
      <c r="J1864" s="1">
        <v>43465</v>
      </c>
      <c r="K1864" s="1">
        <v>43465</v>
      </c>
      <c r="L1864" s="104">
        <v>34</v>
      </c>
      <c r="M1864" s="104">
        <v>34</v>
      </c>
      <c r="N1864" s="5">
        <v>21.1</v>
      </c>
      <c r="O1864" s="186">
        <v>102976584</v>
      </c>
      <c r="P1864" s="187" t="s">
        <v>611</v>
      </c>
      <c r="Q1864" s="186">
        <v>102977700</v>
      </c>
      <c r="R1864" s="188" t="s">
        <v>130</v>
      </c>
      <c r="S1864" s="186">
        <v>11003620275</v>
      </c>
      <c r="T1864" s="188" t="s">
        <v>910</v>
      </c>
      <c r="U1864" s="186">
        <v>21560121200016</v>
      </c>
      <c r="V1864" s="188" t="s">
        <v>347</v>
      </c>
      <c r="W1864" s="188" t="s">
        <v>917</v>
      </c>
      <c r="X1864" s="186">
        <v>100004095111</v>
      </c>
      <c r="Y1864" s="189">
        <v>43538</v>
      </c>
      <c r="Z1864" s="189">
        <v>43578</v>
      </c>
      <c r="AA1864" s="186">
        <v>302</v>
      </c>
      <c r="AB1864" s="188" t="s">
        <v>613</v>
      </c>
      <c r="AC1864" s="188" t="s">
        <v>347</v>
      </c>
      <c r="AD1864" s="186">
        <v>6005830376</v>
      </c>
      <c r="AE1864" s="188" t="s">
        <v>788</v>
      </c>
      <c r="AF1864" s="188" t="s">
        <v>347</v>
      </c>
      <c r="AG1864" s="188" t="s">
        <v>347</v>
      </c>
      <c r="AH1864" s="190">
        <v>14881910155540</v>
      </c>
      <c r="AI1864" s="188" t="s">
        <v>889</v>
      </c>
      <c r="AJ1864" s="186">
        <v>56100</v>
      </c>
      <c r="AK1864" s="188" t="s">
        <v>264</v>
      </c>
      <c r="AL1864" s="188" t="s">
        <v>616</v>
      </c>
      <c r="AM1864" s="188" t="s">
        <v>1022</v>
      </c>
      <c r="AN1864" s="188" t="s">
        <v>101</v>
      </c>
      <c r="AO1864" s="188" t="s">
        <v>617</v>
      </c>
      <c r="AP1864" s="188" t="s">
        <v>790</v>
      </c>
      <c r="AQ1864" s="188" t="s">
        <v>619</v>
      </c>
      <c r="AR1864" s="191">
        <v>9</v>
      </c>
      <c r="AS1864" s="188" t="s">
        <v>347</v>
      </c>
      <c r="AT1864" s="188" t="s">
        <v>347</v>
      </c>
      <c r="AU1864" s="186">
        <v>0</v>
      </c>
      <c r="AV1864" s="189">
        <v>43405</v>
      </c>
      <c r="AW1864" s="189">
        <v>43465</v>
      </c>
      <c r="AX1864" s="191">
        <v>1.7</v>
      </c>
      <c r="AY1864" s="186">
        <v>0</v>
      </c>
      <c r="AZ1864" s="186">
        <v>0</v>
      </c>
      <c r="BA1864" s="186">
        <v>0</v>
      </c>
      <c r="BB1864" s="186">
        <v>0</v>
      </c>
      <c r="BC1864" s="191">
        <v>0.06</v>
      </c>
      <c r="BD1864" s="186">
        <v>0</v>
      </c>
      <c r="BE1864" s="186">
        <v>0</v>
      </c>
      <c r="BF1864" s="189">
        <v>43466</v>
      </c>
      <c r="BG1864" s="189">
        <v>43524</v>
      </c>
      <c r="BH1864" s="191">
        <v>12.1</v>
      </c>
      <c r="BI1864" s="191">
        <v>1.28</v>
      </c>
      <c r="BJ1864" s="191">
        <v>15.08</v>
      </c>
      <c r="BK1864" s="191">
        <v>0.77</v>
      </c>
      <c r="BL1864" s="191">
        <v>3.27</v>
      </c>
      <c r="BM1864" s="191">
        <v>0.22</v>
      </c>
      <c r="BN1864" s="191">
        <v>0.1</v>
      </c>
      <c r="BO1864" s="191">
        <v>0.32</v>
      </c>
      <c r="BP1864" s="191">
        <v>19.440000000000001</v>
      </c>
      <c r="BQ1864" s="191">
        <v>15.37</v>
      </c>
      <c r="BR1864" s="191">
        <v>0.85</v>
      </c>
      <c r="BS1864" s="191">
        <v>4.07</v>
      </c>
      <c r="BT1864" s="191">
        <v>0.81</v>
      </c>
      <c r="BU1864" s="191">
        <v>21.1</v>
      </c>
      <c r="BV1864" s="186">
        <v>34</v>
      </c>
      <c r="BW1864" s="186">
        <v>23</v>
      </c>
      <c r="BX1864" s="186">
        <v>11</v>
      </c>
      <c r="BY1864" s="189">
        <v>43531</v>
      </c>
      <c r="BZ1864" s="188" t="s">
        <v>624</v>
      </c>
      <c r="CA1864" s="186">
        <v>219</v>
      </c>
      <c r="CB1864" s="186">
        <v>109</v>
      </c>
      <c r="CC1864" s="189">
        <v>43562</v>
      </c>
      <c r="CD1864" s="186">
        <v>173</v>
      </c>
      <c r="CE1864" s="186">
        <v>87</v>
      </c>
      <c r="CF1864" s="186">
        <v>196</v>
      </c>
      <c r="CG1864" s="186">
        <v>98</v>
      </c>
    </row>
    <row r="1865" spans="1:85" hidden="1" x14ac:dyDescent="0.45">
      <c r="A1865" s="98">
        <v>100004095111</v>
      </c>
      <c r="B1865" s="1">
        <v>43538</v>
      </c>
      <c r="C1865" t="s">
        <v>101</v>
      </c>
      <c r="D1865">
        <v>2019</v>
      </c>
      <c r="E1865" s="98">
        <v>14881910155540</v>
      </c>
      <c r="F1865" s="142" t="s">
        <v>788</v>
      </c>
      <c r="G1865" s="141" t="s">
        <v>889</v>
      </c>
      <c r="H1865" s="98">
        <v>56100</v>
      </c>
      <c r="I1865" s="104">
        <v>9</v>
      </c>
      <c r="J1865" s="1">
        <v>43524</v>
      </c>
      <c r="K1865" s="1">
        <v>43524</v>
      </c>
      <c r="L1865" s="104">
        <v>35</v>
      </c>
      <c r="M1865" s="104">
        <v>35</v>
      </c>
      <c r="N1865" s="5">
        <v>21.87</v>
      </c>
      <c r="O1865" s="186">
        <v>102976584</v>
      </c>
      <c r="P1865" s="187" t="s">
        <v>611</v>
      </c>
      <c r="Q1865" s="186">
        <v>102977700</v>
      </c>
      <c r="R1865" s="188" t="s">
        <v>130</v>
      </c>
      <c r="S1865" s="186">
        <v>11003620275</v>
      </c>
      <c r="T1865" s="188" t="s">
        <v>910</v>
      </c>
      <c r="U1865" s="186">
        <v>21560121200016</v>
      </c>
      <c r="V1865" s="188" t="s">
        <v>347</v>
      </c>
      <c r="W1865" s="188" t="s">
        <v>917</v>
      </c>
      <c r="X1865" s="186">
        <v>100004095111</v>
      </c>
      <c r="Y1865" s="189">
        <v>43538</v>
      </c>
      <c r="Z1865" s="189">
        <v>43578</v>
      </c>
      <c r="AA1865" s="186">
        <v>303</v>
      </c>
      <c r="AB1865" s="188" t="s">
        <v>613</v>
      </c>
      <c r="AC1865" s="188" t="s">
        <v>347</v>
      </c>
      <c r="AD1865" s="186">
        <v>6005830376</v>
      </c>
      <c r="AE1865" s="188" t="s">
        <v>788</v>
      </c>
      <c r="AF1865" s="188" t="s">
        <v>347</v>
      </c>
      <c r="AG1865" s="188" t="s">
        <v>347</v>
      </c>
      <c r="AH1865" s="190">
        <v>14881910155540</v>
      </c>
      <c r="AI1865" s="188" t="s">
        <v>889</v>
      </c>
      <c r="AJ1865" s="186">
        <v>56100</v>
      </c>
      <c r="AK1865" s="188" t="s">
        <v>264</v>
      </c>
      <c r="AL1865" s="188" t="s">
        <v>616</v>
      </c>
      <c r="AM1865" s="188" t="s">
        <v>1022</v>
      </c>
      <c r="AN1865" s="188" t="s">
        <v>101</v>
      </c>
      <c r="AO1865" s="188" t="s">
        <v>617</v>
      </c>
      <c r="AP1865" s="188" t="s">
        <v>790</v>
      </c>
      <c r="AQ1865" s="188" t="s">
        <v>619</v>
      </c>
      <c r="AR1865" s="191">
        <v>9</v>
      </c>
      <c r="AS1865" s="188" t="s">
        <v>347</v>
      </c>
      <c r="AT1865" s="188" t="s">
        <v>347</v>
      </c>
      <c r="AU1865" s="186">
        <v>0</v>
      </c>
      <c r="AV1865" s="189">
        <v>43466</v>
      </c>
      <c r="AW1865" s="189">
        <v>43524</v>
      </c>
      <c r="AX1865" s="191">
        <v>1.83</v>
      </c>
      <c r="AY1865" s="186">
        <v>0</v>
      </c>
      <c r="AZ1865" s="186">
        <v>0</v>
      </c>
      <c r="BA1865" s="186">
        <v>0</v>
      </c>
      <c r="BB1865" s="186">
        <v>0</v>
      </c>
      <c r="BC1865" s="191">
        <v>0.14000000000000001</v>
      </c>
      <c r="BD1865" s="186">
        <v>0</v>
      </c>
      <c r="BE1865" s="186">
        <v>0</v>
      </c>
      <c r="BF1865" s="189">
        <v>43525</v>
      </c>
      <c r="BG1865" s="189">
        <v>43585</v>
      </c>
      <c r="BH1865" s="191">
        <v>12.52</v>
      </c>
      <c r="BI1865" s="191">
        <v>1.28</v>
      </c>
      <c r="BJ1865" s="191">
        <v>15.63</v>
      </c>
      <c r="BK1865" s="191">
        <v>0.79</v>
      </c>
      <c r="BL1865" s="191">
        <v>3.39</v>
      </c>
      <c r="BM1865" s="191">
        <v>0.22</v>
      </c>
      <c r="BN1865" s="191">
        <v>0.11</v>
      </c>
      <c r="BO1865" s="191">
        <v>0.33</v>
      </c>
      <c r="BP1865" s="191">
        <v>20.14</v>
      </c>
      <c r="BQ1865" s="191">
        <v>15.91</v>
      </c>
      <c r="BR1865" s="191">
        <v>0.88</v>
      </c>
      <c r="BS1865" s="191">
        <v>4.2300000000000004</v>
      </c>
      <c r="BT1865" s="191">
        <v>0.85</v>
      </c>
      <c r="BU1865" s="191">
        <v>21.87</v>
      </c>
      <c r="BV1865" s="186">
        <v>35</v>
      </c>
      <c r="BW1865" s="186">
        <v>23</v>
      </c>
      <c r="BX1865" s="186">
        <v>12</v>
      </c>
      <c r="BY1865" s="189">
        <v>43531</v>
      </c>
      <c r="BZ1865" s="188" t="s">
        <v>624</v>
      </c>
      <c r="CA1865" s="186">
        <v>219</v>
      </c>
      <c r="CB1865" s="186">
        <v>109</v>
      </c>
      <c r="CC1865" s="189">
        <v>43562</v>
      </c>
      <c r="CD1865" s="186">
        <v>196</v>
      </c>
      <c r="CE1865" s="186">
        <v>98</v>
      </c>
      <c r="CF1865" s="186">
        <v>219</v>
      </c>
      <c r="CG1865" s="186">
        <v>110</v>
      </c>
    </row>
    <row r="1866" spans="1:85" hidden="1" x14ac:dyDescent="0.45">
      <c r="A1866" s="98">
        <v>100004095111</v>
      </c>
      <c r="B1866" s="1">
        <v>43538</v>
      </c>
      <c r="C1866" t="s">
        <v>101</v>
      </c>
      <c r="D1866">
        <v>2018</v>
      </c>
      <c r="E1866" s="98">
        <v>14885962254436</v>
      </c>
      <c r="F1866" s="142" t="s">
        <v>791</v>
      </c>
      <c r="G1866" s="141" t="s">
        <v>890</v>
      </c>
      <c r="H1866" s="98">
        <v>56100</v>
      </c>
      <c r="I1866" s="104">
        <v>9</v>
      </c>
      <c r="J1866" s="1">
        <v>43404</v>
      </c>
      <c r="K1866" s="1">
        <v>43404</v>
      </c>
      <c r="L1866" s="104">
        <v>62</v>
      </c>
      <c r="M1866" s="104">
        <v>62</v>
      </c>
      <c r="N1866" s="5">
        <v>25.65</v>
      </c>
      <c r="O1866" s="186">
        <v>102976584</v>
      </c>
      <c r="P1866" s="187" t="s">
        <v>611</v>
      </c>
      <c r="Q1866" s="186">
        <v>102977700</v>
      </c>
      <c r="R1866" s="188" t="s">
        <v>130</v>
      </c>
      <c r="S1866" s="186">
        <v>11003620275</v>
      </c>
      <c r="T1866" s="188" t="s">
        <v>910</v>
      </c>
      <c r="U1866" s="186">
        <v>21560121200016</v>
      </c>
      <c r="V1866" s="188" t="s">
        <v>347</v>
      </c>
      <c r="W1866" s="188" t="s">
        <v>917</v>
      </c>
      <c r="X1866" s="186">
        <v>100004095111</v>
      </c>
      <c r="Y1866" s="189">
        <v>43538</v>
      </c>
      <c r="Z1866" s="189">
        <v>43578</v>
      </c>
      <c r="AA1866" s="186">
        <v>304</v>
      </c>
      <c r="AB1866" s="188" t="s">
        <v>613</v>
      </c>
      <c r="AC1866" s="188" t="s">
        <v>347</v>
      </c>
      <c r="AD1866" s="186">
        <v>6005933672</v>
      </c>
      <c r="AE1866" s="188" t="s">
        <v>791</v>
      </c>
      <c r="AF1866" s="188" t="s">
        <v>347</v>
      </c>
      <c r="AG1866" s="188" t="s">
        <v>347</v>
      </c>
      <c r="AH1866" s="190">
        <v>14885962254436</v>
      </c>
      <c r="AI1866" s="188" t="s">
        <v>890</v>
      </c>
      <c r="AJ1866" s="186">
        <v>56100</v>
      </c>
      <c r="AK1866" s="188" t="s">
        <v>264</v>
      </c>
      <c r="AL1866" s="188" t="s">
        <v>616</v>
      </c>
      <c r="AM1866" s="188" t="s">
        <v>1023</v>
      </c>
      <c r="AN1866" s="188" t="s">
        <v>101</v>
      </c>
      <c r="AO1866" s="188" t="s">
        <v>617</v>
      </c>
      <c r="AP1866" s="188" t="s">
        <v>618</v>
      </c>
      <c r="AQ1866" s="188" t="s">
        <v>619</v>
      </c>
      <c r="AR1866" s="191">
        <v>9</v>
      </c>
      <c r="AS1866" s="188" t="s">
        <v>347</v>
      </c>
      <c r="AT1866" s="188" t="s">
        <v>347</v>
      </c>
      <c r="AU1866" s="186">
        <v>0</v>
      </c>
      <c r="AV1866" s="189">
        <v>43344</v>
      </c>
      <c r="AW1866" s="189">
        <v>43404</v>
      </c>
      <c r="AX1866" s="191">
        <v>3.12</v>
      </c>
      <c r="AY1866" s="186">
        <v>0</v>
      </c>
      <c r="AZ1866" s="186">
        <v>0</v>
      </c>
      <c r="BA1866" s="186">
        <v>0</v>
      </c>
      <c r="BB1866" s="186">
        <v>0</v>
      </c>
      <c r="BC1866" s="191">
        <v>0.12</v>
      </c>
      <c r="BD1866" s="186">
        <v>0</v>
      </c>
      <c r="BE1866" s="186">
        <v>0</v>
      </c>
      <c r="BF1866" s="189">
        <v>43405</v>
      </c>
      <c r="BG1866" s="189">
        <v>43465</v>
      </c>
      <c r="BH1866" s="191">
        <v>12.52</v>
      </c>
      <c r="BI1866" s="191">
        <v>2.27</v>
      </c>
      <c r="BJ1866" s="191">
        <v>17.91</v>
      </c>
      <c r="BK1866" s="191">
        <v>1.4</v>
      </c>
      <c r="BL1866" s="191">
        <v>3.39</v>
      </c>
      <c r="BM1866" s="191">
        <v>0.4</v>
      </c>
      <c r="BN1866" s="191">
        <v>0.19</v>
      </c>
      <c r="BO1866" s="191">
        <v>0.59</v>
      </c>
      <c r="BP1866" s="191">
        <v>23.29</v>
      </c>
      <c r="BQ1866" s="191">
        <v>15.91</v>
      </c>
      <c r="BR1866" s="191">
        <v>0.88</v>
      </c>
      <c r="BS1866" s="191">
        <v>7.38</v>
      </c>
      <c r="BT1866" s="191">
        <v>1.48</v>
      </c>
      <c r="BU1866" s="191">
        <v>25.65</v>
      </c>
      <c r="BV1866" s="186">
        <v>62</v>
      </c>
      <c r="BW1866" s="186">
        <v>62</v>
      </c>
      <c r="BX1866" s="186">
        <v>0</v>
      </c>
      <c r="BY1866" s="189">
        <v>43533</v>
      </c>
      <c r="BZ1866" s="188" t="s">
        <v>624</v>
      </c>
      <c r="CA1866" s="186">
        <v>433</v>
      </c>
      <c r="CB1866" s="186">
        <v>0</v>
      </c>
      <c r="CC1866" s="189">
        <v>43564</v>
      </c>
      <c r="CD1866" s="186">
        <v>246</v>
      </c>
      <c r="CE1866" s="186">
        <v>0</v>
      </c>
      <c r="CF1866" s="186">
        <v>308</v>
      </c>
      <c r="CG1866" s="186">
        <v>0</v>
      </c>
    </row>
    <row r="1867" spans="1:85" hidden="1" x14ac:dyDescent="0.45">
      <c r="A1867" s="98">
        <v>100004095111</v>
      </c>
      <c r="B1867" s="1">
        <v>43538</v>
      </c>
      <c r="C1867" t="s">
        <v>101</v>
      </c>
      <c r="D1867">
        <v>2019</v>
      </c>
      <c r="E1867" s="98">
        <v>14885962254436</v>
      </c>
      <c r="F1867" s="142" t="s">
        <v>791</v>
      </c>
      <c r="G1867" s="141" t="s">
        <v>890</v>
      </c>
      <c r="H1867" s="98">
        <v>56100</v>
      </c>
      <c r="I1867" s="104">
        <v>9</v>
      </c>
      <c r="J1867" s="1">
        <v>43465</v>
      </c>
      <c r="K1867" s="1">
        <v>43465</v>
      </c>
      <c r="L1867" s="104">
        <v>63</v>
      </c>
      <c r="M1867" s="104">
        <v>63</v>
      </c>
      <c r="N1867" s="5">
        <v>25.21</v>
      </c>
      <c r="O1867" s="186">
        <v>102976584</v>
      </c>
      <c r="P1867" s="187" t="s">
        <v>611</v>
      </c>
      <c r="Q1867" s="186">
        <v>102977700</v>
      </c>
      <c r="R1867" s="188" t="s">
        <v>130</v>
      </c>
      <c r="S1867" s="186">
        <v>11003620275</v>
      </c>
      <c r="T1867" s="188" t="s">
        <v>910</v>
      </c>
      <c r="U1867" s="186">
        <v>21560121200016</v>
      </c>
      <c r="V1867" s="188" t="s">
        <v>347</v>
      </c>
      <c r="W1867" s="188" t="s">
        <v>917</v>
      </c>
      <c r="X1867" s="186">
        <v>100004095111</v>
      </c>
      <c r="Y1867" s="189">
        <v>43538</v>
      </c>
      <c r="Z1867" s="189">
        <v>43578</v>
      </c>
      <c r="AA1867" s="186">
        <v>305</v>
      </c>
      <c r="AB1867" s="188" t="s">
        <v>613</v>
      </c>
      <c r="AC1867" s="188" t="s">
        <v>347</v>
      </c>
      <c r="AD1867" s="186">
        <v>6005933672</v>
      </c>
      <c r="AE1867" s="188" t="s">
        <v>791</v>
      </c>
      <c r="AF1867" s="188" t="s">
        <v>347</v>
      </c>
      <c r="AG1867" s="188" t="s">
        <v>347</v>
      </c>
      <c r="AH1867" s="190">
        <v>14885962254436</v>
      </c>
      <c r="AI1867" s="188" t="s">
        <v>890</v>
      </c>
      <c r="AJ1867" s="186">
        <v>56100</v>
      </c>
      <c r="AK1867" s="188" t="s">
        <v>264</v>
      </c>
      <c r="AL1867" s="188" t="s">
        <v>616</v>
      </c>
      <c r="AM1867" s="188" t="s">
        <v>1023</v>
      </c>
      <c r="AN1867" s="188" t="s">
        <v>101</v>
      </c>
      <c r="AO1867" s="188" t="s">
        <v>617</v>
      </c>
      <c r="AP1867" s="188" t="s">
        <v>618</v>
      </c>
      <c r="AQ1867" s="188" t="s">
        <v>619</v>
      </c>
      <c r="AR1867" s="191">
        <v>9</v>
      </c>
      <c r="AS1867" s="188" t="s">
        <v>347</v>
      </c>
      <c r="AT1867" s="188" t="s">
        <v>347</v>
      </c>
      <c r="AU1867" s="186">
        <v>0</v>
      </c>
      <c r="AV1867" s="189">
        <v>43405</v>
      </c>
      <c r="AW1867" s="189">
        <v>43465</v>
      </c>
      <c r="AX1867" s="191">
        <v>3.17</v>
      </c>
      <c r="AY1867" s="186">
        <v>0</v>
      </c>
      <c r="AZ1867" s="186">
        <v>0</v>
      </c>
      <c r="BA1867" s="186">
        <v>0</v>
      </c>
      <c r="BB1867" s="186">
        <v>0</v>
      </c>
      <c r="BC1867" s="191">
        <v>0.12</v>
      </c>
      <c r="BD1867" s="186">
        <v>0</v>
      </c>
      <c r="BE1867" s="186">
        <v>0</v>
      </c>
      <c r="BF1867" s="189">
        <v>43466</v>
      </c>
      <c r="BG1867" s="189">
        <v>43524</v>
      </c>
      <c r="BH1867" s="191">
        <v>12.1</v>
      </c>
      <c r="BI1867" s="191">
        <v>2.31</v>
      </c>
      <c r="BJ1867" s="191">
        <v>17.579999999999998</v>
      </c>
      <c r="BK1867" s="191">
        <v>1.42</v>
      </c>
      <c r="BL1867" s="191">
        <v>3.27</v>
      </c>
      <c r="BM1867" s="191">
        <v>0.4</v>
      </c>
      <c r="BN1867" s="191">
        <v>0.19</v>
      </c>
      <c r="BO1867" s="191">
        <v>0.59</v>
      </c>
      <c r="BP1867" s="191">
        <v>22.86</v>
      </c>
      <c r="BQ1867" s="191">
        <v>15.37</v>
      </c>
      <c r="BR1867" s="191">
        <v>0.85</v>
      </c>
      <c r="BS1867" s="191">
        <v>7.49</v>
      </c>
      <c r="BT1867" s="191">
        <v>1.5</v>
      </c>
      <c r="BU1867" s="191">
        <v>25.21</v>
      </c>
      <c r="BV1867" s="186">
        <v>63</v>
      </c>
      <c r="BW1867" s="186">
        <v>63</v>
      </c>
      <c r="BX1867" s="186">
        <v>0</v>
      </c>
      <c r="BY1867" s="189">
        <v>43533</v>
      </c>
      <c r="BZ1867" s="188" t="s">
        <v>624</v>
      </c>
      <c r="CA1867" s="186">
        <v>433</v>
      </c>
      <c r="CB1867" s="186">
        <v>0</v>
      </c>
      <c r="CC1867" s="189">
        <v>43564</v>
      </c>
      <c r="CD1867" s="186">
        <v>308</v>
      </c>
      <c r="CE1867" s="186">
        <v>0</v>
      </c>
      <c r="CF1867" s="186">
        <v>371</v>
      </c>
      <c r="CG1867" s="186">
        <v>0</v>
      </c>
    </row>
    <row r="1868" spans="1:85" hidden="1" x14ac:dyDescent="0.45">
      <c r="A1868" s="98">
        <v>100004095111</v>
      </c>
      <c r="B1868" s="1">
        <v>43538</v>
      </c>
      <c r="C1868" t="s">
        <v>101</v>
      </c>
      <c r="D1868">
        <v>2019</v>
      </c>
      <c r="E1868" s="98">
        <v>14885962254436</v>
      </c>
      <c r="F1868" s="142" t="s">
        <v>791</v>
      </c>
      <c r="G1868" s="141" t="s">
        <v>890</v>
      </c>
      <c r="H1868" s="98">
        <v>56100</v>
      </c>
      <c r="I1868" s="104">
        <v>9</v>
      </c>
      <c r="J1868" s="1">
        <v>43524</v>
      </c>
      <c r="K1868" s="1">
        <v>43524</v>
      </c>
      <c r="L1868" s="104">
        <v>57</v>
      </c>
      <c r="M1868" s="104">
        <v>57</v>
      </c>
      <c r="N1868" s="5">
        <v>25.05</v>
      </c>
      <c r="O1868" s="186">
        <v>102976584</v>
      </c>
      <c r="P1868" s="187" t="s">
        <v>611</v>
      </c>
      <c r="Q1868" s="186">
        <v>102977700</v>
      </c>
      <c r="R1868" s="188" t="s">
        <v>130</v>
      </c>
      <c r="S1868" s="186">
        <v>11003620275</v>
      </c>
      <c r="T1868" s="188" t="s">
        <v>910</v>
      </c>
      <c r="U1868" s="186">
        <v>21560121200016</v>
      </c>
      <c r="V1868" s="188" t="s">
        <v>347</v>
      </c>
      <c r="W1868" s="188" t="s">
        <v>917</v>
      </c>
      <c r="X1868" s="186">
        <v>100004095111</v>
      </c>
      <c r="Y1868" s="189">
        <v>43538</v>
      </c>
      <c r="Z1868" s="189">
        <v>43578</v>
      </c>
      <c r="AA1868" s="186">
        <v>306</v>
      </c>
      <c r="AB1868" s="188" t="s">
        <v>613</v>
      </c>
      <c r="AC1868" s="188" t="s">
        <v>347</v>
      </c>
      <c r="AD1868" s="186">
        <v>6005933672</v>
      </c>
      <c r="AE1868" s="188" t="s">
        <v>791</v>
      </c>
      <c r="AF1868" s="188" t="s">
        <v>347</v>
      </c>
      <c r="AG1868" s="188" t="s">
        <v>347</v>
      </c>
      <c r="AH1868" s="190">
        <v>14885962254436</v>
      </c>
      <c r="AI1868" s="188" t="s">
        <v>890</v>
      </c>
      <c r="AJ1868" s="186">
        <v>56100</v>
      </c>
      <c r="AK1868" s="188" t="s">
        <v>264</v>
      </c>
      <c r="AL1868" s="188" t="s">
        <v>616</v>
      </c>
      <c r="AM1868" s="188" t="s">
        <v>1023</v>
      </c>
      <c r="AN1868" s="188" t="s">
        <v>101</v>
      </c>
      <c r="AO1868" s="188" t="s">
        <v>617</v>
      </c>
      <c r="AP1868" s="188" t="s">
        <v>618</v>
      </c>
      <c r="AQ1868" s="188" t="s">
        <v>619</v>
      </c>
      <c r="AR1868" s="191">
        <v>9</v>
      </c>
      <c r="AS1868" s="188" t="s">
        <v>347</v>
      </c>
      <c r="AT1868" s="188" t="s">
        <v>347</v>
      </c>
      <c r="AU1868" s="186">
        <v>0</v>
      </c>
      <c r="AV1868" s="189">
        <v>43466</v>
      </c>
      <c r="AW1868" s="189">
        <v>43524</v>
      </c>
      <c r="AX1868" s="191">
        <v>2.98</v>
      </c>
      <c r="AY1868" s="186">
        <v>0</v>
      </c>
      <c r="AZ1868" s="186">
        <v>0</v>
      </c>
      <c r="BA1868" s="186">
        <v>0</v>
      </c>
      <c r="BB1868" s="186">
        <v>0</v>
      </c>
      <c r="BC1868" s="191">
        <v>0.22</v>
      </c>
      <c r="BD1868" s="186">
        <v>0</v>
      </c>
      <c r="BE1868" s="186">
        <v>0</v>
      </c>
      <c r="BF1868" s="189">
        <v>43525</v>
      </c>
      <c r="BG1868" s="189">
        <v>43585</v>
      </c>
      <c r="BH1868" s="191">
        <v>12.52</v>
      </c>
      <c r="BI1868" s="191">
        <v>2.09</v>
      </c>
      <c r="BJ1868" s="191">
        <v>17.59</v>
      </c>
      <c r="BK1868" s="191">
        <v>1.28</v>
      </c>
      <c r="BL1868" s="191">
        <v>3.39</v>
      </c>
      <c r="BM1868" s="191">
        <v>0.36</v>
      </c>
      <c r="BN1868" s="191">
        <v>0.17</v>
      </c>
      <c r="BO1868" s="191">
        <v>0.53</v>
      </c>
      <c r="BP1868" s="191">
        <v>22.79</v>
      </c>
      <c r="BQ1868" s="191">
        <v>15.91</v>
      </c>
      <c r="BR1868" s="191">
        <v>0.88</v>
      </c>
      <c r="BS1868" s="191">
        <v>6.88</v>
      </c>
      <c r="BT1868" s="191">
        <v>1.38</v>
      </c>
      <c r="BU1868" s="191">
        <v>25.05</v>
      </c>
      <c r="BV1868" s="186">
        <v>57</v>
      </c>
      <c r="BW1868" s="186">
        <v>57</v>
      </c>
      <c r="BX1868" s="186">
        <v>0</v>
      </c>
      <c r="BY1868" s="189">
        <v>43533</v>
      </c>
      <c r="BZ1868" s="188" t="s">
        <v>624</v>
      </c>
      <c r="CA1868" s="186">
        <v>433</v>
      </c>
      <c r="CB1868" s="186">
        <v>0</v>
      </c>
      <c r="CC1868" s="189">
        <v>43564</v>
      </c>
      <c r="CD1868" s="186">
        <v>371</v>
      </c>
      <c r="CE1868" s="186">
        <v>0</v>
      </c>
      <c r="CF1868" s="186">
        <v>428</v>
      </c>
      <c r="CG1868" s="186">
        <v>0</v>
      </c>
    </row>
    <row r="1869" spans="1:85" hidden="1" x14ac:dyDescent="0.45">
      <c r="A1869" s="98">
        <v>100004095111</v>
      </c>
      <c r="B1869" s="1">
        <v>43538</v>
      </c>
      <c r="C1869" t="s">
        <v>101</v>
      </c>
      <c r="D1869">
        <v>2018</v>
      </c>
      <c r="E1869" s="98">
        <v>14846888509393</v>
      </c>
      <c r="F1869" s="142" t="s">
        <v>5</v>
      </c>
      <c r="G1869" s="141" t="str">
        <f>VLOOKUP(E1869,'Tableau Sites'!$A$7:$C$107,3,FALSE)</f>
        <v>22A RUE DOCTEUR BENOIT VILLERS</v>
      </c>
      <c r="H1869" s="98">
        <v>56100</v>
      </c>
      <c r="I1869" s="104">
        <v>24</v>
      </c>
      <c r="J1869" s="1">
        <v>43404</v>
      </c>
      <c r="K1869" s="1">
        <v>43404</v>
      </c>
      <c r="L1869" s="104">
        <v>5560</v>
      </c>
      <c r="M1869" s="104">
        <v>5560</v>
      </c>
      <c r="N1869" s="5">
        <v>842.23</v>
      </c>
      <c r="O1869" s="186">
        <v>102976584</v>
      </c>
      <c r="P1869" s="187" t="s">
        <v>611</v>
      </c>
      <c r="Q1869" s="186">
        <v>102977700</v>
      </c>
      <c r="R1869" s="188" t="s">
        <v>130</v>
      </c>
      <c r="S1869" s="186">
        <v>11003620275</v>
      </c>
      <c r="T1869" s="188" t="s">
        <v>910</v>
      </c>
      <c r="U1869" s="186">
        <v>21560121200016</v>
      </c>
      <c r="V1869" s="188" t="s">
        <v>347</v>
      </c>
      <c r="W1869" s="188" t="s">
        <v>917</v>
      </c>
      <c r="X1869" s="186">
        <v>100004095111</v>
      </c>
      <c r="Y1869" s="189">
        <v>43538</v>
      </c>
      <c r="Z1869" s="189">
        <v>43578</v>
      </c>
      <c r="AA1869" s="186">
        <v>307</v>
      </c>
      <c r="AB1869" s="188" t="s">
        <v>613</v>
      </c>
      <c r="AC1869" s="188" t="s">
        <v>347</v>
      </c>
      <c r="AD1869" s="186">
        <v>6005830343</v>
      </c>
      <c r="AE1869" s="188" t="s">
        <v>5</v>
      </c>
      <c r="AF1869" s="188" t="s">
        <v>347</v>
      </c>
      <c r="AG1869" s="188" t="s">
        <v>347</v>
      </c>
      <c r="AH1869" s="190">
        <v>14846888509393</v>
      </c>
      <c r="AI1869" s="188" t="s">
        <v>891</v>
      </c>
      <c r="AJ1869" s="186">
        <v>56100</v>
      </c>
      <c r="AK1869" s="188" t="s">
        <v>264</v>
      </c>
      <c r="AL1869" s="188" t="s">
        <v>616</v>
      </c>
      <c r="AM1869" s="188" t="s">
        <v>1024</v>
      </c>
      <c r="AN1869" s="188" t="s">
        <v>101</v>
      </c>
      <c r="AO1869" s="188" t="s">
        <v>617</v>
      </c>
      <c r="AP1869" s="188" t="s">
        <v>631</v>
      </c>
      <c r="AQ1869" s="188" t="s">
        <v>619</v>
      </c>
      <c r="AR1869" s="191">
        <v>24</v>
      </c>
      <c r="AS1869" s="188" t="s">
        <v>347</v>
      </c>
      <c r="AT1869" s="188" t="s">
        <v>347</v>
      </c>
      <c r="AU1869" s="186">
        <v>0</v>
      </c>
      <c r="AV1869" s="189">
        <v>43344</v>
      </c>
      <c r="AW1869" s="189">
        <v>43404</v>
      </c>
      <c r="AX1869" s="191">
        <v>279.61</v>
      </c>
      <c r="AY1869" s="186">
        <v>0</v>
      </c>
      <c r="AZ1869" s="186">
        <v>0</v>
      </c>
      <c r="BA1869" s="186">
        <v>0</v>
      </c>
      <c r="BB1869" s="186">
        <v>0</v>
      </c>
      <c r="BC1869" s="191">
        <v>10.67</v>
      </c>
      <c r="BD1869" s="186">
        <v>0</v>
      </c>
      <c r="BE1869" s="186">
        <v>0</v>
      </c>
      <c r="BF1869" s="189">
        <v>43405</v>
      </c>
      <c r="BG1869" s="189">
        <v>43465</v>
      </c>
      <c r="BH1869" s="191">
        <v>34.18</v>
      </c>
      <c r="BI1869" s="191">
        <v>206.82</v>
      </c>
      <c r="BJ1869" s="191">
        <v>520.61</v>
      </c>
      <c r="BK1869" s="191">
        <v>125.1</v>
      </c>
      <c r="BL1869" s="191">
        <v>9.24</v>
      </c>
      <c r="BM1869" s="191">
        <v>35.47</v>
      </c>
      <c r="BN1869" s="191">
        <v>16.68</v>
      </c>
      <c r="BO1869" s="191">
        <v>52.15</v>
      </c>
      <c r="BP1869" s="191">
        <v>707.1</v>
      </c>
      <c r="BQ1869" s="191">
        <v>43.42</v>
      </c>
      <c r="BR1869" s="191">
        <v>2.39</v>
      </c>
      <c r="BS1869" s="191">
        <v>663.68</v>
      </c>
      <c r="BT1869" s="191">
        <v>132.74</v>
      </c>
      <c r="BU1869" s="191">
        <v>842.23</v>
      </c>
      <c r="BV1869" s="186">
        <v>5560</v>
      </c>
      <c r="BW1869" s="186">
        <v>4966</v>
      </c>
      <c r="BX1869" s="186">
        <v>594</v>
      </c>
      <c r="BY1869" s="189">
        <v>43540</v>
      </c>
      <c r="BZ1869" s="188" t="s">
        <v>624</v>
      </c>
      <c r="CA1869" s="186">
        <v>56088</v>
      </c>
      <c r="CB1869" s="186">
        <v>8157</v>
      </c>
      <c r="CC1869" s="189">
        <v>43571</v>
      </c>
      <c r="CD1869" s="186">
        <v>37779</v>
      </c>
      <c r="CE1869" s="186">
        <v>5774</v>
      </c>
      <c r="CF1869" s="186">
        <v>42745</v>
      </c>
      <c r="CG1869" s="186">
        <v>6368</v>
      </c>
    </row>
    <row r="1870" spans="1:85" hidden="1" x14ac:dyDescent="0.45">
      <c r="A1870" s="98">
        <v>100004095111</v>
      </c>
      <c r="B1870" s="1">
        <v>43538</v>
      </c>
      <c r="C1870" t="s">
        <v>101</v>
      </c>
      <c r="D1870">
        <v>2019</v>
      </c>
      <c r="E1870" s="98">
        <v>14846888509393</v>
      </c>
      <c r="F1870" s="142" t="s">
        <v>5</v>
      </c>
      <c r="G1870" s="141" t="str">
        <f>VLOOKUP(E1870,'Tableau Sites'!$A$7:$C$107,3,FALSE)</f>
        <v>22A RUE DOCTEUR BENOIT VILLERS</v>
      </c>
      <c r="H1870" s="98">
        <v>56100</v>
      </c>
      <c r="I1870" s="104">
        <v>24</v>
      </c>
      <c r="J1870" s="1">
        <v>43465</v>
      </c>
      <c r="K1870" s="1">
        <v>43465</v>
      </c>
      <c r="L1870" s="104">
        <v>7487</v>
      </c>
      <c r="M1870" s="104">
        <v>7487</v>
      </c>
      <c r="N1870" s="5">
        <v>1117.8900000000001</v>
      </c>
      <c r="O1870" s="186">
        <v>102976584</v>
      </c>
      <c r="P1870" s="187" t="s">
        <v>611</v>
      </c>
      <c r="Q1870" s="186">
        <v>102977700</v>
      </c>
      <c r="R1870" s="188" t="s">
        <v>130</v>
      </c>
      <c r="S1870" s="186">
        <v>11003620275</v>
      </c>
      <c r="T1870" s="188" t="s">
        <v>910</v>
      </c>
      <c r="U1870" s="186">
        <v>21560121200016</v>
      </c>
      <c r="V1870" s="188" t="s">
        <v>347</v>
      </c>
      <c r="W1870" s="188" t="s">
        <v>917</v>
      </c>
      <c r="X1870" s="186">
        <v>100004095111</v>
      </c>
      <c r="Y1870" s="189">
        <v>43538</v>
      </c>
      <c r="Z1870" s="189">
        <v>43578</v>
      </c>
      <c r="AA1870" s="186">
        <v>308</v>
      </c>
      <c r="AB1870" s="188" t="s">
        <v>613</v>
      </c>
      <c r="AC1870" s="188" t="s">
        <v>347</v>
      </c>
      <c r="AD1870" s="186">
        <v>6005830343</v>
      </c>
      <c r="AE1870" s="188" t="s">
        <v>5</v>
      </c>
      <c r="AF1870" s="188" t="s">
        <v>347</v>
      </c>
      <c r="AG1870" s="188" t="s">
        <v>347</v>
      </c>
      <c r="AH1870" s="190">
        <v>14846888509393</v>
      </c>
      <c r="AI1870" s="188" t="s">
        <v>891</v>
      </c>
      <c r="AJ1870" s="186">
        <v>56100</v>
      </c>
      <c r="AK1870" s="188" t="s">
        <v>264</v>
      </c>
      <c r="AL1870" s="188" t="s">
        <v>616</v>
      </c>
      <c r="AM1870" s="188" t="s">
        <v>1024</v>
      </c>
      <c r="AN1870" s="188" t="s">
        <v>101</v>
      </c>
      <c r="AO1870" s="188" t="s">
        <v>617</v>
      </c>
      <c r="AP1870" s="188" t="s">
        <v>631</v>
      </c>
      <c r="AQ1870" s="188" t="s">
        <v>619</v>
      </c>
      <c r="AR1870" s="191">
        <v>24</v>
      </c>
      <c r="AS1870" s="188" t="s">
        <v>347</v>
      </c>
      <c r="AT1870" s="188" t="s">
        <v>347</v>
      </c>
      <c r="AU1870" s="186">
        <v>0</v>
      </c>
      <c r="AV1870" s="189">
        <v>43405</v>
      </c>
      <c r="AW1870" s="189">
        <v>43465</v>
      </c>
      <c r="AX1870" s="191">
        <v>376.53</v>
      </c>
      <c r="AY1870" s="186">
        <v>0</v>
      </c>
      <c r="AZ1870" s="186">
        <v>0</v>
      </c>
      <c r="BA1870" s="186">
        <v>0</v>
      </c>
      <c r="BB1870" s="186">
        <v>0</v>
      </c>
      <c r="BC1870" s="191">
        <v>14.38</v>
      </c>
      <c r="BD1870" s="186">
        <v>0</v>
      </c>
      <c r="BE1870" s="186">
        <v>0</v>
      </c>
      <c r="BF1870" s="189">
        <v>43466</v>
      </c>
      <c r="BG1870" s="189">
        <v>43524</v>
      </c>
      <c r="BH1870" s="191">
        <v>33.049999999999997</v>
      </c>
      <c r="BI1870" s="191">
        <v>279.44</v>
      </c>
      <c r="BJ1870" s="191">
        <v>689.02</v>
      </c>
      <c r="BK1870" s="191">
        <v>168.46</v>
      </c>
      <c r="BL1870" s="191">
        <v>8.94</v>
      </c>
      <c r="BM1870" s="191">
        <v>47.77</v>
      </c>
      <c r="BN1870" s="191">
        <v>22.46</v>
      </c>
      <c r="BO1870" s="191">
        <v>70.23</v>
      </c>
      <c r="BP1870" s="191">
        <v>936.65</v>
      </c>
      <c r="BQ1870" s="191">
        <v>41.99</v>
      </c>
      <c r="BR1870" s="191">
        <v>2.31</v>
      </c>
      <c r="BS1870" s="191">
        <v>894.66</v>
      </c>
      <c r="BT1870" s="191">
        <v>178.93</v>
      </c>
      <c r="BU1870" s="191">
        <v>1117.8900000000001</v>
      </c>
      <c r="BV1870" s="186">
        <v>7487</v>
      </c>
      <c r="BW1870" s="186">
        <v>6750</v>
      </c>
      <c r="BX1870" s="186">
        <v>737</v>
      </c>
      <c r="BY1870" s="189">
        <v>43540</v>
      </c>
      <c r="BZ1870" s="188" t="s">
        <v>624</v>
      </c>
      <c r="CA1870" s="186">
        <v>56088</v>
      </c>
      <c r="CB1870" s="186">
        <v>8157</v>
      </c>
      <c r="CC1870" s="189">
        <v>43571</v>
      </c>
      <c r="CD1870" s="186">
        <v>42745</v>
      </c>
      <c r="CE1870" s="186">
        <v>6368</v>
      </c>
      <c r="CF1870" s="186">
        <v>49495</v>
      </c>
      <c r="CG1870" s="186">
        <v>7105</v>
      </c>
    </row>
    <row r="1871" spans="1:85" hidden="1" x14ac:dyDescent="0.45">
      <c r="A1871" s="98">
        <v>100004095111</v>
      </c>
      <c r="B1871" s="1">
        <v>43538</v>
      </c>
      <c r="C1871" t="s">
        <v>101</v>
      </c>
      <c r="D1871">
        <v>2019</v>
      </c>
      <c r="E1871" s="98">
        <v>14846888509393</v>
      </c>
      <c r="F1871" s="142" t="s">
        <v>5</v>
      </c>
      <c r="G1871" s="141" t="str">
        <f>VLOOKUP(E1871,'Tableau Sites'!$A$7:$C$107,3,FALSE)</f>
        <v>22A RUE DOCTEUR BENOIT VILLERS</v>
      </c>
      <c r="H1871" s="98">
        <v>56100</v>
      </c>
      <c r="I1871" s="104">
        <v>24</v>
      </c>
      <c r="J1871" s="1">
        <v>43524</v>
      </c>
      <c r="K1871" s="1">
        <v>43524</v>
      </c>
      <c r="L1871" s="104">
        <v>6330</v>
      </c>
      <c r="M1871" s="104">
        <v>6330</v>
      </c>
      <c r="N1871" s="5">
        <v>961.85</v>
      </c>
      <c r="O1871" s="186">
        <v>102976584</v>
      </c>
      <c r="P1871" s="187" t="s">
        <v>611</v>
      </c>
      <c r="Q1871" s="186">
        <v>102977700</v>
      </c>
      <c r="R1871" s="188" t="s">
        <v>130</v>
      </c>
      <c r="S1871" s="186">
        <v>11003620275</v>
      </c>
      <c r="T1871" s="188" t="s">
        <v>910</v>
      </c>
      <c r="U1871" s="186">
        <v>21560121200016</v>
      </c>
      <c r="V1871" s="188" t="s">
        <v>347</v>
      </c>
      <c r="W1871" s="188" t="s">
        <v>917</v>
      </c>
      <c r="X1871" s="186">
        <v>100004095111</v>
      </c>
      <c r="Y1871" s="189">
        <v>43538</v>
      </c>
      <c r="Z1871" s="189">
        <v>43578</v>
      </c>
      <c r="AA1871" s="186">
        <v>309</v>
      </c>
      <c r="AB1871" s="188" t="s">
        <v>613</v>
      </c>
      <c r="AC1871" s="188" t="s">
        <v>347</v>
      </c>
      <c r="AD1871" s="186">
        <v>6005830343</v>
      </c>
      <c r="AE1871" s="188" t="s">
        <v>5</v>
      </c>
      <c r="AF1871" s="188" t="s">
        <v>347</v>
      </c>
      <c r="AG1871" s="188" t="s">
        <v>347</v>
      </c>
      <c r="AH1871" s="190">
        <v>14846888509393</v>
      </c>
      <c r="AI1871" s="188" t="s">
        <v>891</v>
      </c>
      <c r="AJ1871" s="186">
        <v>56100</v>
      </c>
      <c r="AK1871" s="188" t="s">
        <v>264</v>
      </c>
      <c r="AL1871" s="188" t="s">
        <v>616</v>
      </c>
      <c r="AM1871" s="188" t="s">
        <v>1024</v>
      </c>
      <c r="AN1871" s="188" t="s">
        <v>101</v>
      </c>
      <c r="AO1871" s="188" t="s">
        <v>617</v>
      </c>
      <c r="AP1871" s="188" t="s">
        <v>631</v>
      </c>
      <c r="AQ1871" s="188" t="s">
        <v>619</v>
      </c>
      <c r="AR1871" s="191">
        <v>24</v>
      </c>
      <c r="AS1871" s="188" t="s">
        <v>347</v>
      </c>
      <c r="AT1871" s="188" t="s">
        <v>347</v>
      </c>
      <c r="AU1871" s="186">
        <v>0</v>
      </c>
      <c r="AV1871" s="189">
        <v>43466</v>
      </c>
      <c r="AW1871" s="189">
        <v>43524</v>
      </c>
      <c r="AX1871" s="191">
        <v>330.11</v>
      </c>
      <c r="AY1871" s="186">
        <v>0</v>
      </c>
      <c r="AZ1871" s="186">
        <v>0</v>
      </c>
      <c r="BA1871" s="186">
        <v>0</v>
      </c>
      <c r="BB1871" s="186">
        <v>0</v>
      </c>
      <c r="BC1871" s="191">
        <v>23.93</v>
      </c>
      <c r="BD1871" s="186">
        <v>0</v>
      </c>
      <c r="BE1871" s="186">
        <v>0</v>
      </c>
      <c r="BF1871" s="189">
        <v>43525</v>
      </c>
      <c r="BG1871" s="189">
        <v>43585</v>
      </c>
      <c r="BH1871" s="191">
        <v>34.18</v>
      </c>
      <c r="BI1871" s="191">
        <v>231.45</v>
      </c>
      <c r="BJ1871" s="191">
        <v>595.74</v>
      </c>
      <c r="BK1871" s="191">
        <v>142.43</v>
      </c>
      <c r="BL1871" s="191">
        <v>9.24</v>
      </c>
      <c r="BM1871" s="191">
        <v>40.39</v>
      </c>
      <c r="BN1871" s="191">
        <v>18.989999999999998</v>
      </c>
      <c r="BO1871" s="191">
        <v>59.38</v>
      </c>
      <c r="BP1871" s="191">
        <v>806.79</v>
      </c>
      <c r="BQ1871" s="191">
        <v>43.42</v>
      </c>
      <c r="BR1871" s="191">
        <v>2.39</v>
      </c>
      <c r="BS1871" s="191">
        <v>763.37</v>
      </c>
      <c r="BT1871" s="191">
        <v>152.66999999999999</v>
      </c>
      <c r="BU1871" s="191">
        <v>961.85</v>
      </c>
      <c r="BV1871" s="186">
        <v>6330</v>
      </c>
      <c r="BW1871" s="186">
        <v>5386</v>
      </c>
      <c r="BX1871" s="186">
        <v>944</v>
      </c>
      <c r="BY1871" s="189">
        <v>43540</v>
      </c>
      <c r="BZ1871" s="188" t="s">
        <v>624</v>
      </c>
      <c r="CA1871" s="186">
        <v>56088</v>
      </c>
      <c r="CB1871" s="186">
        <v>8157</v>
      </c>
      <c r="CC1871" s="189">
        <v>43571</v>
      </c>
      <c r="CD1871" s="186">
        <v>49495</v>
      </c>
      <c r="CE1871" s="186">
        <v>7105</v>
      </c>
      <c r="CF1871" s="186">
        <v>54881</v>
      </c>
      <c r="CG1871" s="186">
        <v>8049</v>
      </c>
    </row>
    <row r="1872" spans="1:85" hidden="1" x14ac:dyDescent="0.45">
      <c r="A1872" s="98">
        <v>100004095111</v>
      </c>
      <c r="B1872" s="1">
        <v>43538</v>
      </c>
      <c r="C1872" t="s">
        <v>101</v>
      </c>
      <c r="D1872">
        <v>2018</v>
      </c>
      <c r="E1872" s="98">
        <v>14807814659972</v>
      </c>
      <c r="F1872" s="142" t="s">
        <v>794</v>
      </c>
      <c r="G1872" s="141" t="str">
        <f>VLOOKUP(E1872,'Tableau Sites'!$A$7:$C$107,3,FALSE)</f>
        <v>PLACE DE LA LIBERTE</v>
      </c>
      <c r="H1872" s="98">
        <v>56100</v>
      </c>
      <c r="I1872" s="104">
        <v>6</v>
      </c>
      <c r="J1872" s="1">
        <v>43404</v>
      </c>
      <c r="K1872" s="1">
        <v>43404</v>
      </c>
      <c r="L1872" s="104">
        <v>133</v>
      </c>
      <c r="M1872" s="104">
        <v>133</v>
      </c>
      <c r="N1872" s="5">
        <v>32.51</v>
      </c>
      <c r="O1872" s="186">
        <v>102976584</v>
      </c>
      <c r="P1872" s="187" t="s">
        <v>611</v>
      </c>
      <c r="Q1872" s="186">
        <v>102977700</v>
      </c>
      <c r="R1872" s="188" t="s">
        <v>130</v>
      </c>
      <c r="S1872" s="186">
        <v>11003620275</v>
      </c>
      <c r="T1872" s="188" t="s">
        <v>910</v>
      </c>
      <c r="U1872" s="186">
        <v>21560121200016</v>
      </c>
      <c r="V1872" s="188" t="s">
        <v>347</v>
      </c>
      <c r="W1872" s="188" t="s">
        <v>917</v>
      </c>
      <c r="X1872" s="186">
        <v>100004095111</v>
      </c>
      <c r="Y1872" s="189">
        <v>43538</v>
      </c>
      <c r="Z1872" s="189">
        <v>43578</v>
      </c>
      <c r="AA1872" s="186">
        <v>310</v>
      </c>
      <c r="AB1872" s="188" t="s">
        <v>613</v>
      </c>
      <c r="AC1872" s="188" t="s">
        <v>347</v>
      </c>
      <c r="AD1872" s="186">
        <v>6005877895</v>
      </c>
      <c r="AE1872" s="188" t="s">
        <v>794</v>
      </c>
      <c r="AF1872" s="188" t="s">
        <v>347</v>
      </c>
      <c r="AG1872" s="188" t="s">
        <v>347</v>
      </c>
      <c r="AH1872" s="190">
        <v>14807814659972</v>
      </c>
      <c r="AI1872" s="188" t="s">
        <v>892</v>
      </c>
      <c r="AJ1872" s="186">
        <v>56100</v>
      </c>
      <c r="AK1872" s="188" t="s">
        <v>264</v>
      </c>
      <c r="AL1872" s="188" t="s">
        <v>616</v>
      </c>
      <c r="AM1872" s="188" t="s">
        <v>1025</v>
      </c>
      <c r="AN1872" s="188" t="s">
        <v>101</v>
      </c>
      <c r="AO1872" s="188" t="s">
        <v>617</v>
      </c>
      <c r="AP1872" s="188" t="s">
        <v>618</v>
      </c>
      <c r="AQ1872" s="188" t="s">
        <v>619</v>
      </c>
      <c r="AR1872" s="191">
        <v>6</v>
      </c>
      <c r="AS1872" s="188" t="s">
        <v>347</v>
      </c>
      <c r="AT1872" s="188" t="s">
        <v>347</v>
      </c>
      <c r="AU1872" s="186">
        <v>0</v>
      </c>
      <c r="AV1872" s="189">
        <v>43344</v>
      </c>
      <c r="AW1872" s="189">
        <v>43404</v>
      </c>
      <c r="AX1872" s="191">
        <v>6.69</v>
      </c>
      <c r="AY1872" s="186">
        <v>0</v>
      </c>
      <c r="AZ1872" s="186">
        <v>0</v>
      </c>
      <c r="BA1872" s="186">
        <v>0</v>
      </c>
      <c r="BB1872" s="186">
        <v>0</v>
      </c>
      <c r="BC1872" s="191">
        <v>0.26</v>
      </c>
      <c r="BD1872" s="186">
        <v>0</v>
      </c>
      <c r="BE1872" s="186">
        <v>0</v>
      </c>
      <c r="BF1872" s="189">
        <v>43405</v>
      </c>
      <c r="BG1872" s="189">
        <v>43465</v>
      </c>
      <c r="BH1872" s="191">
        <v>10.11</v>
      </c>
      <c r="BI1872" s="191">
        <v>4.87</v>
      </c>
      <c r="BJ1872" s="191">
        <v>21.67</v>
      </c>
      <c r="BK1872" s="191">
        <v>2.99</v>
      </c>
      <c r="BL1872" s="191">
        <v>2.73</v>
      </c>
      <c r="BM1872" s="191">
        <v>0.85</v>
      </c>
      <c r="BN1872" s="191">
        <v>0.4</v>
      </c>
      <c r="BO1872" s="191">
        <v>1.25</v>
      </c>
      <c r="BP1872" s="191">
        <v>28.64</v>
      </c>
      <c r="BQ1872" s="191">
        <v>12.84</v>
      </c>
      <c r="BR1872" s="191">
        <v>0.71</v>
      </c>
      <c r="BS1872" s="191">
        <v>15.8</v>
      </c>
      <c r="BT1872" s="191">
        <v>3.16</v>
      </c>
      <c r="BU1872" s="191">
        <v>32.51</v>
      </c>
      <c r="BV1872" s="186">
        <v>133</v>
      </c>
      <c r="BW1872" s="186">
        <v>133</v>
      </c>
      <c r="BX1872" s="186">
        <v>0</v>
      </c>
      <c r="BY1872" s="189">
        <v>43522</v>
      </c>
      <c r="BZ1872" s="188" t="s">
        <v>624</v>
      </c>
      <c r="CA1872" s="186">
        <v>438</v>
      </c>
      <c r="CB1872" s="186">
        <v>0</v>
      </c>
      <c r="CC1872" s="189">
        <v>43550</v>
      </c>
      <c r="CD1872" s="186">
        <v>100</v>
      </c>
      <c r="CE1872" s="186">
        <v>0</v>
      </c>
      <c r="CF1872" s="186">
        <v>233</v>
      </c>
      <c r="CG1872" s="186">
        <v>0</v>
      </c>
    </row>
    <row r="1873" spans="1:85" hidden="1" x14ac:dyDescent="0.45">
      <c r="A1873" s="98">
        <v>100004095111</v>
      </c>
      <c r="B1873" s="1">
        <v>43538</v>
      </c>
      <c r="C1873" t="s">
        <v>101</v>
      </c>
      <c r="D1873">
        <v>2019</v>
      </c>
      <c r="E1873" s="98">
        <v>14807814659972</v>
      </c>
      <c r="F1873" s="142" t="s">
        <v>794</v>
      </c>
      <c r="G1873" s="141" t="str">
        <f>VLOOKUP(E1873,'Tableau Sites'!$A$7:$C$107,3,FALSE)</f>
        <v>PLACE DE LA LIBERTE</v>
      </c>
      <c r="H1873" s="98">
        <v>56100</v>
      </c>
      <c r="I1873" s="104">
        <v>6</v>
      </c>
      <c r="J1873" s="1">
        <v>43465</v>
      </c>
      <c r="K1873" s="1">
        <v>43465</v>
      </c>
      <c r="L1873" s="104">
        <v>111</v>
      </c>
      <c r="M1873" s="104">
        <v>111</v>
      </c>
      <c r="N1873" s="5">
        <v>28.92</v>
      </c>
      <c r="O1873" s="186">
        <v>102976584</v>
      </c>
      <c r="P1873" s="187" t="s">
        <v>611</v>
      </c>
      <c r="Q1873" s="186">
        <v>102977700</v>
      </c>
      <c r="R1873" s="188" t="s">
        <v>130</v>
      </c>
      <c r="S1873" s="186">
        <v>11003620275</v>
      </c>
      <c r="T1873" s="188" t="s">
        <v>910</v>
      </c>
      <c r="U1873" s="186">
        <v>21560121200016</v>
      </c>
      <c r="V1873" s="188" t="s">
        <v>347</v>
      </c>
      <c r="W1873" s="188" t="s">
        <v>917</v>
      </c>
      <c r="X1873" s="186">
        <v>100004095111</v>
      </c>
      <c r="Y1873" s="189">
        <v>43538</v>
      </c>
      <c r="Z1873" s="189">
        <v>43578</v>
      </c>
      <c r="AA1873" s="186">
        <v>311</v>
      </c>
      <c r="AB1873" s="188" t="s">
        <v>613</v>
      </c>
      <c r="AC1873" s="188" t="s">
        <v>347</v>
      </c>
      <c r="AD1873" s="186">
        <v>6005877895</v>
      </c>
      <c r="AE1873" s="188" t="s">
        <v>794</v>
      </c>
      <c r="AF1873" s="188" t="s">
        <v>347</v>
      </c>
      <c r="AG1873" s="188" t="s">
        <v>347</v>
      </c>
      <c r="AH1873" s="190">
        <v>14807814659972</v>
      </c>
      <c r="AI1873" s="188" t="s">
        <v>892</v>
      </c>
      <c r="AJ1873" s="186">
        <v>56100</v>
      </c>
      <c r="AK1873" s="188" t="s">
        <v>264</v>
      </c>
      <c r="AL1873" s="188" t="s">
        <v>616</v>
      </c>
      <c r="AM1873" s="188" t="s">
        <v>1025</v>
      </c>
      <c r="AN1873" s="188" t="s">
        <v>101</v>
      </c>
      <c r="AO1873" s="188" t="s">
        <v>617</v>
      </c>
      <c r="AP1873" s="188" t="s">
        <v>618</v>
      </c>
      <c r="AQ1873" s="188" t="s">
        <v>619</v>
      </c>
      <c r="AR1873" s="191">
        <v>6</v>
      </c>
      <c r="AS1873" s="188" t="s">
        <v>347</v>
      </c>
      <c r="AT1873" s="188" t="s">
        <v>347</v>
      </c>
      <c r="AU1873" s="186">
        <v>0</v>
      </c>
      <c r="AV1873" s="189">
        <v>43405</v>
      </c>
      <c r="AW1873" s="189">
        <v>43465</v>
      </c>
      <c r="AX1873" s="191">
        <v>5.58</v>
      </c>
      <c r="AY1873" s="186">
        <v>0</v>
      </c>
      <c r="AZ1873" s="186">
        <v>0</v>
      </c>
      <c r="BA1873" s="186">
        <v>0</v>
      </c>
      <c r="BB1873" s="186">
        <v>0</v>
      </c>
      <c r="BC1873" s="191">
        <v>0.21</v>
      </c>
      <c r="BD1873" s="186">
        <v>0</v>
      </c>
      <c r="BE1873" s="186">
        <v>0</v>
      </c>
      <c r="BF1873" s="189">
        <v>43466</v>
      </c>
      <c r="BG1873" s="189">
        <v>43524</v>
      </c>
      <c r="BH1873" s="191">
        <v>9.7799999999999994</v>
      </c>
      <c r="BI1873" s="191">
        <v>4.0599999999999996</v>
      </c>
      <c r="BJ1873" s="191">
        <v>19.420000000000002</v>
      </c>
      <c r="BK1873" s="191">
        <v>2.5</v>
      </c>
      <c r="BL1873" s="191">
        <v>2.64</v>
      </c>
      <c r="BM1873" s="191">
        <v>0.71</v>
      </c>
      <c r="BN1873" s="191">
        <v>0.33</v>
      </c>
      <c r="BO1873" s="191">
        <v>1.04</v>
      </c>
      <c r="BP1873" s="191">
        <v>25.6</v>
      </c>
      <c r="BQ1873" s="191">
        <v>12.42</v>
      </c>
      <c r="BR1873" s="191">
        <v>0.68</v>
      </c>
      <c r="BS1873" s="191">
        <v>13.18</v>
      </c>
      <c r="BT1873" s="191">
        <v>2.64</v>
      </c>
      <c r="BU1873" s="191">
        <v>28.92</v>
      </c>
      <c r="BV1873" s="186">
        <v>111</v>
      </c>
      <c r="BW1873" s="186">
        <v>111</v>
      </c>
      <c r="BX1873" s="186">
        <v>0</v>
      </c>
      <c r="BY1873" s="189">
        <v>43522</v>
      </c>
      <c r="BZ1873" s="188" t="s">
        <v>624</v>
      </c>
      <c r="CA1873" s="186">
        <v>438</v>
      </c>
      <c r="CB1873" s="186">
        <v>0</v>
      </c>
      <c r="CC1873" s="189">
        <v>43550</v>
      </c>
      <c r="CD1873" s="186">
        <v>233</v>
      </c>
      <c r="CE1873" s="186">
        <v>0</v>
      </c>
      <c r="CF1873" s="186">
        <v>344</v>
      </c>
      <c r="CG1873" s="186">
        <v>0</v>
      </c>
    </row>
    <row r="1874" spans="1:85" hidden="1" x14ac:dyDescent="0.45">
      <c r="A1874" s="98">
        <v>100004095111</v>
      </c>
      <c r="B1874" s="1">
        <v>43538</v>
      </c>
      <c r="C1874" t="s">
        <v>101</v>
      </c>
      <c r="D1874">
        <v>2019</v>
      </c>
      <c r="E1874" s="98">
        <v>14807814659972</v>
      </c>
      <c r="F1874" s="142" t="s">
        <v>794</v>
      </c>
      <c r="G1874" s="141" t="str">
        <f>VLOOKUP(E1874,'Tableau Sites'!$A$7:$C$107,3,FALSE)</f>
        <v>PLACE DE LA LIBERTE</v>
      </c>
      <c r="H1874" s="98">
        <v>56100</v>
      </c>
      <c r="I1874" s="104">
        <v>6</v>
      </c>
      <c r="J1874" s="1">
        <v>43524</v>
      </c>
      <c r="K1874" s="1">
        <v>43524</v>
      </c>
      <c r="L1874" s="104">
        <v>102</v>
      </c>
      <c r="M1874" s="104">
        <v>102</v>
      </c>
      <c r="N1874" s="5">
        <v>28.32</v>
      </c>
      <c r="O1874" s="186">
        <v>102976584</v>
      </c>
      <c r="P1874" s="187" t="s">
        <v>611</v>
      </c>
      <c r="Q1874" s="186">
        <v>102977700</v>
      </c>
      <c r="R1874" s="188" t="s">
        <v>130</v>
      </c>
      <c r="S1874" s="186">
        <v>11003620275</v>
      </c>
      <c r="T1874" s="188" t="s">
        <v>910</v>
      </c>
      <c r="U1874" s="186">
        <v>21560121200016</v>
      </c>
      <c r="V1874" s="188" t="s">
        <v>347</v>
      </c>
      <c r="W1874" s="188" t="s">
        <v>917</v>
      </c>
      <c r="X1874" s="186">
        <v>100004095111</v>
      </c>
      <c r="Y1874" s="189">
        <v>43538</v>
      </c>
      <c r="Z1874" s="189">
        <v>43578</v>
      </c>
      <c r="AA1874" s="186">
        <v>312</v>
      </c>
      <c r="AB1874" s="188" t="s">
        <v>613</v>
      </c>
      <c r="AC1874" s="188" t="s">
        <v>347</v>
      </c>
      <c r="AD1874" s="186">
        <v>6005877895</v>
      </c>
      <c r="AE1874" s="188" t="s">
        <v>794</v>
      </c>
      <c r="AF1874" s="188" t="s">
        <v>347</v>
      </c>
      <c r="AG1874" s="188" t="s">
        <v>347</v>
      </c>
      <c r="AH1874" s="190">
        <v>14807814659972</v>
      </c>
      <c r="AI1874" s="188" t="s">
        <v>892</v>
      </c>
      <c r="AJ1874" s="186">
        <v>56100</v>
      </c>
      <c r="AK1874" s="188" t="s">
        <v>264</v>
      </c>
      <c r="AL1874" s="188" t="s">
        <v>616</v>
      </c>
      <c r="AM1874" s="188" t="s">
        <v>1025</v>
      </c>
      <c r="AN1874" s="188" t="s">
        <v>101</v>
      </c>
      <c r="AO1874" s="188" t="s">
        <v>617</v>
      </c>
      <c r="AP1874" s="188" t="s">
        <v>618</v>
      </c>
      <c r="AQ1874" s="188" t="s">
        <v>619</v>
      </c>
      <c r="AR1874" s="191">
        <v>6</v>
      </c>
      <c r="AS1874" s="188" t="s">
        <v>347</v>
      </c>
      <c r="AT1874" s="188" t="s">
        <v>347</v>
      </c>
      <c r="AU1874" s="186">
        <v>0</v>
      </c>
      <c r="AV1874" s="189">
        <v>43466</v>
      </c>
      <c r="AW1874" s="189">
        <v>43524</v>
      </c>
      <c r="AX1874" s="191">
        <v>5.32</v>
      </c>
      <c r="AY1874" s="186">
        <v>0</v>
      </c>
      <c r="AZ1874" s="186">
        <v>0</v>
      </c>
      <c r="BA1874" s="186">
        <v>0</v>
      </c>
      <c r="BB1874" s="186">
        <v>0</v>
      </c>
      <c r="BC1874" s="191">
        <v>0.39</v>
      </c>
      <c r="BD1874" s="186">
        <v>0</v>
      </c>
      <c r="BE1874" s="186">
        <v>0</v>
      </c>
      <c r="BF1874" s="189">
        <v>43525</v>
      </c>
      <c r="BG1874" s="189">
        <v>43585</v>
      </c>
      <c r="BH1874" s="191">
        <v>10.11</v>
      </c>
      <c r="BI1874" s="191">
        <v>3.73</v>
      </c>
      <c r="BJ1874" s="191">
        <v>19.16</v>
      </c>
      <c r="BK1874" s="191">
        <v>2.2999999999999998</v>
      </c>
      <c r="BL1874" s="191">
        <v>2.73</v>
      </c>
      <c r="BM1874" s="191">
        <v>0.65</v>
      </c>
      <c r="BN1874" s="191">
        <v>0.31</v>
      </c>
      <c r="BO1874" s="191">
        <v>0.96</v>
      </c>
      <c r="BP1874" s="191">
        <v>25.15</v>
      </c>
      <c r="BQ1874" s="191">
        <v>12.84</v>
      </c>
      <c r="BR1874" s="191">
        <v>0.71</v>
      </c>
      <c r="BS1874" s="191">
        <v>12.31</v>
      </c>
      <c r="BT1874" s="191">
        <v>2.46</v>
      </c>
      <c r="BU1874" s="191">
        <v>28.32</v>
      </c>
      <c r="BV1874" s="186">
        <v>102</v>
      </c>
      <c r="BW1874" s="186">
        <v>102</v>
      </c>
      <c r="BX1874" s="186">
        <v>0</v>
      </c>
      <c r="BY1874" s="189">
        <v>43522</v>
      </c>
      <c r="BZ1874" s="188" t="s">
        <v>624</v>
      </c>
      <c r="CA1874" s="186">
        <v>438</v>
      </c>
      <c r="CB1874" s="186">
        <v>0</v>
      </c>
      <c r="CC1874" s="189">
        <v>43550</v>
      </c>
      <c r="CD1874" s="186">
        <v>344</v>
      </c>
      <c r="CE1874" s="186">
        <v>0</v>
      </c>
      <c r="CF1874" s="186">
        <v>446</v>
      </c>
      <c r="CG1874" s="186">
        <v>0</v>
      </c>
    </row>
    <row r="1875" spans="1:85" x14ac:dyDescent="0.45">
      <c r="A1875" s="98">
        <v>100004095111</v>
      </c>
      <c r="B1875" s="1">
        <v>43538</v>
      </c>
      <c r="C1875" t="s">
        <v>101</v>
      </c>
      <c r="D1875">
        <v>2018</v>
      </c>
      <c r="E1875" s="98">
        <v>14881331282858</v>
      </c>
      <c r="F1875" s="142" t="s">
        <v>796</v>
      </c>
      <c r="G1875" s="141" t="str">
        <f>VLOOKUP(E1875,'Tableau Sites'!$A$7:$C$127,3,FALSE)</f>
        <v>BOULEVARD EMILE GUILLEROT</v>
      </c>
      <c r="H1875" s="98">
        <v>56100</v>
      </c>
      <c r="I1875" s="104">
        <v>6</v>
      </c>
      <c r="J1875" s="1">
        <v>43404</v>
      </c>
      <c r="K1875" s="1">
        <v>43404</v>
      </c>
      <c r="L1875" s="104">
        <v>483</v>
      </c>
      <c r="M1875" s="104">
        <v>483</v>
      </c>
      <c r="N1875" s="5">
        <v>82.39</v>
      </c>
      <c r="O1875" s="186">
        <v>102976584</v>
      </c>
      <c r="P1875" s="187" t="s">
        <v>611</v>
      </c>
      <c r="Q1875" s="186">
        <v>102977700</v>
      </c>
      <c r="R1875" s="188" t="s">
        <v>130</v>
      </c>
      <c r="S1875" s="186">
        <v>11003620275</v>
      </c>
      <c r="T1875" s="188" t="s">
        <v>910</v>
      </c>
      <c r="U1875" s="186">
        <v>21560121200016</v>
      </c>
      <c r="V1875" s="188" t="s">
        <v>347</v>
      </c>
      <c r="W1875" s="188" t="s">
        <v>917</v>
      </c>
      <c r="X1875" s="186">
        <v>100004095111</v>
      </c>
      <c r="Y1875" s="189">
        <v>43538</v>
      </c>
      <c r="Z1875" s="189">
        <v>43578</v>
      </c>
      <c r="AA1875" s="186">
        <v>313</v>
      </c>
      <c r="AB1875" s="188" t="s">
        <v>613</v>
      </c>
      <c r="AC1875" s="188" t="s">
        <v>347</v>
      </c>
      <c r="AD1875" s="186">
        <v>6005937300</v>
      </c>
      <c r="AE1875" s="188" t="s">
        <v>796</v>
      </c>
      <c r="AF1875" s="188" t="s">
        <v>347</v>
      </c>
      <c r="AG1875" s="188" t="s">
        <v>347</v>
      </c>
      <c r="AH1875" s="190">
        <v>14881331282858</v>
      </c>
      <c r="AI1875" s="188" t="s">
        <v>188</v>
      </c>
      <c r="AJ1875" s="186">
        <v>56100</v>
      </c>
      <c r="AK1875" s="188" t="s">
        <v>264</v>
      </c>
      <c r="AL1875" s="188" t="s">
        <v>396</v>
      </c>
      <c r="AM1875" s="188" t="s">
        <v>1026</v>
      </c>
      <c r="AN1875" s="188" t="s">
        <v>101</v>
      </c>
      <c r="AO1875" s="188" t="s">
        <v>617</v>
      </c>
      <c r="AP1875" s="188" t="s">
        <v>618</v>
      </c>
      <c r="AQ1875" s="188" t="s">
        <v>619</v>
      </c>
      <c r="AR1875" s="191">
        <v>6</v>
      </c>
      <c r="AS1875" s="188" t="s">
        <v>347</v>
      </c>
      <c r="AT1875" s="188" t="s">
        <v>347</v>
      </c>
      <c r="AU1875" s="186">
        <v>0</v>
      </c>
      <c r="AV1875" s="189">
        <v>43344</v>
      </c>
      <c r="AW1875" s="189">
        <v>43404</v>
      </c>
      <c r="AX1875" s="191">
        <v>24.29</v>
      </c>
      <c r="AY1875" s="186">
        <v>0</v>
      </c>
      <c r="AZ1875" s="186">
        <v>0</v>
      </c>
      <c r="BA1875" s="186">
        <v>0</v>
      </c>
      <c r="BB1875" s="186">
        <v>0</v>
      </c>
      <c r="BC1875" s="191">
        <v>0.93</v>
      </c>
      <c r="BD1875" s="186">
        <v>0</v>
      </c>
      <c r="BE1875" s="186">
        <v>0</v>
      </c>
      <c r="BF1875" s="189">
        <v>43405</v>
      </c>
      <c r="BG1875" s="189">
        <v>43465</v>
      </c>
      <c r="BH1875" s="191">
        <v>10.11</v>
      </c>
      <c r="BI1875" s="191">
        <v>17.68</v>
      </c>
      <c r="BJ1875" s="191">
        <v>52.08</v>
      </c>
      <c r="BK1875" s="191">
        <v>10.87</v>
      </c>
      <c r="BL1875" s="191">
        <v>2.73</v>
      </c>
      <c r="BM1875" s="191">
        <v>3.08</v>
      </c>
      <c r="BN1875" s="191">
        <v>1.45</v>
      </c>
      <c r="BO1875" s="191">
        <v>4.53</v>
      </c>
      <c r="BP1875" s="191">
        <v>70.209999999999994</v>
      </c>
      <c r="BQ1875" s="191">
        <v>12.84</v>
      </c>
      <c r="BR1875" s="191">
        <v>0.71</v>
      </c>
      <c r="BS1875" s="191">
        <v>57.37</v>
      </c>
      <c r="BT1875" s="191">
        <v>11.47</v>
      </c>
      <c r="BU1875" s="191">
        <v>82.39</v>
      </c>
      <c r="BV1875" s="186">
        <v>483</v>
      </c>
      <c r="BW1875" s="186">
        <v>483</v>
      </c>
      <c r="BX1875" s="186">
        <v>0</v>
      </c>
      <c r="BY1875" s="189">
        <v>43458</v>
      </c>
      <c r="BZ1875" s="188" t="s">
        <v>624</v>
      </c>
      <c r="CA1875" s="186">
        <v>5073</v>
      </c>
      <c r="CB1875" s="186">
        <v>0</v>
      </c>
      <c r="CC1875" s="189">
        <v>43634</v>
      </c>
      <c r="CD1875" s="186">
        <v>3869</v>
      </c>
      <c r="CE1875" s="186">
        <v>0</v>
      </c>
      <c r="CF1875" s="186">
        <v>4352</v>
      </c>
      <c r="CG1875" s="186">
        <v>0</v>
      </c>
    </row>
    <row r="1876" spans="1:85" x14ac:dyDescent="0.45">
      <c r="A1876" s="98">
        <v>100004095111</v>
      </c>
      <c r="B1876" s="1">
        <v>43538</v>
      </c>
      <c r="C1876" t="s">
        <v>101</v>
      </c>
      <c r="D1876">
        <v>2019</v>
      </c>
      <c r="E1876" s="98">
        <v>14881331282858</v>
      </c>
      <c r="F1876" s="142" t="s">
        <v>796</v>
      </c>
      <c r="G1876" s="141" t="str">
        <f>VLOOKUP(E1876,'Tableau Sites'!$A$7:$C$127,3,FALSE)</f>
        <v>BOULEVARD EMILE GUILLEROT</v>
      </c>
      <c r="H1876" s="98">
        <v>56100</v>
      </c>
      <c r="I1876" s="104">
        <v>6</v>
      </c>
      <c r="J1876" s="1">
        <v>43465</v>
      </c>
      <c r="K1876" s="1">
        <v>43465</v>
      </c>
      <c r="L1876" s="104">
        <v>793</v>
      </c>
      <c r="M1876" s="104">
        <v>793</v>
      </c>
      <c r="N1876" s="5">
        <v>126.12</v>
      </c>
      <c r="O1876" s="186">
        <v>102976584</v>
      </c>
      <c r="P1876" s="187" t="s">
        <v>611</v>
      </c>
      <c r="Q1876" s="186">
        <v>102977700</v>
      </c>
      <c r="R1876" s="188" t="s">
        <v>130</v>
      </c>
      <c r="S1876" s="186">
        <v>11003620275</v>
      </c>
      <c r="T1876" s="188" t="s">
        <v>910</v>
      </c>
      <c r="U1876" s="186">
        <v>21560121200016</v>
      </c>
      <c r="V1876" s="188" t="s">
        <v>347</v>
      </c>
      <c r="W1876" s="188" t="s">
        <v>917</v>
      </c>
      <c r="X1876" s="186">
        <v>100004095111</v>
      </c>
      <c r="Y1876" s="189">
        <v>43538</v>
      </c>
      <c r="Z1876" s="189">
        <v>43578</v>
      </c>
      <c r="AA1876" s="186">
        <v>314</v>
      </c>
      <c r="AB1876" s="188" t="s">
        <v>613</v>
      </c>
      <c r="AC1876" s="188" t="s">
        <v>347</v>
      </c>
      <c r="AD1876" s="186">
        <v>6005937300</v>
      </c>
      <c r="AE1876" s="188" t="s">
        <v>796</v>
      </c>
      <c r="AF1876" s="188" t="s">
        <v>347</v>
      </c>
      <c r="AG1876" s="188" t="s">
        <v>347</v>
      </c>
      <c r="AH1876" s="190">
        <v>14881331282858</v>
      </c>
      <c r="AI1876" s="188" t="s">
        <v>188</v>
      </c>
      <c r="AJ1876" s="186">
        <v>56100</v>
      </c>
      <c r="AK1876" s="188" t="s">
        <v>264</v>
      </c>
      <c r="AL1876" s="188" t="s">
        <v>396</v>
      </c>
      <c r="AM1876" s="188" t="s">
        <v>1026</v>
      </c>
      <c r="AN1876" s="188" t="s">
        <v>101</v>
      </c>
      <c r="AO1876" s="188" t="s">
        <v>617</v>
      </c>
      <c r="AP1876" s="188" t="s">
        <v>618</v>
      </c>
      <c r="AQ1876" s="188" t="s">
        <v>619</v>
      </c>
      <c r="AR1876" s="191">
        <v>6</v>
      </c>
      <c r="AS1876" s="188" t="s">
        <v>347</v>
      </c>
      <c r="AT1876" s="188" t="s">
        <v>347</v>
      </c>
      <c r="AU1876" s="186">
        <v>0</v>
      </c>
      <c r="AV1876" s="189">
        <v>43405</v>
      </c>
      <c r="AW1876" s="189">
        <v>43465</v>
      </c>
      <c r="AX1876" s="191">
        <v>39.880000000000003</v>
      </c>
      <c r="AY1876" s="186">
        <v>0</v>
      </c>
      <c r="AZ1876" s="186">
        <v>0</v>
      </c>
      <c r="BA1876" s="186">
        <v>0</v>
      </c>
      <c r="BB1876" s="186">
        <v>0</v>
      </c>
      <c r="BC1876" s="191">
        <v>1.52</v>
      </c>
      <c r="BD1876" s="186">
        <v>0</v>
      </c>
      <c r="BE1876" s="186">
        <v>0</v>
      </c>
      <c r="BF1876" s="189">
        <v>43466</v>
      </c>
      <c r="BG1876" s="189">
        <v>43524</v>
      </c>
      <c r="BH1876" s="191">
        <v>9.7799999999999994</v>
      </c>
      <c r="BI1876" s="191">
        <v>29.02</v>
      </c>
      <c r="BJ1876" s="191">
        <v>78.680000000000007</v>
      </c>
      <c r="BK1876" s="191">
        <v>17.84</v>
      </c>
      <c r="BL1876" s="191">
        <v>2.64</v>
      </c>
      <c r="BM1876" s="191">
        <v>5.0599999999999996</v>
      </c>
      <c r="BN1876" s="191">
        <v>2.38</v>
      </c>
      <c r="BO1876" s="191">
        <v>7.44</v>
      </c>
      <c r="BP1876" s="191">
        <v>106.6</v>
      </c>
      <c r="BQ1876" s="191">
        <v>12.42</v>
      </c>
      <c r="BR1876" s="191">
        <v>0.68</v>
      </c>
      <c r="BS1876" s="191">
        <v>94.18</v>
      </c>
      <c r="BT1876" s="191">
        <v>18.84</v>
      </c>
      <c r="BU1876" s="191">
        <v>126.12</v>
      </c>
      <c r="BV1876" s="186">
        <v>793</v>
      </c>
      <c r="BW1876" s="186">
        <v>793</v>
      </c>
      <c r="BX1876" s="186">
        <v>0</v>
      </c>
      <c r="BY1876" s="189">
        <v>43458</v>
      </c>
      <c r="BZ1876" s="188" t="s">
        <v>624</v>
      </c>
      <c r="CA1876" s="186">
        <v>5073</v>
      </c>
      <c r="CB1876" s="186">
        <v>0</v>
      </c>
      <c r="CC1876" s="189">
        <v>43634</v>
      </c>
      <c r="CD1876" s="186">
        <v>4352</v>
      </c>
      <c r="CE1876" s="186">
        <v>0</v>
      </c>
      <c r="CF1876" s="186">
        <v>5145</v>
      </c>
      <c r="CG1876" s="186">
        <v>0</v>
      </c>
    </row>
    <row r="1877" spans="1:85" x14ac:dyDescent="0.45">
      <c r="A1877" s="98">
        <v>100004095111</v>
      </c>
      <c r="B1877" s="1">
        <v>43538</v>
      </c>
      <c r="C1877" t="s">
        <v>101</v>
      </c>
      <c r="D1877">
        <v>2019</v>
      </c>
      <c r="E1877" s="98">
        <v>14881331282858</v>
      </c>
      <c r="F1877" s="142" t="s">
        <v>796</v>
      </c>
      <c r="G1877" s="141" t="str">
        <f>VLOOKUP(E1877,'Tableau Sites'!$A$7:$C$127,3,FALSE)</f>
        <v>BOULEVARD EMILE GUILLEROT</v>
      </c>
      <c r="H1877" s="98">
        <v>56100</v>
      </c>
      <c r="I1877" s="104">
        <v>6</v>
      </c>
      <c r="J1877" s="1">
        <v>43524</v>
      </c>
      <c r="K1877" s="1">
        <v>43524</v>
      </c>
      <c r="L1877" s="104">
        <v>629</v>
      </c>
      <c r="M1877" s="104">
        <v>629</v>
      </c>
      <c r="N1877" s="5">
        <v>104.59</v>
      </c>
      <c r="O1877" s="186">
        <v>102976584</v>
      </c>
      <c r="P1877" s="187" t="s">
        <v>611</v>
      </c>
      <c r="Q1877" s="186">
        <v>102977700</v>
      </c>
      <c r="R1877" s="188" t="s">
        <v>130</v>
      </c>
      <c r="S1877" s="186">
        <v>11003620275</v>
      </c>
      <c r="T1877" s="188" t="s">
        <v>910</v>
      </c>
      <c r="U1877" s="186">
        <v>21560121200016</v>
      </c>
      <c r="V1877" s="188" t="s">
        <v>347</v>
      </c>
      <c r="W1877" s="188" t="s">
        <v>917</v>
      </c>
      <c r="X1877" s="186">
        <v>100004095111</v>
      </c>
      <c r="Y1877" s="189">
        <v>43538</v>
      </c>
      <c r="Z1877" s="189">
        <v>43578</v>
      </c>
      <c r="AA1877" s="186">
        <v>315</v>
      </c>
      <c r="AB1877" s="188" t="s">
        <v>613</v>
      </c>
      <c r="AC1877" s="188" t="s">
        <v>347</v>
      </c>
      <c r="AD1877" s="186">
        <v>6005937300</v>
      </c>
      <c r="AE1877" s="188" t="s">
        <v>796</v>
      </c>
      <c r="AF1877" s="188" t="s">
        <v>347</v>
      </c>
      <c r="AG1877" s="188" t="s">
        <v>347</v>
      </c>
      <c r="AH1877" s="190">
        <v>14881331282858</v>
      </c>
      <c r="AI1877" s="188" t="s">
        <v>188</v>
      </c>
      <c r="AJ1877" s="186">
        <v>56100</v>
      </c>
      <c r="AK1877" s="188" t="s">
        <v>264</v>
      </c>
      <c r="AL1877" s="188" t="s">
        <v>396</v>
      </c>
      <c r="AM1877" s="188" t="s">
        <v>1026</v>
      </c>
      <c r="AN1877" s="188" t="s">
        <v>101</v>
      </c>
      <c r="AO1877" s="188" t="s">
        <v>617</v>
      </c>
      <c r="AP1877" s="188" t="s">
        <v>618</v>
      </c>
      <c r="AQ1877" s="188" t="s">
        <v>619</v>
      </c>
      <c r="AR1877" s="191">
        <v>6</v>
      </c>
      <c r="AS1877" s="188" t="s">
        <v>347</v>
      </c>
      <c r="AT1877" s="188" t="s">
        <v>347</v>
      </c>
      <c r="AU1877" s="186">
        <v>0</v>
      </c>
      <c r="AV1877" s="189">
        <v>43466</v>
      </c>
      <c r="AW1877" s="189">
        <v>43524</v>
      </c>
      <c r="AX1877" s="191">
        <v>32.799999999999997</v>
      </c>
      <c r="AY1877" s="186">
        <v>0</v>
      </c>
      <c r="AZ1877" s="186">
        <v>0</v>
      </c>
      <c r="BA1877" s="186">
        <v>0</v>
      </c>
      <c r="BB1877" s="186">
        <v>0</v>
      </c>
      <c r="BC1877" s="191">
        <v>2.38</v>
      </c>
      <c r="BD1877" s="186">
        <v>0</v>
      </c>
      <c r="BE1877" s="186">
        <v>0</v>
      </c>
      <c r="BF1877" s="189">
        <v>43525</v>
      </c>
      <c r="BG1877" s="189">
        <v>43585</v>
      </c>
      <c r="BH1877" s="191">
        <v>10.11</v>
      </c>
      <c r="BI1877" s="191">
        <v>23.02</v>
      </c>
      <c r="BJ1877" s="191">
        <v>65.930000000000007</v>
      </c>
      <c r="BK1877" s="191">
        <v>14.15</v>
      </c>
      <c r="BL1877" s="191">
        <v>2.73</v>
      </c>
      <c r="BM1877" s="191">
        <v>4.01</v>
      </c>
      <c r="BN1877" s="191">
        <v>1.89</v>
      </c>
      <c r="BO1877" s="191">
        <v>5.9</v>
      </c>
      <c r="BP1877" s="191">
        <v>88.71</v>
      </c>
      <c r="BQ1877" s="191">
        <v>12.84</v>
      </c>
      <c r="BR1877" s="191">
        <v>0.71</v>
      </c>
      <c r="BS1877" s="191">
        <v>75.87</v>
      </c>
      <c r="BT1877" s="191">
        <v>15.17</v>
      </c>
      <c r="BU1877" s="191">
        <v>104.59</v>
      </c>
      <c r="BV1877" s="186">
        <v>629</v>
      </c>
      <c r="BW1877" s="186">
        <v>629</v>
      </c>
      <c r="BX1877" s="186">
        <v>0</v>
      </c>
      <c r="BY1877" s="189">
        <v>43458</v>
      </c>
      <c r="BZ1877" s="188" t="s">
        <v>624</v>
      </c>
      <c r="CA1877" s="186">
        <v>5073</v>
      </c>
      <c r="CB1877" s="186">
        <v>0</v>
      </c>
      <c r="CC1877" s="189">
        <v>43634</v>
      </c>
      <c r="CD1877" s="186">
        <v>5145</v>
      </c>
      <c r="CE1877" s="186">
        <v>0</v>
      </c>
      <c r="CF1877" s="186">
        <v>5774</v>
      </c>
      <c r="CG1877" s="186">
        <v>0</v>
      </c>
    </row>
    <row r="1878" spans="1:85" hidden="1" x14ac:dyDescent="0.45">
      <c r="A1878" s="98">
        <v>100004095111</v>
      </c>
      <c r="B1878" s="1">
        <v>43538</v>
      </c>
      <c r="C1878" t="s">
        <v>101</v>
      </c>
      <c r="D1878">
        <v>2018</v>
      </c>
      <c r="E1878" s="98">
        <v>14807959377717</v>
      </c>
      <c r="F1878" s="142" t="s">
        <v>798</v>
      </c>
      <c r="G1878" s="141" t="str">
        <f>VLOOKUP(E1878,'Tableau Sites'!$A$7:$C$107,3,FALSE)</f>
        <v>PLACE ALSACE LORRAINE</v>
      </c>
      <c r="H1878" s="98">
        <v>56100</v>
      </c>
      <c r="I1878" s="104">
        <v>6</v>
      </c>
      <c r="J1878" s="1">
        <v>43404</v>
      </c>
      <c r="K1878" s="1">
        <v>43404</v>
      </c>
      <c r="L1878" s="104">
        <v>108</v>
      </c>
      <c r="M1878" s="104">
        <v>108</v>
      </c>
      <c r="N1878" s="5">
        <v>28.93</v>
      </c>
      <c r="O1878" s="186">
        <v>102976584</v>
      </c>
      <c r="P1878" s="187" t="s">
        <v>611</v>
      </c>
      <c r="Q1878" s="186">
        <v>102977700</v>
      </c>
      <c r="R1878" s="188" t="s">
        <v>130</v>
      </c>
      <c r="S1878" s="186">
        <v>11003620275</v>
      </c>
      <c r="T1878" s="188" t="s">
        <v>910</v>
      </c>
      <c r="U1878" s="186">
        <v>21560121200016</v>
      </c>
      <c r="V1878" s="188" t="s">
        <v>347</v>
      </c>
      <c r="W1878" s="188" t="s">
        <v>917</v>
      </c>
      <c r="X1878" s="186">
        <v>100004095111</v>
      </c>
      <c r="Y1878" s="189">
        <v>43538</v>
      </c>
      <c r="Z1878" s="189">
        <v>43578</v>
      </c>
      <c r="AA1878" s="186">
        <v>316</v>
      </c>
      <c r="AB1878" s="188" t="s">
        <v>613</v>
      </c>
      <c r="AC1878" s="188" t="s">
        <v>347</v>
      </c>
      <c r="AD1878" s="186">
        <v>6005876672</v>
      </c>
      <c r="AE1878" s="188" t="s">
        <v>798</v>
      </c>
      <c r="AF1878" s="188" t="s">
        <v>347</v>
      </c>
      <c r="AG1878" s="188" t="s">
        <v>347</v>
      </c>
      <c r="AH1878" s="190">
        <v>14807959377717</v>
      </c>
      <c r="AI1878" s="188" t="s">
        <v>34</v>
      </c>
      <c r="AJ1878" s="186">
        <v>56100</v>
      </c>
      <c r="AK1878" s="188" t="s">
        <v>264</v>
      </c>
      <c r="AL1878" s="188" t="s">
        <v>616</v>
      </c>
      <c r="AM1878" s="188" t="s">
        <v>964</v>
      </c>
      <c r="AN1878" s="188" t="s">
        <v>101</v>
      </c>
      <c r="AO1878" s="188" t="s">
        <v>617</v>
      </c>
      <c r="AP1878" s="188" t="s">
        <v>618</v>
      </c>
      <c r="AQ1878" s="188" t="s">
        <v>619</v>
      </c>
      <c r="AR1878" s="191">
        <v>6</v>
      </c>
      <c r="AS1878" s="188" t="s">
        <v>347</v>
      </c>
      <c r="AT1878" s="188" t="s">
        <v>347</v>
      </c>
      <c r="AU1878" s="186">
        <v>0</v>
      </c>
      <c r="AV1878" s="189">
        <v>43344</v>
      </c>
      <c r="AW1878" s="189">
        <v>43404</v>
      </c>
      <c r="AX1878" s="191">
        <v>5.43</v>
      </c>
      <c r="AY1878" s="186">
        <v>0</v>
      </c>
      <c r="AZ1878" s="186">
        <v>0</v>
      </c>
      <c r="BA1878" s="186">
        <v>0</v>
      </c>
      <c r="BB1878" s="186">
        <v>0</v>
      </c>
      <c r="BC1878" s="191">
        <v>0.21</v>
      </c>
      <c r="BD1878" s="186">
        <v>0</v>
      </c>
      <c r="BE1878" s="186">
        <v>0</v>
      </c>
      <c r="BF1878" s="189">
        <v>43405</v>
      </c>
      <c r="BG1878" s="189">
        <v>43465</v>
      </c>
      <c r="BH1878" s="191">
        <v>10.11</v>
      </c>
      <c r="BI1878" s="191">
        <v>3.95</v>
      </c>
      <c r="BJ1878" s="191">
        <v>19.489999999999998</v>
      </c>
      <c r="BK1878" s="191">
        <v>2.4300000000000002</v>
      </c>
      <c r="BL1878" s="191">
        <v>2.73</v>
      </c>
      <c r="BM1878" s="191">
        <v>0.69</v>
      </c>
      <c r="BN1878" s="191">
        <v>0.32</v>
      </c>
      <c r="BO1878" s="191">
        <v>1.01</v>
      </c>
      <c r="BP1878" s="191">
        <v>25.66</v>
      </c>
      <c r="BQ1878" s="191">
        <v>12.84</v>
      </c>
      <c r="BR1878" s="191">
        <v>0.71</v>
      </c>
      <c r="BS1878" s="191">
        <v>12.82</v>
      </c>
      <c r="BT1878" s="191">
        <v>2.56</v>
      </c>
      <c r="BU1878" s="191">
        <v>28.93</v>
      </c>
      <c r="BV1878" s="186">
        <v>108</v>
      </c>
      <c r="BW1878" s="186">
        <v>108</v>
      </c>
      <c r="BX1878" s="186">
        <v>0</v>
      </c>
      <c r="BY1878" s="189">
        <v>43536</v>
      </c>
      <c r="BZ1878" s="188" t="s">
        <v>624</v>
      </c>
      <c r="CA1878" s="186">
        <v>2546</v>
      </c>
      <c r="CB1878" s="186">
        <v>0</v>
      </c>
      <c r="CC1878" s="189">
        <v>43567</v>
      </c>
      <c r="CD1878" s="186">
        <v>2319</v>
      </c>
      <c r="CE1878" s="186">
        <v>0</v>
      </c>
      <c r="CF1878" s="186">
        <v>2427</v>
      </c>
      <c r="CG1878" s="186">
        <v>0</v>
      </c>
    </row>
    <row r="1879" spans="1:85" hidden="1" x14ac:dyDescent="0.45">
      <c r="A1879" s="98">
        <v>100004095111</v>
      </c>
      <c r="B1879" s="1">
        <v>43538</v>
      </c>
      <c r="C1879" t="s">
        <v>101</v>
      </c>
      <c r="D1879">
        <v>2019</v>
      </c>
      <c r="E1879" s="98">
        <v>14807959377717</v>
      </c>
      <c r="F1879" s="142" t="s">
        <v>798</v>
      </c>
      <c r="G1879" s="141" t="str">
        <f>VLOOKUP(E1879,'Tableau Sites'!$A$7:$C$107,3,FALSE)</f>
        <v>PLACE ALSACE LORRAINE</v>
      </c>
      <c r="H1879" s="98">
        <v>56100</v>
      </c>
      <c r="I1879" s="104">
        <v>6</v>
      </c>
      <c r="J1879" s="1">
        <v>43465</v>
      </c>
      <c r="K1879" s="1">
        <v>43465</v>
      </c>
      <c r="L1879" s="104">
        <v>76</v>
      </c>
      <c r="M1879" s="104">
        <v>76</v>
      </c>
      <c r="N1879" s="5">
        <v>23.94</v>
      </c>
      <c r="O1879" s="186">
        <v>102976584</v>
      </c>
      <c r="P1879" s="187" t="s">
        <v>611</v>
      </c>
      <c r="Q1879" s="186">
        <v>102977700</v>
      </c>
      <c r="R1879" s="188" t="s">
        <v>130</v>
      </c>
      <c r="S1879" s="186">
        <v>11003620275</v>
      </c>
      <c r="T1879" s="188" t="s">
        <v>910</v>
      </c>
      <c r="U1879" s="186">
        <v>21560121200016</v>
      </c>
      <c r="V1879" s="188" t="s">
        <v>347</v>
      </c>
      <c r="W1879" s="188" t="s">
        <v>917</v>
      </c>
      <c r="X1879" s="186">
        <v>100004095111</v>
      </c>
      <c r="Y1879" s="189">
        <v>43538</v>
      </c>
      <c r="Z1879" s="189">
        <v>43578</v>
      </c>
      <c r="AA1879" s="186">
        <v>317</v>
      </c>
      <c r="AB1879" s="188" t="s">
        <v>613</v>
      </c>
      <c r="AC1879" s="188" t="s">
        <v>347</v>
      </c>
      <c r="AD1879" s="186">
        <v>6005876672</v>
      </c>
      <c r="AE1879" s="188" t="s">
        <v>798</v>
      </c>
      <c r="AF1879" s="188" t="s">
        <v>347</v>
      </c>
      <c r="AG1879" s="188" t="s">
        <v>347</v>
      </c>
      <c r="AH1879" s="190">
        <v>14807959377717</v>
      </c>
      <c r="AI1879" s="188" t="s">
        <v>34</v>
      </c>
      <c r="AJ1879" s="186">
        <v>56100</v>
      </c>
      <c r="AK1879" s="188" t="s">
        <v>264</v>
      </c>
      <c r="AL1879" s="188" t="s">
        <v>616</v>
      </c>
      <c r="AM1879" s="188" t="s">
        <v>964</v>
      </c>
      <c r="AN1879" s="188" t="s">
        <v>101</v>
      </c>
      <c r="AO1879" s="188" t="s">
        <v>617</v>
      </c>
      <c r="AP1879" s="188" t="s">
        <v>618</v>
      </c>
      <c r="AQ1879" s="188" t="s">
        <v>619</v>
      </c>
      <c r="AR1879" s="191">
        <v>6</v>
      </c>
      <c r="AS1879" s="188" t="s">
        <v>347</v>
      </c>
      <c r="AT1879" s="188" t="s">
        <v>347</v>
      </c>
      <c r="AU1879" s="186">
        <v>0</v>
      </c>
      <c r="AV1879" s="189">
        <v>43405</v>
      </c>
      <c r="AW1879" s="189">
        <v>43465</v>
      </c>
      <c r="AX1879" s="191">
        <v>3.83</v>
      </c>
      <c r="AY1879" s="186">
        <v>0</v>
      </c>
      <c r="AZ1879" s="186">
        <v>0</v>
      </c>
      <c r="BA1879" s="186">
        <v>0</v>
      </c>
      <c r="BB1879" s="186">
        <v>0</v>
      </c>
      <c r="BC1879" s="191">
        <v>0.15</v>
      </c>
      <c r="BD1879" s="186">
        <v>0</v>
      </c>
      <c r="BE1879" s="186">
        <v>0</v>
      </c>
      <c r="BF1879" s="189">
        <v>43466</v>
      </c>
      <c r="BG1879" s="189">
        <v>43524</v>
      </c>
      <c r="BH1879" s="191">
        <v>9.7799999999999994</v>
      </c>
      <c r="BI1879" s="191">
        <v>2.78</v>
      </c>
      <c r="BJ1879" s="191">
        <v>16.39</v>
      </c>
      <c r="BK1879" s="191">
        <v>1.71</v>
      </c>
      <c r="BL1879" s="191">
        <v>2.64</v>
      </c>
      <c r="BM1879" s="191">
        <v>0.48</v>
      </c>
      <c r="BN1879" s="191">
        <v>0.23</v>
      </c>
      <c r="BO1879" s="191">
        <v>0.71</v>
      </c>
      <c r="BP1879" s="191">
        <v>21.45</v>
      </c>
      <c r="BQ1879" s="191">
        <v>12.42</v>
      </c>
      <c r="BR1879" s="191">
        <v>0.68</v>
      </c>
      <c r="BS1879" s="191">
        <v>9.0299999999999994</v>
      </c>
      <c r="BT1879" s="191">
        <v>1.81</v>
      </c>
      <c r="BU1879" s="191">
        <v>23.94</v>
      </c>
      <c r="BV1879" s="186">
        <v>76</v>
      </c>
      <c r="BW1879" s="186">
        <v>76</v>
      </c>
      <c r="BX1879" s="186">
        <v>0</v>
      </c>
      <c r="BY1879" s="189">
        <v>43536</v>
      </c>
      <c r="BZ1879" s="188" t="s">
        <v>624</v>
      </c>
      <c r="CA1879" s="186">
        <v>2546</v>
      </c>
      <c r="CB1879" s="186">
        <v>0</v>
      </c>
      <c r="CC1879" s="189">
        <v>43567</v>
      </c>
      <c r="CD1879" s="186">
        <v>2427</v>
      </c>
      <c r="CE1879" s="186">
        <v>0</v>
      </c>
      <c r="CF1879" s="186">
        <v>2503</v>
      </c>
      <c r="CG1879" s="186">
        <v>0</v>
      </c>
    </row>
    <row r="1880" spans="1:85" hidden="1" x14ac:dyDescent="0.45">
      <c r="A1880" s="98">
        <v>100004095111</v>
      </c>
      <c r="B1880" s="1">
        <v>43538</v>
      </c>
      <c r="C1880" t="s">
        <v>101</v>
      </c>
      <c r="D1880">
        <v>2019</v>
      </c>
      <c r="E1880" s="98">
        <v>14807959377717</v>
      </c>
      <c r="F1880" s="142" t="s">
        <v>798</v>
      </c>
      <c r="G1880" s="141" t="str">
        <f>VLOOKUP(E1880,'Tableau Sites'!$A$7:$C$107,3,FALSE)</f>
        <v>PLACE ALSACE LORRAINE</v>
      </c>
      <c r="H1880" s="98">
        <v>56100</v>
      </c>
      <c r="I1880" s="104">
        <v>6</v>
      </c>
      <c r="J1880" s="1">
        <v>43524</v>
      </c>
      <c r="K1880" s="1">
        <v>43524</v>
      </c>
      <c r="L1880" s="104">
        <v>89</v>
      </c>
      <c r="M1880" s="104">
        <v>89</v>
      </c>
      <c r="N1880" s="5">
        <v>26.44</v>
      </c>
      <c r="O1880" s="186">
        <v>102976584</v>
      </c>
      <c r="P1880" s="187" t="s">
        <v>611</v>
      </c>
      <c r="Q1880" s="186">
        <v>102977700</v>
      </c>
      <c r="R1880" s="188" t="s">
        <v>130</v>
      </c>
      <c r="S1880" s="186">
        <v>11003620275</v>
      </c>
      <c r="T1880" s="188" t="s">
        <v>910</v>
      </c>
      <c r="U1880" s="186">
        <v>21560121200016</v>
      </c>
      <c r="V1880" s="188" t="s">
        <v>347</v>
      </c>
      <c r="W1880" s="188" t="s">
        <v>917</v>
      </c>
      <c r="X1880" s="186">
        <v>100004095111</v>
      </c>
      <c r="Y1880" s="189">
        <v>43538</v>
      </c>
      <c r="Z1880" s="189">
        <v>43578</v>
      </c>
      <c r="AA1880" s="186">
        <v>318</v>
      </c>
      <c r="AB1880" s="188" t="s">
        <v>613</v>
      </c>
      <c r="AC1880" s="188" t="s">
        <v>347</v>
      </c>
      <c r="AD1880" s="186">
        <v>6005876672</v>
      </c>
      <c r="AE1880" s="188" t="s">
        <v>798</v>
      </c>
      <c r="AF1880" s="188" t="s">
        <v>347</v>
      </c>
      <c r="AG1880" s="188" t="s">
        <v>347</v>
      </c>
      <c r="AH1880" s="190">
        <v>14807959377717</v>
      </c>
      <c r="AI1880" s="188" t="s">
        <v>34</v>
      </c>
      <c r="AJ1880" s="186">
        <v>56100</v>
      </c>
      <c r="AK1880" s="188" t="s">
        <v>264</v>
      </c>
      <c r="AL1880" s="188" t="s">
        <v>616</v>
      </c>
      <c r="AM1880" s="188" t="s">
        <v>964</v>
      </c>
      <c r="AN1880" s="188" t="s">
        <v>101</v>
      </c>
      <c r="AO1880" s="188" t="s">
        <v>617</v>
      </c>
      <c r="AP1880" s="188" t="s">
        <v>618</v>
      </c>
      <c r="AQ1880" s="188" t="s">
        <v>619</v>
      </c>
      <c r="AR1880" s="191">
        <v>6</v>
      </c>
      <c r="AS1880" s="188" t="s">
        <v>347</v>
      </c>
      <c r="AT1880" s="188" t="s">
        <v>347</v>
      </c>
      <c r="AU1880" s="186">
        <v>0</v>
      </c>
      <c r="AV1880" s="189">
        <v>43466</v>
      </c>
      <c r="AW1880" s="189">
        <v>43524</v>
      </c>
      <c r="AX1880" s="191">
        <v>4.6399999999999997</v>
      </c>
      <c r="AY1880" s="186">
        <v>0</v>
      </c>
      <c r="AZ1880" s="186">
        <v>0</v>
      </c>
      <c r="BA1880" s="186">
        <v>0</v>
      </c>
      <c r="BB1880" s="186">
        <v>0</v>
      </c>
      <c r="BC1880" s="191">
        <v>0.34</v>
      </c>
      <c r="BD1880" s="186">
        <v>0</v>
      </c>
      <c r="BE1880" s="186">
        <v>0</v>
      </c>
      <c r="BF1880" s="189">
        <v>43525</v>
      </c>
      <c r="BG1880" s="189">
        <v>43585</v>
      </c>
      <c r="BH1880" s="191">
        <v>10.11</v>
      </c>
      <c r="BI1880" s="191">
        <v>3.26</v>
      </c>
      <c r="BJ1880" s="191">
        <v>18.010000000000002</v>
      </c>
      <c r="BK1880" s="191">
        <v>2</v>
      </c>
      <c r="BL1880" s="191">
        <v>2.73</v>
      </c>
      <c r="BM1880" s="191">
        <v>0.56999999999999995</v>
      </c>
      <c r="BN1880" s="191">
        <v>0.27</v>
      </c>
      <c r="BO1880" s="191">
        <v>0.84</v>
      </c>
      <c r="BP1880" s="191">
        <v>23.58</v>
      </c>
      <c r="BQ1880" s="191">
        <v>12.84</v>
      </c>
      <c r="BR1880" s="191">
        <v>0.71</v>
      </c>
      <c r="BS1880" s="191">
        <v>10.74</v>
      </c>
      <c r="BT1880" s="191">
        <v>2.15</v>
      </c>
      <c r="BU1880" s="191">
        <v>26.44</v>
      </c>
      <c r="BV1880" s="186">
        <v>89</v>
      </c>
      <c r="BW1880" s="186">
        <v>89</v>
      </c>
      <c r="BX1880" s="186">
        <v>0</v>
      </c>
      <c r="BY1880" s="189">
        <v>43536</v>
      </c>
      <c r="BZ1880" s="188" t="s">
        <v>624</v>
      </c>
      <c r="CA1880" s="186">
        <v>2546</v>
      </c>
      <c r="CB1880" s="186">
        <v>0</v>
      </c>
      <c r="CC1880" s="189">
        <v>43567</v>
      </c>
      <c r="CD1880" s="186">
        <v>2503</v>
      </c>
      <c r="CE1880" s="186">
        <v>0</v>
      </c>
      <c r="CF1880" s="186">
        <v>2592</v>
      </c>
      <c r="CG1880" s="186">
        <v>0</v>
      </c>
    </row>
    <row r="1881" spans="1:85" hidden="1" x14ac:dyDescent="0.45">
      <c r="A1881" s="98">
        <v>100004095111</v>
      </c>
      <c r="B1881" s="1">
        <v>43538</v>
      </c>
      <c r="C1881" t="s">
        <v>101</v>
      </c>
      <c r="D1881">
        <v>2018</v>
      </c>
      <c r="E1881" s="98">
        <v>14808104095512</v>
      </c>
      <c r="F1881" s="142" t="s">
        <v>799</v>
      </c>
      <c r="G1881" s="141" t="str">
        <f>VLOOKUP(E1881,'Tableau Sites'!$A$7:$C$107,3,FALSE)</f>
        <v>RUE DE PONTCARRE</v>
      </c>
      <c r="H1881" s="98">
        <v>56100</v>
      </c>
      <c r="I1881" s="104">
        <v>6</v>
      </c>
      <c r="J1881" s="1">
        <v>43404</v>
      </c>
      <c r="K1881" s="1">
        <v>43404</v>
      </c>
      <c r="L1881" s="104">
        <v>66</v>
      </c>
      <c r="M1881" s="104">
        <v>66</v>
      </c>
      <c r="N1881" s="5">
        <v>22.97</v>
      </c>
      <c r="O1881" s="186">
        <v>102976584</v>
      </c>
      <c r="P1881" s="187" t="s">
        <v>611</v>
      </c>
      <c r="Q1881" s="186">
        <v>102977700</v>
      </c>
      <c r="R1881" s="188" t="s">
        <v>130</v>
      </c>
      <c r="S1881" s="186">
        <v>11003620275</v>
      </c>
      <c r="T1881" s="188" t="s">
        <v>910</v>
      </c>
      <c r="U1881" s="186">
        <v>21560121200016</v>
      </c>
      <c r="V1881" s="188" t="s">
        <v>347</v>
      </c>
      <c r="W1881" s="188" t="s">
        <v>917</v>
      </c>
      <c r="X1881" s="186">
        <v>100004095111</v>
      </c>
      <c r="Y1881" s="189">
        <v>43538</v>
      </c>
      <c r="Z1881" s="189">
        <v>43578</v>
      </c>
      <c r="AA1881" s="186">
        <v>319</v>
      </c>
      <c r="AB1881" s="188" t="s">
        <v>613</v>
      </c>
      <c r="AC1881" s="188" t="s">
        <v>347</v>
      </c>
      <c r="AD1881" s="186">
        <v>6005863657</v>
      </c>
      <c r="AE1881" s="188" t="s">
        <v>799</v>
      </c>
      <c r="AF1881" s="188" t="s">
        <v>347</v>
      </c>
      <c r="AG1881" s="188" t="s">
        <v>347</v>
      </c>
      <c r="AH1881" s="190">
        <v>14808104095512</v>
      </c>
      <c r="AI1881" s="188" t="s">
        <v>893</v>
      </c>
      <c r="AJ1881" s="186">
        <v>56100</v>
      </c>
      <c r="AK1881" s="188" t="s">
        <v>264</v>
      </c>
      <c r="AL1881" s="188" t="s">
        <v>616</v>
      </c>
      <c r="AM1881" s="188" t="s">
        <v>1027</v>
      </c>
      <c r="AN1881" s="188" t="s">
        <v>101</v>
      </c>
      <c r="AO1881" s="188" t="s">
        <v>617</v>
      </c>
      <c r="AP1881" s="188" t="s">
        <v>618</v>
      </c>
      <c r="AQ1881" s="188" t="s">
        <v>619</v>
      </c>
      <c r="AR1881" s="191">
        <v>6</v>
      </c>
      <c r="AS1881" s="188" t="s">
        <v>347</v>
      </c>
      <c r="AT1881" s="188" t="s">
        <v>347</v>
      </c>
      <c r="AU1881" s="186">
        <v>0</v>
      </c>
      <c r="AV1881" s="189">
        <v>43344</v>
      </c>
      <c r="AW1881" s="189">
        <v>43404</v>
      </c>
      <c r="AX1881" s="191">
        <v>3.32</v>
      </c>
      <c r="AY1881" s="186">
        <v>0</v>
      </c>
      <c r="AZ1881" s="186">
        <v>0</v>
      </c>
      <c r="BA1881" s="186">
        <v>0</v>
      </c>
      <c r="BB1881" s="186">
        <v>0</v>
      </c>
      <c r="BC1881" s="191">
        <v>0.13</v>
      </c>
      <c r="BD1881" s="186">
        <v>0</v>
      </c>
      <c r="BE1881" s="186">
        <v>0</v>
      </c>
      <c r="BF1881" s="189">
        <v>43405</v>
      </c>
      <c r="BG1881" s="189">
        <v>43465</v>
      </c>
      <c r="BH1881" s="191">
        <v>10.11</v>
      </c>
      <c r="BI1881" s="191">
        <v>2.42</v>
      </c>
      <c r="BJ1881" s="191">
        <v>15.85</v>
      </c>
      <c r="BK1881" s="191">
        <v>1.49</v>
      </c>
      <c r="BL1881" s="191">
        <v>2.73</v>
      </c>
      <c r="BM1881" s="191">
        <v>0.42</v>
      </c>
      <c r="BN1881" s="191">
        <v>0.2</v>
      </c>
      <c r="BO1881" s="191">
        <v>0.62</v>
      </c>
      <c r="BP1881" s="191">
        <v>20.69</v>
      </c>
      <c r="BQ1881" s="191">
        <v>12.84</v>
      </c>
      <c r="BR1881" s="191">
        <v>0.71</v>
      </c>
      <c r="BS1881" s="191">
        <v>7.85</v>
      </c>
      <c r="BT1881" s="191">
        <v>1.57</v>
      </c>
      <c r="BU1881" s="191">
        <v>22.97</v>
      </c>
      <c r="BV1881" s="186">
        <v>66</v>
      </c>
      <c r="BW1881" s="186">
        <v>66</v>
      </c>
      <c r="BX1881" s="186">
        <v>0</v>
      </c>
      <c r="BY1881" s="189">
        <v>43533</v>
      </c>
      <c r="BZ1881" s="188" t="s">
        <v>624</v>
      </c>
      <c r="CA1881" s="186">
        <v>878</v>
      </c>
      <c r="CB1881" s="186">
        <v>0</v>
      </c>
      <c r="CC1881" s="189">
        <v>43564</v>
      </c>
      <c r="CD1881" s="186">
        <v>516</v>
      </c>
      <c r="CE1881" s="186">
        <v>0</v>
      </c>
      <c r="CF1881" s="186">
        <v>582</v>
      </c>
      <c r="CG1881" s="186">
        <v>0</v>
      </c>
    </row>
    <row r="1882" spans="1:85" hidden="1" x14ac:dyDescent="0.45">
      <c r="A1882" s="98">
        <v>100004095111</v>
      </c>
      <c r="B1882" s="1">
        <v>43538</v>
      </c>
      <c r="C1882" t="s">
        <v>101</v>
      </c>
      <c r="D1882">
        <v>2019</v>
      </c>
      <c r="E1882" s="98">
        <v>14808104095512</v>
      </c>
      <c r="F1882" s="142" t="s">
        <v>799</v>
      </c>
      <c r="G1882" s="141" t="str">
        <f>VLOOKUP(E1882,'Tableau Sites'!$A$7:$C$107,3,FALSE)</f>
        <v>RUE DE PONTCARRE</v>
      </c>
      <c r="H1882" s="98">
        <v>56100</v>
      </c>
      <c r="I1882" s="104">
        <v>6</v>
      </c>
      <c r="J1882" s="1">
        <v>43465</v>
      </c>
      <c r="K1882" s="1">
        <v>43465</v>
      </c>
      <c r="L1882" s="104">
        <v>117</v>
      </c>
      <c r="M1882" s="104">
        <v>117</v>
      </c>
      <c r="N1882" s="5">
        <v>29.77</v>
      </c>
      <c r="O1882" s="186">
        <v>102976584</v>
      </c>
      <c r="P1882" s="187" t="s">
        <v>611</v>
      </c>
      <c r="Q1882" s="186">
        <v>102977700</v>
      </c>
      <c r="R1882" s="188" t="s">
        <v>130</v>
      </c>
      <c r="S1882" s="186">
        <v>11003620275</v>
      </c>
      <c r="T1882" s="188" t="s">
        <v>910</v>
      </c>
      <c r="U1882" s="186">
        <v>21560121200016</v>
      </c>
      <c r="V1882" s="188" t="s">
        <v>347</v>
      </c>
      <c r="W1882" s="188" t="s">
        <v>917</v>
      </c>
      <c r="X1882" s="186">
        <v>100004095111</v>
      </c>
      <c r="Y1882" s="189">
        <v>43538</v>
      </c>
      <c r="Z1882" s="189">
        <v>43578</v>
      </c>
      <c r="AA1882" s="186">
        <v>320</v>
      </c>
      <c r="AB1882" s="188" t="s">
        <v>613</v>
      </c>
      <c r="AC1882" s="188" t="s">
        <v>347</v>
      </c>
      <c r="AD1882" s="186">
        <v>6005863657</v>
      </c>
      <c r="AE1882" s="188" t="s">
        <v>799</v>
      </c>
      <c r="AF1882" s="188" t="s">
        <v>347</v>
      </c>
      <c r="AG1882" s="188" t="s">
        <v>347</v>
      </c>
      <c r="AH1882" s="190">
        <v>14808104095512</v>
      </c>
      <c r="AI1882" s="188" t="s">
        <v>893</v>
      </c>
      <c r="AJ1882" s="186">
        <v>56100</v>
      </c>
      <c r="AK1882" s="188" t="s">
        <v>264</v>
      </c>
      <c r="AL1882" s="188" t="s">
        <v>616</v>
      </c>
      <c r="AM1882" s="188" t="s">
        <v>1027</v>
      </c>
      <c r="AN1882" s="188" t="s">
        <v>101</v>
      </c>
      <c r="AO1882" s="188" t="s">
        <v>617</v>
      </c>
      <c r="AP1882" s="188" t="s">
        <v>618</v>
      </c>
      <c r="AQ1882" s="188" t="s">
        <v>619</v>
      </c>
      <c r="AR1882" s="191">
        <v>6</v>
      </c>
      <c r="AS1882" s="188" t="s">
        <v>347</v>
      </c>
      <c r="AT1882" s="188" t="s">
        <v>347</v>
      </c>
      <c r="AU1882" s="186">
        <v>0</v>
      </c>
      <c r="AV1882" s="189">
        <v>43405</v>
      </c>
      <c r="AW1882" s="189">
        <v>43465</v>
      </c>
      <c r="AX1882" s="191">
        <v>5.88</v>
      </c>
      <c r="AY1882" s="186">
        <v>0</v>
      </c>
      <c r="AZ1882" s="186">
        <v>0</v>
      </c>
      <c r="BA1882" s="186">
        <v>0</v>
      </c>
      <c r="BB1882" s="186">
        <v>0</v>
      </c>
      <c r="BC1882" s="191">
        <v>0.22</v>
      </c>
      <c r="BD1882" s="186">
        <v>0</v>
      </c>
      <c r="BE1882" s="186">
        <v>0</v>
      </c>
      <c r="BF1882" s="189">
        <v>43466</v>
      </c>
      <c r="BG1882" s="189">
        <v>43524</v>
      </c>
      <c r="BH1882" s="191">
        <v>9.7799999999999994</v>
      </c>
      <c r="BI1882" s="191">
        <v>4.28</v>
      </c>
      <c r="BJ1882" s="191">
        <v>19.940000000000001</v>
      </c>
      <c r="BK1882" s="191">
        <v>2.63</v>
      </c>
      <c r="BL1882" s="191">
        <v>2.64</v>
      </c>
      <c r="BM1882" s="191">
        <v>0.75</v>
      </c>
      <c r="BN1882" s="191">
        <v>0.35</v>
      </c>
      <c r="BO1882" s="191">
        <v>1.1000000000000001</v>
      </c>
      <c r="BP1882" s="191">
        <v>26.31</v>
      </c>
      <c r="BQ1882" s="191">
        <v>12.42</v>
      </c>
      <c r="BR1882" s="191">
        <v>0.68</v>
      </c>
      <c r="BS1882" s="191">
        <v>13.89</v>
      </c>
      <c r="BT1882" s="191">
        <v>2.78</v>
      </c>
      <c r="BU1882" s="191">
        <v>29.77</v>
      </c>
      <c r="BV1882" s="186">
        <v>117</v>
      </c>
      <c r="BW1882" s="186">
        <v>117</v>
      </c>
      <c r="BX1882" s="186">
        <v>0</v>
      </c>
      <c r="BY1882" s="189">
        <v>43533</v>
      </c>
      <c r="BZ1882" s="188" t="s">
        <v>624</v>
      </c>
      <c r="CA1882" s="186">
        <v>878</v>
      </c>
      <c r="CB1882" s="186">
        <v>0</v>
      </c>
      <c r="CC1882" s="189">
        <v>43564</v>
      </c>
      <c r="CD1882" s="186">
        <v>582</v>
      </c>
      <c r="CE1882" s="186">
        <v>0</v>
      </c>
      <c r="CF1882" s="186">
        <v>699</v>
      </c>
      <c r="CG1882" s="186">
        <v>0</v>
      </c>
    </row>
    <row r="1883" spans="1:85" hidden="1" x14ac:dyDescent="0.45">
      <c r="A1883" s="98">
        <v>100004095111</v>
      </c>
      <c r="B1883" s="1">
        <v>43538</v>
      </c>
      <c r="C1883" t="s">
        <v>101</v>
      </c>
      <c r="D1883">
        <v>2019</v>
      </c>
      <c r="E1883" s="98">
        <v>14808104095512</v>
      </c>
      <c r="F1883" s="142" t="s">
        <v>799</v>
      </c>
      <c r="G1883" s="141" t="str">
        <f>VLOOKUP(E1883,'Tableau Sites'!$A$7:$C$107,3,FALSE)</f>
        <v>RUE DE PONTCARRE</v>
      </c>
      <c r="H1883" s="98">
        <v>56100</v>
      </c>
      <c r="I1883" s="104">
        <v>6</v>
      </c>
      <c r="J1883" s="1">
        <v>43524</v>
      </c>
      <c r="K1883" s="1">
        <v>43524</v>
      </c>
      <c r="L1883" s="104">
        <v>171</v>
      </c>
      <c r="M1883" s="104">
        <v>171</v>
      </c>
      <c r="N1883" s="5">
        <v>38.31</v>
      </c>
      <c r="O1883" s="186">
        <v>102976584</v>
      </c>
      <c r="P1883" s="187" t="s">
        <v>611</v>
      </c>
      <c r="Q1883" s="186">
        <v>102977700</v>
      </c>
      <c r="R1883" s="188" t="s">
        <v>130</v>
      </c>
      <c r="S1883" s="186">
        <v>11003620275</v>
      </c>
      <c r="T1883" s="188" t="s">
        <v>910</v>
      </c>
      <c r="U1883" s="186">
        <v>21560121200016</v>
      </c>
      <c r="V1883" s="188" t="s">
        <v>347</v>
      </c>
      <c r="W1883" s="188" t="s">
        <v>917</v>
      </c>
      <c r="X1883" s="186">
        <v>100004095111</v>
      </c>
      <c r="Y1883" s="189">
        <v>43538</v>
      </c>
      <c r="Z1883" s="189">
        <v>43578</v>
      </c>
      <c r="AA1883" s="186">
        <v>321</v>
      </c>
      <c r="AB1883" s="188" t="s">
        <v>613</v>
      </c>
      <c r="AC1883" s="188" t="s">
        <v>347</v>
      </c>
      <c r="AD1883" s="186">
        <v>6005863657</v>
      </c>
      <c r="AE1883" s="188" t="s">
        <v>799</v>
      </c>
      <c r="AF1883" s="188" t="s">
        <v>347</v>
      </c>
      <c r="AG1883" s="188" t="s">
        <v>347</v>
      </c>
      <c r="AH1883" s="190">
        <v>14808104095512</v>
      </c>
      <c r="AI1883" s="188" t="s">
        <v>893</v>
      </c>
      <c r="AJ1883" s="186">
        <v>56100</v>
      </c>
      <c r="AK1883" s="188" t="s">
        <v>264</v>
      </c>
      <c r="AL1883" s="188" t="s">
        <v>616</v>
      </c>
      <c r="AM1883" s="188" t="s">
        <v>1027</v>
      </c>
      <c r="AN1883" s="188" t="s">
        <v>101</v>
      </c>
      <c r="AO1883" s="188" t="s">
        <v>617</v>
      </c>
      <c r="AP1883" s="188" t="s">
        <v>618</v>
      </c>
      <c r="AQ1883" s="188" t="s">
        <v>619</v>
      </c>
      <c r="AR1883" s="191">
        <v>6</v>
      </c>
      <c r="AS1883" s="188" t="s">
        <v>347</v>
      </c>
      <c r="AT1883" s="188" t="s">
        <v>347</v>
      </c>
      <c r="AU1883" s="186">
        <v>0</v>
      </c>
      <c r="AV1883" s="189">
        <v>43466</v>
      </c>
      <c r="AW1883" s="189">
        <v>43524</v>
      </c>
      <c r="AX1883" s="191">
        <v>8.92</v>
      </c>
      <c r="AY1883" s="186">
        <v>0</v>
      </c>
      <c r="AZ1883" s="186">
        <v>0</v>
      </c>
      <c r="BA1883" s="186">
        <v>0</v>
      </c>
      <c r="BB1883" s="186">
        <v>0</v>
      </c>
      <c r="BC1883" s="191">
        <v>0.65</v>
      </c>
      <c r="BD1883" s="186">
        <v>0</v>
      </c>
      <c r="BE1883" s="186">
        <v>0</v>
      </c>
      <c r="BF1883" s="189">
        <v>43525</v>
      </c>
      <c r="BG1883" s="189">
        <v>43585</v>
      </c>
      <c r="BH1883" s="191">
        <v>10.11</v>
      </c>
      <c r="BI1883" s="191">
        <v>6.26</v>
      </c>
      <c r="BJ1883" s="191">
        <v>25.29</v>
      </c>
      <c r="BK1883" s="191">
        <v>3.85</v>
      </c>
      <c r="BL1883" s="191">
        <v>2.73</v>
      </c>
      <c r="BM1883" s="191">
        <v>1.0900000000000001</v>
      </c>
      <c r="BN1883" s="191">
        <v>0.51</v>
      </c>
      <c r="BO1883" s="191">
        <v>1.6</v>
      </c>
      <c r="BP1883" s="191">
        <v>33.47</v>
      </c>
      <c r="BQ1883" s="191">
        <v>12.84</v>
      </c>
      <c r="BR1883" s="191">
        <v>0.71</v>
      </c>
      <c r="BS1883" s="191">
        <v>20.63</v>
      </c>
      <c r="BT1883" s="191">
        <v>4.13</v>
      </c>
      <c r="BU1883" s="191">
        <v>38.31</v>
      </c>
      <c r="BV1883" s="186">
        <v>171</v>
      </c>
      <c r="BW1883" s="186">
        <v>171</v>
      </c>
      <c r="BX1883" s="186">
        <v>0</v>
      </c>
      <c r="BY1883" s="189">
        <v>43533</v>
      </c>
      <c r="BZ1883" s="188" t="s">
        <v>624</v>
      </c>
      <c r="CA1883" s="186">
        <v>878</v>
      </c>
      <c r="CB1883" s="186">
        <v>0</v>
      </c>
      <c r="CC1883" s="189">
        <v>43564</v>
      </c>
      <c r="CD1883" s="186">
        <v>699</v>
      </c>
      <c r="CE1883" s="186">
        <v>0</v>
      </c>
      <c r="CF1883" s="186">
        <v>870</v>
      </c>
      <c r="CG1883" s="186">
        <v>0</v>
      </c>
    </row>
    <row r="1884" spans="1:85" x14ac:dyDescent="0.45">
      <c r="A1884" s="98">
        <v>100004095111</v>
      </c>
      <c r="B1884" s="1">
        <v>43538</v>
      </c>
      <c r="C1884" t="s">
        <v>101</v>
      </c>
      <c r="D1884">
        <v>2018</v>
      </c>
      <c r="E1884" s="98">
        <v>14897250260446</v>
      </c>
      <c r="F1884" s="142" t="s">
        <v>801</v>
      </c>
      <c r="G1884" s="141" t="str">
        <f>VLOOKUP(E1884,'Tableau Sites'!$A$7:$C$127,3,FALSE)</f>
        <v>QUAI DE ROHAN</v>
      </c>
      <c r="H1884" s="98">
        <v>56100</v>
      </c>
      <c r="I1884" s="104">
        <v>6</v>
      </c>
      <c r="J1884" s="1">
        <v>43404</v>
      </c>
      <c r="K1884" s="1">
        <v>43404</v>
      </c>
      <c r="L1884" s="104">
        <v>127</v>
      </c>
      <c r="M1884" s="104">
        <v>127</v>
      </c>
      <c r="N1884" s="5">
        <v>31.65</v>
      </c>
      <c r="O1884" s="186">
        <v>102976584</v>
      </c>
      <c r="P1884" s="187" t="s">
        <v>611</v>
      </c>
      <c r="Q1884" s="186">
        <v>102977700</v>
      </c>
      <c r="R1884" s="188" t="s">
        <v>130</v>
      </c>
      <c r="S1884" s="186">
        <v>11003620275</v>
      </c>
      <c r="T1884" s="188" t="s">
        <v>910</v>
      </c>
      <c r="U1884" s="186">
        <v>21560121200016</v>
      </c>
      <c r="V1884" s="188" t="s">
        <v>347</v>
      </c>
      <c r="W1884" s="188" t="s">
        <v>917</v>
      </c>
      <c r="X1884" s="186">
        <v>100004095111</v>
      </c>
      <c r="Y1884" s="189">
        <v>43538</v>
      </c>
      <c r="Z1884" s="189">
        <v>43578</v>
      </c>
      <c r="AA1884" s="186">
        <v>322</v>
      </c>
      <c r="AB1884" s="188" t="s">
        <v>613</v>
      </c>
      <c r="AC1884" s="188" t="s">
        <v>347</v>
      </c>
      <c r="AD1884" s="186">
        <v>6005863485</v>
      </c>
      <c r="AE1884" s="188" t="s">
        <v>801</v>
      </c>
      <c r="AF1884" s="188" t="s">
        <v>347</v>
      </c>
      <c r="AG1884" s="188" t="s">
        <v>347</v>
      </c>
      <c r="AH1884" s="190">
        <v>14897250260446</v>
      </c>
      <c r="AI1884" s="188" t="s">
        <v>894</v>
      </c>
      <c r="AJ1884" s="186">
        <v>56100</v>
      </c>
      <c r="AK1884" s="188" t="s">
        <v>264</v>
      </c>
      <c r="AL1884" s="188" t="s">
        <v>616</v>
      </c>
      <c r="AM1884" s="188" t="s">
        <v>1028</v>
      </c>
      <c r="AN1884" s="188" t="s">
        <v>101</v>
      </c>
      <c r="AO1884" s="188" t="s">
        <v>617</v>
      </c>
      <c r="AP1884" s="188" t="s">
        <v>618</v>
      </c>
      <c r="AQ1884" s="188" t="s">
        <v>619</v>
      </c>
      <c r="AR1884" s="191">
        <v>6</v>
      </c>
      <c r="AS1884" s="188" t="s">
        <v>347</v>
      </c>
      <c r="AT1884" s="188" t="s">
        <v>347</v>
      </c>
      <c r="AU1884" s="186">
        <v>0</v>
      </c>
      <c r="AV1884" s="189">
        <v>43344</v>
      </c>
      <c r="AW1884" s="189">
        <v>43404</v>
      </c>
      <c r="AX1884" s="191">
        <v>6.38</v>
      </c>
      <c r="AY1884" s="186">
        <v>0</v>
      </c>
      <c r="AZ1884" s="186">
        <v>0</v>
      </c>
      <c r="BA1884" s="186">
        <v>0</v>
      </c>
      <c r="BB1884" s="186">
        <v>0</v>
      </c>
      <c r="BC1884" s="191">
        <v>0.24</v>
      </c>
      <c r="BD1884" s="186">
        <v>0</v>
      </c>
      <c r="BE1884" s="186">
        <v>0</v>
      </c>
      <c r="BF1884" s="189">
        <v>43405</v>
      </c>
      <c r="BG1884" s="189">
        <v>43465</v>
      </c>
      <c r="BH1884" s="191">
        <v>10.11</v>
      </c>
      <c r="BI1884" s="191">
        <v>4.6500000000000004</v>
      </c>
      <c r="BJ1884" s="191">
        <v>21.14</v>
      </c>
      <c r="BK1884" s="191">
        <v>2.86</v>
      </c>
      <c r="BL1884" s="191">
        <v>2.73</v>
      </c>
      <c r="BM1884" s="191">
        <v>0.81</v>
      </c>
      <c r="BN1884" s="191">
        <v>0.38</v>
      </c>
      <c r="BO1884" s="191">
        <v>1.19</v>
      </c>
      <c r="BP1884" s="191">
        <v>27.92</v>
      </c>
      <c r="BQ1884" s="191">
        <v>12.84</v>
      </c>
      <c r="BR1884" s="191">
        <v>0.71</v>
      </c>
      <c r="BS1884" s="191">
        <v>15.08</v>
      </c>
      <c r="BT1884" s="191">
        <v>3.02</v>
      </c>
      <c r="BU1884" s="191">
        <v>31.65</v>
      </c>
      <c r="BV1884" s="186">
        <v>127</v>
      </c>
      <c r="BW1884" s="186">
        <v>127</v>
      </c>
      <c r="BX1884" s="186">
        <v>0</v>
      </c>
      <c r="BY1884" s="189">
        <v>43513</v>
      </c>
      <c r="BZ1884" s="188" t="s">
        <v>624</v>
      </c>
      <c r="CA1884" s="186">
        <v>1435</v>
      </c>
      <c r="CB1884" s="186">
        <v>0</v>
      </c>
      <c r="CC1884" s="188"/>
      <c r="CD1884" s="186">
        <v>932</v>
      </c>
      <c r="CE1884" s="186">
        <v>0</v>
      </c>
      <c r="CF1884" s="186">
        <v>1059</v>
      </c>
      <c r="CG1884" s="186">
        <v>0</v>
      </c>
    </row>
    <row r="1885" spans="1:85" x14ac:dyDescent="0.45">
      <c r="A1885" s="98">
        <v>100004095111</v>
      </c>
      <c r="B1885" s="1">
        <v>43538</v>
      </c>
      <c r="C1885" t="s">
        <v>101</v>
      </c>
      <c r="D1885">
        <v>2019</v>
      </c>
      <c r="E1885" s="98">
        <v>14897250260446</v>
      </c>
      <c r="F1885" s="142" t="s">
        <v>801</v>
      </c>
      <c r="G1885" s="141" t="str">
        <f>VLOOKUP(E1885,'Tableau Sites'!$A$7:$C$127,3,FALSE)</f>
        <v>QUAI DE ROHAN</v>
      </c>
      <c r="H1885" s="98">
        <v>56100</v>
      </c>
      <c r="I1885" s="104">
        <v>6</v>
      </c>
      <c r="J1885" s="1">
        <v>43465</v>
      </c>
      <c r="K1885" s="1">
        <v>43465</v>
      </c>
      <c r="L1885" s="104">
        <v>171</v>
      </c>
      <c r="M1885" s="104">
        <v>171</v>
      </c>
      <c r="N1885" s="5">
        <v>37.47</v>
      </c>
      <c r="O1885" s="186">
        <v>102976584</v>
      </c>
      <c r="P1885" s="187" t="s">
        <v>611</v>
      </c>
      <c r="Q1885" s="186">
        <v>102977700</v>
      </c>
      <c r="R1885" s="188" t="s">
        <v>130</v>
      </c>
      <c r="S1885" s="186">
        <v>11003620275</v>
      </c>
      <c r="T1885" s="188" t="s">
        <v>910</v>
      </c>
      <c r="U1885" s="186">
        <v>21560121200016</v>
      </c>
      <c r="V1885" s="188" t="s">
        <v>347</v>
      </c>
      <c r="W1885" s="188" t="s">
        <v>917</v>
      </c>
      <c r="X1885" s="186">
        <v>100004095111</v>
      </c>
      <c r="Y1885" s="189">
        <v>43538</v>
      </c>
      <c r="Z1885" s="189">
        <v>43578</v>
      </c>
      <c r="AA1885" s="186">
        <v>323</v>
      </c>
      <c r="AB1885" s="188" t="s">
        <v>613</v>
      </c>
      <c r="AC1885" s="188" t="s">
        <v>347</v>
      </c>
      <c r="AD1885" s="186">
        <v>6005863485</v>
      </c>
      <c r="AE1885" s="188" t="s">
        <v>801</v>
      </c>
      <c r="AF1885" s="188" t="s">
        <v>347</v>
      </c>
      <c r="AG1885" s="188" t="s">
        <v>347</v>
      </c>
      <c r="AH1885" s="190">
        <v>14897250260446</v>
      </c>
      <c r="AI1885" s="188" t="s">
        <v>894</v>
      </c>
      <c r="AJ1885" s="186">
        <v>56100</v>
      </c>
      <c r="AK1885" s="188" t="s">
        <v>264</v>
      </c>
      <c r="AL1885" s="188" t="s">
        <v>616</v>
      </c>
      <c r="AM1885" s="188" t="s">
        <v>1028</v>
      </c>
      <c r="AN1885" s="188" t="s">
        <v>101</v>
      </c>
      <c r="AO1885" s="188" t="s">
        <v>617</v>
      </c>
      <c r="AP1885" s="188" t="s">
        <v>618</v>
      </c>
      <c r="AQ1885" s="188" t="s">
        <v>619</v>
      </c>
      <c r="AR1885" s="191">
        <v>6</v>
      </c>
      <c r="AS1885" s="188" t="s">
        <v>347</v>
      </c>
      <c r="AT1885" s="188" t="s">
        <v>347</v>
      </c>
      <c r="AU1885" s="186">
        <v>0</v>
      </c>
      <c r="AV1885" s="189">
        <v>43405</v>
      </c>
      <c r="AW1885" s="189">
        <v>43465</v>
      </c>
      <c r="AX1885" s="191">
        <v>8.6</v>
      </c>
      <c r="AY1885" s="186">
        <v>0</v>
      </c>
      <c r="AZ1885" s="186">
        <v>0</v>
      </c>
      <c r="BA1885" s="186">
        <v>0</v>
      </c>
      <c r="BB1885" s="186">
        <v>0</v>
      </c>
      <c r="BC1885" s="191">
        <v>0.33</v>
      </c>
      <c r="BD1885" s="186">
        <v>0</v>
      </c>
      <c r="BE1885" s="186">
        <v>0</v>
      </c>
      <c r="BF1885" s="189">
        <v>43466</v>
      </c>
      <c r="BG1885" s="189">
        <v>43524</v>
      </c>
      <c r="BH1885" s="191">
        <v>9.7799999999999994</v>
      </c>
      <c r="BI1885" s="191">
        <v>6.26</v>
      </c>
      <c r="BJ1885" s="191">
        <v>24.64</v>
      </c>
      <c r="BK1885" s="191">
        <v>3.85</v>
      </c>
      <c r="BL1885" s="191">
        <v>2.64</v>
      </c>
      <c r="BM1885" s="191">
        <v>1.0900000000000001</v>
      </c>
      <c r="BN1885" s="191">
        <v>0.51</v>
      </c>
      <c r="BO1885" s="191">
        <v>1.6</v>
      </c>
      <c r="BP1885" s="191">
        <v>32.729999999999997</v>
      </c>
      <c r="BQ1885" s="191">
        <v>12.42</v>
      </c>
      <c r="BR1885" s="191">
        <v>0.68</v>
      </c>
      <c r="BS1885" s="191">
        <v>20.309999999999999</v>
      </c>
      <c r="BT1885" s="191">
        <v>4.0599999999999996</v>
      </c>
      <c r="BU1885" s="191">
        <v>37.47</v>
      </c>
      <c r="BV1885" s="186">
        <v>171</v>
      </c>
      <c r="BW1885" s="186">
        <v>171</v>
      </c>
      <c r="BX1885" s="186">
        <v>0</v>
      </c>
      <c r="BY1885" s="189">
        <v>43513</v>
      </c>
      <c r="BZ1885" s="188" t="s">
        <v>624</v>
      </c>
      <c r="CA1885" s="186">
        <v>1435</v>
      </c>
      <c r="CB1885" s="186">
        <v>0</v>
      </c>
      <c r="CC1885" s="188"/>
      <c r="CD1885" s="186">
        <v>1059</v>
      </c>
      <c r="CE1885" s="186">
        <v>0</v>
      </c>
      <c r="CF1885" s="186">
        <v>1230</v>
      </c>
      <c r="CG1885" s="186">
        <v>0</v>
      </c>
    </row>
    <row r="1886" spans="1:85" x14ac:dyDescent="0.45">
      <c r="A1886" s="98">
        <v>100004095111</v>
      </c>
      <c r="B1886" s="1">
        <v>43538</v>
      </c>
      <c r="C1886" t="s">
        <v>101</v>
      </c>
      <c r="D1886">
        <v>2019</v>
      </c>
      <c r="E1886" s="98">
        <v>14897250260446</v>
      </c>
      <c r="F1886" s="142" t="s">
        <v>801</v>
      </c>
      <c r="G1886" s="141" t="str">
        <f>VLOOKUP(E1886,'Tableau Sites'!$A$7:$C$127,3,FALSE)</f>
        <v>QUAI DE ROHAN</v>
      </c>
      <c r="H1886" s="98">
        <v>56100</v>
      </c>
      <c r="I1886" s="104">
        <v>6</v>
      </c>
      <c r="J1886" s="1">
        <v>43524</v>
      </c>
      <c r="K1886" s="1">
        <v>43524</v>
      </c>
      <c r="L1886" s="104">
        <v>247</v>
      </c>
      <c r="M1886" s="104">
        <v>247</v>
      </c>
      <c r="N1886" s="5">
        <v>49.31</v>
      </c>
      <c r="O1886" s="186">
        <v>102976584</v>
      </c>
      <c r="P1886" s="187" t="s">
        <v>611</v>
      </c>
      <c r="Q1886" s="186">
        <v>102977700</v>
      </c>
      <c r="R1886" s="188" t="s">
        <v>130</v>
      </c>
      <c r="S1886" s="186">
        <v>11003620275</v>
      </c>
      <c r="T1886" s="188" t="s">
        <v>910</v>
      </c>
      <c r="U1886" s="186">
        <v>21560121200016</v>
      </c>
      <c r="V1886" s="188" t="s">
        <v>347</v>
      </c>
      <c r="W1886" s="188" t="s">
        <v>917</v>
      </c>
      <c r="X1886" s="186">
        <v>100004095111</v>
      </c>
      <c r="Y1886" s="189">
        <v>43538</v>
      </c>
      <c r="Z1886" s="189">
        <v>43578</v>
      </c>
      <c r="AA1886" s="186">
        <v>324</v>
      </c>
      <c r="AB1886" s="188" t="s">
        <v>613</v>
      </c>
      <c r="AC1886" s="188" t="s">
        <v>347</v>
      </c>
      <c r="AD1886" s="186">
        <v>6005863485</v>
      </c>
      <c r="AE1886" s="188" t="s">
        <v>801</v>
      </c>
      <c r="AF1886" s="188" t="s">
        <v>347</v>
      </c>
      <c r="AG1886" s="188" t="s">
        <v>347</v>
      </c>
      <c r="AH1886" s="190">
        <v>14897250260446</v>
      </c>
      <c r="AI1886" s="188" t="s">
        <v>894</v>
      </c>
      <c r="AJ1886" s="186">
        <v>56100</v>
      </c>
      <c r="AK1886" s="188" t="s">
        <v>264</v>
      </c>
      <c r="AL1886" s="188" t="s">
        <v>616</v>
      </c>
      <c r="AM1886" s="188" t="s">
        <v>1028</v>
      </c>
      <c r="AN1886" s="188" t="s">
        <v>101</v>
      </c>
      <c r="AO1886" s="188" t="s">
        <v>617</v>
      </c>
      <c r="AP1886" s="188" t="s">
        <v>618</v>
      </c>
      <c r="AQ1886" s="188" t="s">
        <v>619</v>
      </c>
      <c r="AR1886" s="191">
        <v>6</v>
      </c>
      <c r="AS1886" s="188" t="s">
        <v>347</v>
      </c>
      <c r="AT1886" s="188" t="s">
        <v>347</v>
      </c>
      <c r="AU1886" s="186">
        <v>0</v>
      </c>
      <c r="AV1886" s="189">
        <v>43466</v>
      </c>
      <c r="AW1886" s="189">
        <v>43524</v>
      </c>
      <c r="AX1886" s="191">
        <v>12.88</v>
      </c>
      <c r="AY1886" s="186">
        <v>0</v>
      </c>
      <c r="AZ1886" s="186">
        <v>0</v>
      </c>
      <c r="BA1886" s="186">
        <v>0</v>
      </c>
      <c r="BB1886" s="186">
        <v>0</v>
      </c>
      <c r="BC1886" s="191">
        <v>0.93</v>
      </c>
      <c r="BD1886" s="186">
        <v>0</v>
      </c>
      <c r="BE1886" s="186">
        <v>0</v>
      </c>
      <c r="BF1886" s="189">
        <v>43525</v>
      </c>
      <c r="BG1886" s="189">
        <v>43585</v>
      </c>
      <c r="BH1886" s="191">
        <v>10.11</v>
      </c>
      <c r="BI1886" s="191">
        <v>9.0399999999999991</v>
      </c>
      <c r="BJ1886" s="191">
        <v>32.03</v>
      </c>
      <c r="BK1886" s="191">
        <v>5.56</v>
      </c>
      <c r="BL1886" s="191">
        <v>2.73</v>
      </c>
      <c r="BM1886" s="191">
        <v>1.58</v>
      </c>
      <c r="BN1886" s="191">
        <v>0.74</v>
      </c>
      <c r="BO1886" s="191">
        <v>2.3199999999999998</v>
      </c>
      <c r="BP1886" s="191">
        <v>42.64</v>
      </c>
      <c r="BQ1886" s="191">
        <v>12.84</v>
      </c>
      <c r="BR1886" s="191">
        <v>0.71</v>
      </c>
      <c r="BS1886" s="191">
        <v>29.8</v>
      </c>
      <c r="BT1886" s="191">
        <v>5.96</v>
      </c>
      <c r="BU1886" s="191">
        <v>49.31</v>
      </c>
      <c r="BV1886" s="186">
        <v>247</v>
      </c>
      <c r="BW1886" s="186">
        <v>247</v>
      </c>
      <c r="BX1886" s="186">
        <v>0</v>
      </c>
      <c r="BY1886" s="189">
        <v>43513</v>
      </c>
      <c r="BZ1886" s="188" t="s">
        <v>624</v>
      </c>
      <c r="CA1886" s="186">
        <v>1435</v>
      </c>
      <c r="CB1886" s="186">
        <v>0</v>
      </c>
      <c r="CC1886" s="188"/>
      <c r="CD1886" s="186">
        <v>1230</v>
      </c>
      <c r="CE1886" s="186">
        <v>0</v>
      </c>
      <c r="CF1886" s="186">
        <v>1477</v>
      </c>
      <c r="CG1886" s="186">
        <v>0</v>
      </c>
    </row>
    <row r="1887" spans="1:85" hidden="1" x14ac:dyDescent="0.45">
      <c r="A1887" s="98">
        <v>100004095111</v>
      </c>
      <c r="B1887" s="1">
        <v>43538</v>
      </c>
      <c r="C1887" t="s">
        <v>101</v>
      </c>
      <c r="D1887">
        <v>2018</v>
      </c>
      <c r="E1887" s="98">
        <v>14860926084261</v>
      </c>
      <c r="F1887" s="142" t="s">
        <v>803</v>
      </c>
      <c r="G1887" s="141" t="str">
        <f>VLOOKUP(E1887,'Tableau Sites'!$A$7:$C$107,3,FALSE)</f>
        <v>81 RUE DE LA BELLE FONTAINE</v>
      </c>
      <c r="H1887" s="98">
        <v>56100</v>
      </c>
      <c r="I1887" s="104">
        <v>6</v>
      </c>
      <c r="J1887" s="1">
        <v>43404</v>
      </c>
      <c r="K1887" s="1">
        <v>43404</v>
      </c>
      <c r="L1887" s="104">
        <v>127</v>
      </c>
      <c r="M1887" s="104">
        <v>127</v>
      </c>
      <c r="N1887" s="5">
        <v>31.65</v>
      </c>
      <c r="O1887" s="186">
        <v>102976584</v>
      </c>
      <c r="P1887" s="187" t="s">
        <v>611</v>
      </c>
      <c r="Q1887" s="186">
        <v>102977700</v>
      </c>
      <c r="R1887" s="188" t="s">
        <v>130</v>
      </c>
      <c r="S1887" s="186">
        <v>11003620275</v>
      </c>
      <c r="T1887" s="188" t="s">
        <v>910</v>
      </c>
      <c r="U1887" s="186">
        <v>21560121200016</v>
      </c>
      <c r="V1887" s="188" t="s">
        <v>347</v>
      </c>
      <c r="W1887" s="188" t="s">
        <v>917</v>
      </c>
      <c r="X1887" s="186">
        <v>100004095111</v>
      </c>
      <c r="Y1887" s="189">
        <v>43538</v>
      </c>
      <c r="Z1887" s="189">
        <v>43578</v>
      </c>
      <c r="AA1887" s="186">
        <v>325</v>
      </c>
      <c r="AB1887" s="188" t="s">
        <v>613</v>
      </c>
      <c r="AC1887" s="188" t="s">
        <v>347</v>
      </c>
      <c r="AD1887" s="186">
        <v>6005887533</v>
      </c>
      <c r="AE1887" s="188" t="s">
        <v>803</v>
      </c>
      <c r="AF1887" s="188" t="s">
        <v>347</v>
      </c>
      <c r="AG1887" s="188" t="s">
        <v>347</v>
      </c>
      <c r="AH1887" s="190">
        <v>14860926084261</v>
      </c>
      <c r="AI1887" s="188" t="s">
        <v>895</v>
      </c>
      <c r="AJ1887" s="186">
        <v>56100</v>
      </c>
      <c r="AK1887" s="188" t="s">
        <v>264</v>
      </c>
      <c r="AL1887" s="188" t="s">
        <v>616</v>
      </c>
      <c r="AM1887" s="188" t="s">
        <v>1029</v>
      </c>
      <c r="AN1887" s="188" t="s">
        <v>101</v>
      </c>
      <c r="AO1887" s="188" t="s">
        <v>617</v>
      </c>
      <c r="AP1887" s="188" t="s">
        <v>618</v>
      </c>
      <c r="AQ1887" s="188" t="s">
        <v>619</v>
      </c>
      <c r="AR1887" s="191">
        <v>6</v>
      </c>
      <c r="AS1887" s="188" t="s">
        <v>347</v>
      </c>
      <c r="AT1887" s="188" t="s">
        <v>347</v>
      </c>
      <c r="AU1887" s="186">
        <v>0</v>
      </c>
      <c r="AV1887" s="189">
        <v>43344</v>
      </c>
      <c r="AW1887" s="189">
        <v>43404</v>
      </c>
      <c r="AX1887" s="191">
        <v>6.38</v>
      </c>
      <c r="AY1887" s="186">
        <v>0</v>
      </c>
      <c r="AZ1887" s="186">
        <v>0</v>
      </c>
      <c r="BA1887" s="186">
        <v>0</v>
      </c>
      <c r="BB1887" s="186">
        <v>0</v>
      </c>
      <c r="BC1887" s="191">
        <v>0.24</v>
      </c>
      <c r="BD1887" s="186">
        <v>0</v>
      </c>
      <c r="BE1887" s="186">
        <v>0</v>
      </c>
      <c r="BF1887" s="189">
        <v>43405</v>
      </c>
      <c r="BG1887" s="189">
        <v>43465</v>
      </c>
      <c r="BH1887" s="191">
        <v>10.11</v>
      </c>
      <c r="BI1887" s="191">
        <v>4.6500000000000004</v>
      </c>
      <c r="BJ1887" s="191">
        <v>21.14</v>
      </c>
      <c r="BK1887" s="191">
        <v>2.86</v>
      </c>
      <c r="BL1887" s="191">
        <v>2.73</v>
      </c>
      <c r="BM1887" s="191">
        <v>0.81</v>
      </c>
      <c r="BN1887" s="191">
        <v>0.38</v>
      </c>
      <c r="BO1887" s="191">
        <v>1.19</v>
      </c>
      <c r="BP1887" s="191">
        <v>27.92</v>
      </c>
      <c r="BQ1887" s="191">
        <v>12.84</v>
      </c>
      <c r="BR1887" s="191">
        <v>0.71</v>
      </c>
      <c r="BS1887" s="191">
        <v>15.08</v>
      </c>
      <c r="BT1887" s="191">
        <v>3.02</v>
      </c>
      <c r="BU1887" s="191">
        <v>31.65</v>
      </c>
      <c r="BV1887" s="186">
        <v>127</v>
      </c>
      <c r="BW1887" s="186">
        <v>127</v>
      </c>
      <c r="BX1887" s="186">
        <v>0</v>
      </c>
      <c r="BY1887" s="189">
        <v>43513</v>
      </c>
      <c r="BZ1887" s="188" t="s">
        <v>624</v>
      </c>
      <c r="CA1887" s="186">
        <v>2938</v>
      </c>
      <c r="CB1887" s="186">
        <v>0</v>
      </c>
      <c r="CC1887" s="188"/>
      <c r="CD1887" s="186">
        <v>2499</v>
      </c>
      <c r="CE1887" s="186">
        <v>0</v>
      </c>
      <c r="CF1887" s="186">
        <v>2626</v>
      </c>
      <c r="CG1887" s="186">
        <v>0</v>
      </c>
    </row>
    <row r="1888" spans="1:85" hidden="1" x14ac:dyDescent="0.45">
      <c r="A1888" s="98">
        <v>100004095111</v>
      </c>
      <c r="B1888" s="1">
        <v>43538</v>
      </c>
      <c r="C1888" t="s">
        <v>101</v>
      </c>
      <c r="D1888">
        <v>2019</v>
      </c>
      <c r="E1888" s="98">
        <v>14860926084261</v>
      </c>
      <c r="F1888" s="142" t="s">
        <v>803</v>
      </c>
      <c r="G1888" s="141" t="str">
        <f>VLOOKUP(E1888,'Tableau Sites'!$A$7:$C$107,3,FALSE)</f>
        <v>81 RUE DE LA BELLE FONTAINE</v>
      </c>
      <c r="H1888" s="98">
        <v>56100</v>
      </c>
      <c r="I1888" s="104">
        <v>6</v>
      </c>
      <c r="J1888" s="1">
        <v>43465</v>
      </c>
      <c r="K1888" s="1">
        <v>43465</v>
      </c>
      <c r="L1888" s="104">
        <v>201</v>
      </c>
      <c r="M1888" s="104">
        <v>201</v>
      </c>
      <c r="N1888" s="5">
        <v>41.74</v>
      </c>
      <c r="O1888" s="186">
        <v>102976584</v>
      </c>
      <c r="P1888" s="187" t="s">
        <v>611</v>
      </c>
      <c r="Q1888" s="186">
        <v>102977700</v>
      </c>
      <c r="R1888" s="188" t="s">
        <v>130</v>
      </c>
      <c r="S1888" s="186">
        <v>11003620275</v>
      </c>
      <c r="T1888" s="188" t="s">
        <v>910</v>
      </c>
      <c r="U1888" s="186">
        <v>21560121200016</v>
      </c>
      <c r="V1888" s="188" t="s">
        <v>347</v>
      </c>
      <c r="W1888" s="188" t="s">
        <v>917</v>
      </c>
      <c r="X1888" s="186">
        <v>100004095111</v>
      </c>
      <c r="Y1888" s="189">
        <v>43538</v>
      </c>
      <c r="Z1888" s="189">
        <v>43578</v>
      </c>
      <c r="AA1888" s="186">
        <v>326</v>
      </c>
      <c r="AB1888" s="188" t="s">
        <v>613</v>
      </c>
      <c r="AC1888" s="188" t="s">
        <v>347</v>
      </c>
      <c r="AD1888" s="186">
        <v>6005887533</v>
      </c>
      <c r="AE1888" s="188" t="s">
        <v>803</v>
      </c>
      <c r="AF1888" s="188" t="s">
        <v>347</v>
      </c>
      <c r="AG1888" s="188" t="s">
        <v>347</v>
      </c>
      <c r="AH1888" s="190">
        <v>14860926084261</v>
      </c>
      <c r="AI1888" s="188" t="s">
        <v>895</v>
      </c>
      <c r="AJ1888" s="186">
        <v>56100</v>
      </c>
      <c r="AK1888" s="188" t="s">
        <v>264</v>
      </c>
      <c r="AL1888" s="188" t="s">
        <v>616</v>
      </c>
      <c r="AM1888" s="188" t="s">
        <v>1029</v>
      </c>
      <c r="AN1888" s="188" t="s">
        <v>101</v>
      </c>
      <c r="AO1888" s="188" t="s">
        <v>617</v>
      </c>
      <c r="AP1888" s="188" t="s">
        <v>618</v>
      </c>
      <c r="AQ1888" s="188" t="s">
        <v>619</v>
      </c>
      <c r="AR1888" s="191">
        <v>6</v>
      </c>
      <c r="AS1888" s="188" t="s">
        <v>347</v>
      </c>
      <c r="AT1888" s="188" t="s">
        <v>347</v>
      </c>
      <c r="AU1888" s="186">
        <v>0</v>
      </c>
      <c r="AV1888" s="189">
        <v>43405</v>
      </c>
      <c r="AW1888" s="189">
        <v>43465</v>
      </c>
      <c r="AX1888" s="191">
        <v>10.11</v>
      </c>
      <c r="AY1888" s="186">
        <v>0</v>
      </c>
      <c r="AZ1888" s="186">
        <v>0</v>
      </c>
      <c r="BA1888" s="186">
        <v>0</v>
      </c>
      <c r="BB1888" s="186">
        <v>0</v>
      </c>
      <c r="BC1888" s="191">
        <v>0.39</v>
      </c>
      <c r="BD1888" s="186">
        <v>0</v>
      </c>
      <c r="BE1888" s="186">
        <v>0</v>
      </c>
      <c r="BF1888" s="189">
        <v>43466</v>
      </c>
      <c r="BG1888" s="189">
        <v>43524</v>
      </c>
      <c r="BH1888" s="191">
        <v>9.7799999999999994</v>
      </c>
      <c r="BI1888" s="191">
        <v>7.36</v>
      </c>
      <c r="BJ1888" s="191">
        <v>27.25</v>
      </c>
      <c r="BK1888" s="191">
        <v>4.5199999999999996</v>
      </c>
      <c r="BL1888" s="191">
        <v>2.64</v>
      </c>
      <c r="BM1888" s="191">
        <v>1.28</v>
      </c>
      <c r="BN1888" s="191">
        <v>0.6</v>
      </c>
      <c r="BO1888" s="191">
        <v>1.88</v>
      </c>
      <c r="BP1888" s="191">
        <v>36.29</v>
      </c>
      <c r="BQ1888" s="191">
        <v>12.42</v>
      </c>
      <c r="BR1888" s="191">
        <v>0.68</v>
      </c>
      <c r="BS1888" s="191">
        <v>23.87</v>
      </c>
      <c r="BT1888" s="191">
        <v>4.7699999999999996</v>
      </c>
      <c r="BU1888" s="191">
        <v>41.74</v>
      </c>
      <c r="BV1888" s="186">
        <v>201</v>
      </c>
      <c r="BW1888" s="186">
        <v>201</v>
      </c>
      <c r="BX1888" s="186">
        <v>0</v>
      </c>
      <c r="BY1888" s="189">
        <v>43513</v>
      </c>
      <c r="BZ1888" s="188" t="s">
        <v>624</v>
      </c>
      <c r="CA1888" s="186">
        <v>2938</v>
      </c>
      <c r="CB1888" s="186">
        <v>0</v>
      </c>
      <c r="CC1888" s="188"/>
      <c r="CD1888" s="186">
        <v>2626</v>
      </c>
      <c r="CE1888" s="186">
        <v>0</v>
      </c>
      <c r="CF1888" s="186">
        <v>2827</v>
      </c>
      <c r="CG1888" s="186">
        <v>0</v>
      </c>
    </row>
    <row r="1889" spans="1:85" hidden="1" x14ac:dyDescent="0.45">
      <c r="A1889" s="98">
        <v>100004095111</v>
      </c>
      <c r="B1889" s="1">
        <v>43538</v>
      </c>
      <c r="C1889" t="s">
        <v>101</v>
      </c>
      <c r="D1889">
        <v>2019</v>
      </c>
      <c r="E1889" s="98">
        <v>14860926084261</v>
      </c>
      <c r="F1889" s="142" t="s">
        <v>803</v>
      </c>
      <c r="G1889" s="141" t="str">
        <f>VLOOKUP(E1889,'Tableau Sites'!$A$7:$C$107,3,FALSE)</f>
        <v>81 RUE DE LA BELLE FONTAINE</v>
      </c>
      <c r="H1889" s="98">
        <v>56100</v>
      </c>
      <c r="I1889" s="104">
        <v>6</v>
      </c>
      <c r="J1889" s="1">
        <v>43524</v>
      </c>
      <c r="K1889" s="1">
        <v>43524</v>
      </c>
      <c r="L1889" s="104">
        <v>226</v>
      </c>
      <c r="M1889" s="104">
        <v>226</v>
      </c>
      <c r="N1889" s="5">
        <v>46.26</v>
      </c>
      <c r="O1889" s="186">
        <v>102976584</v>
      </c>
      <c r="P1889" s="187" t="s">
        <v>611</v>
      </c>
      <c r="Q1889" s="186">
        <v>102977700</v>
      </c>
      <c r="R1889" s="188" t="s">
        <v>130</v>
      </c>
      <c r="S1889" s="186">
        <v>11003620275</v>
      </c>
      <c r="T1889" s="188" t="s">
        <v>910</v>
      </c>
      <c r="U1889" s="186">
        <v>21560121200016</v>
      </c>
      <c r="V1889" s="188" t="s">
        <v>347</v>
      </c>
      <c r="W1889" s="188" t="s">
        <v>917</v>
      </c>
      <c r="X1889" s="186">
        <v>100004095111</v>
      </c>
      <c r="Y1889" s="189">
        <v>43538</v>
      </c>
      <c r="Z1889" s="189">
        <v>43578</v>
      </c>
      <c r="AA1889" s="186">
        <v>327</v>
      </c>
      <c r="AB1889" s="188" t="s">
        <v>613</v>
      </c>
      <c r="AC1889" s="188" t="s">
        <v>347</v>
      </c>
      <c r="AD1889" s="186">
        <v>6005887533</v>
      </c>
      <c r="AE1889" s="188" t="s">
        <v>803</v>
      </c>
      <c r="AF1889" s="188" t="s">
        <v>347</v>
      </c>
      <c r="AG1889" s="188" t="s">
        <v>347</v>
      </c>
      <c r="AH1889" s="190">
        <v>14860926084261</v>
      </c>
      <c r="AI1889" s="188" t="s">
        <v>895</v>
      </c>
      <c r="AJ1889" s="186">
        <v>56100</v>
      </c>
      <c r="AK1889" s="188" t="s">
        <v>264</v>
      </c>
      <c r="AL1889" s="188" t="s">
        <v>616</v>
      </c>
      <c r="AM1889" s="188" t="s">
        <v>1029</v>
      </c>
      <c r="AN1889" s="188" t="s">
        <v>101</v>
      </c>
      <c r="AO1889" s="188" t="s">
        <v>617</v>
      </c>
      <c r="AP1889" s="188" t="s">
        <v>618</v>
      </c>
      <c r="AQ1889" s="188" t="s">
        <v>619</v>
      </c>
      <c r="AR1889" s="191">
        <v>6</v>
      </c>
      <c r="AS1889" s="188" t="s">
        <v>347</v>
      </c>
      <c r="AT1889" s="188" t="s">
        <v>347</v>
      </c>
      <c r="AU1889" s="186">
        <v>0</v>
      </c>
      <c r="AV1889" s="189">
        <v>43466</v>
      </c>
      <c r="AW1889" s="189">
        <v>43524</v>
      </c>
      <c r="AX1889" s="191">
        <v>11.78</v>
      </c>
      <c r="AY1889" s="186">
        <v>0</v>
      </c>
      <c r="AZ1889" s="186">
        <v>0</v>
      </c>
      <c r="BA1889" s="186">
        <v>0</v>
      </c>
      <c r="BB1889" s="186">
        <v>0</v>
      </c>
      <c r="BC1889" s="191">
        <v>0.85</v>
      </c>
      <c r="BD1889" s="186">
        <v>0</v>
      </c>
      <c r="BE1889" s="186">
        <v>0</v>
      </c>
      <c r="BF1889" s="189">
        <v>43525</v>
      </c>
      <c r="BG1889" s="189">
        <v>43585</v>
      </c>
      <c r="BH1889" s="191">
        <v>10.11</v>
      </c>
      <c r="BI1889" s="191">
        <v>8.27</v>
      </c>
      <c r="BJ1889" s="191">
        <v>30.16</v>
      </c>
      <c r="BK1889" s="191">
        <v>5.09</v>
      </c>
      <c r="BL1889" s="191">
        <v>2.73</v>
      </c>
      <c r="BM1889" s="191">
        <v>1.44</v>
      </c>
      <c r="BN1889" s="191">
        <v>0.68</v>
      </c>
      <c r="BO1889" s="191">
        <v>2.12</v>
      </c>
      <c r="BP1889" s="191">
        <v>40.1</v>
      </c>
      <c r="BQ1889" s="191">
        <v>12.84</v>
      </c>
      <c r="BR1889" s="191">
        <v>0.71</v>
      </c>
      <c r="BS1889" s="191">
        <v>27.26</v>
      </c>
      <c r="BT1889" s="191">
        <v>5.45</v>
      </c>
      <c r="BU1889" s="191">
        <v>46.26</v>
      </c>
      <c r="BV1889" s="186">
        <v>226</v>
      </c>
      <c r="BW1889" s="186">
        <v>226</v>
      </c>
      <c r="BX1889" s="186">
        <v>0</v>
      </c>
      <c r="BY1889" s="189">
        <v>43513</v>
      </c>
      <c r="BZ1889" s="188" t="s">
        <v>624</v>
      </c>
      <c r="CA1889" s="186">
        <v>2938</v>
      </c>
      <c r="CB1889" s="186">
        <v>0</v>
      </c>
      <c r="CC1889" s="188"/>
      <c r="CD1889" s="186">
        <v>2827</v>
      </c>
      <c r="CE1889" s="186">
        <v>0</v>
      </c>
      <c r="CF1889" s="186">
        <v>3053</v>
      </c>
      <c r="CG1889" s="186">
        <v>0</v>
      </c>
    </row>
    <row r="1890" spans="1:85" x14ac:dyDescent="0.45">
      <c r="A1890" s="98">
        <v>100004095111</v>
      </c>
      <c r="B1890" s="1">
        <v>43538</v>
      </c>
      <c r="C1890" t="s">
        <v>101</v>
      </c>
      <c r="D1890">
        <v>2018</v>
      </c>
      <c r="E1890" s="98">
        <v>14896960824806</v>
      </c>
      <c r="F1890" s="142" t="s">
        <v>805</v>
      </c>
      <c r="G1890" s="141" t="str">
        <f>VLOOKUP(E1890,'Tableau Sites'!$A$7:$C$127,3,FALSE)</f>
        <v>PLACE DE L YSER</v>
      </c>
      <c r="H1890" s="98">
        <v>56100</v>
      </c>
      <c r="I1890" s="104">
        <v>6</v>
      </c>
      <c r="J1890" s="1">
        <v>43404</v>
      </c>
      <c r="K1890" s="1">
        <v>43404</v>
      </c>
      <c r="L1890" s="104">
        <v>66</v>
      </c>
      <c r="M1890" s="104">
        <v>66</v>
      </c>
      <c r="N1890" s="5">
        <v>22.96</v>
      </c>
      <c r="O1890" s="186">
        <v>102976584</v>
      </c>
      <c r="P1890" s="187" t="s">
        <v>611</v>
      </c>
      <c r="Q1890" s="186">
        <v>102977700</v>
      </c>
      <c r="R1890" s="188" t="s">
        <v>130</v>
      </c>
      <c r="S1890" s="186">
        <v>11003620275</v>
      </c>
      <c r="T1890" s="188" t="s">
        <v>910</v>
      </c>
      <c r="U1890" s="186">
        <v>21560121200016</v>
      </c>
      <c r="V1890" s="188" t="s">
        <v>347</v>
      </c>
      <c r="W1890" s="188" t="s">
        <v>917</v>
      </c>
      <c r="X1890" s="186">
        <v>100004095111</v>
      </c>
      <c r="Y1890" s="189">
        <v>43538</v>
      </c>
      <c r="Z1890" s="189">
        <v>43578</v>
      </c>
      <c r="AA1890" s="186">
        <v>328</v>
      </c>
      <c r="AB1890" s="188" t="s">
        <v>613</v>
      </c>
      <c r="AC1890" s="188" t="s">
        <v>347</v>
      </c>
      <c r="AD1890" s="186">
        <v>6005920498</v>
      </c>
      <c r="AE1890" s="188" t="s">
        <v>805</v>
      </c>
      <c r="AF1890" s="188" t="s">
        <v>347</v>
      </c>
      <c r="AG1890" s="188" t="s">
        <v>347</v>
      </c>
      <c r="AH1890" s="190">
        <v>14896960824806</v>
      </c>
      <c r="AI1890" s="188" t="s">
        <v>896</v>
      </c>
      <c r="AJ1890" s="186">
        <v>56100</v>
      </c>
      <c r="AK1890" s="188" t="s">
        <v>264</v>
      </c>
      <c r="AL1890" s="188" t="s">
        <v>616</v>
      </c>
      <c r="AM1890" s="188" t="s">
        <v>1030</v>
      </c>
      <c r="AN1890" s="188" t="s">
        <v>101</v>
      </c>
      <c r="AO1890" s="188" t="s">
        <v>617</v>
      </c>
      <c r="AP1890" s="188" t="s">
        <v>618</v>
      </c>
      <c r="AQ1890" s="188" t="s">
        <v>619</v>
      </c>
      <c r="AR1890" s="191">
        <v>6</v>
      </c>
      <c r="AS1890" s="188" t="s">
        <v>347</v>
      </c>
      <c r="AT1890" s="188" t="s">
        <v>347</v>
      </c>
      <c r="AU1890" s="186">
        <v>0</v>
      </c>
      <c r="AV1890" s="189">
        <v>43344</v>
      </c>
      <c r="AW1890" s="189">
        <v>43404</v>
      </c>
      <c r="AX1890" s="191">
        <v>3.32</v>
      </c>
      <c r="AY1890" s="186">
        <v>0</v>
      </c>
      <c r="AZ1890" s="186">
        <v>0</v>
      </c>
      <c r="BA1890" s="186">
        <v>0</v>
      </c>
      <c r="BB1890" s="186">
        <v>0</v>
      </c>
      <c r="BC1890" s="191">
        <v>0.13</v>
      </c>
      <c r="BD1890" s="186">
        <v>0</v>
      </c>
      <c r="BE1890" s="186">
        <v>0</v>
      </c>
      <c r="BF1890" s="189">
        <v>43405</v>
      </c>
      <c r="BG1890" s="189">
        <v>43465</v>
      </c>
      <c r="BH1890" s="191">
        <v>10.11</v>
      </c>
      <c r="BI1890" s="191">
        <v>2.41</v>
      </c>
      <c r="BJ1890" s="191">
        <v>15.84</v>
      </c>
      <c r="BK1890" s="191">
        <v>1.48</v>
      </c>
      <c r="BL1890" s="191">
        <v>2.73</v>
      </c>
      <c r="BM1890" s="191">
        <v>0.43</v>
      </c>
      <c r="BN1890" s="191">
        <v>0.2</v>
      </c>
      <c r="BO1890" s="191">
        <v>0.63</v>
      </c>
      <c r="BP1890" s="191">
        <v>20.68</v>
      </c>
      <c r="BQ1890" s="191">
        <v>12.84</v>
      </c>
      <c r="BR1890" s="191">
        <v>0.71</v>
      </c>
      <c r="BS1890" s="191">
        <v>7.84</v>
      </c>
      <c r="BT1890" s="191">
        <v>1.57</v>
      </c>
      <c r="BU1890" s="191">
        <v>22.96</v>
      </c>
      <c r="BV1890" s="186">
        <v>66</v>
      </c>
      <c r="BW1890" s="186">
        <v>66</v>
      </c>
      <c r="BX1890" s="186">
        <v>0</v>
      </c>
      <c r="BY1890" s="189">
        <v>43509</v>
      </c>
      <c r="BZ1890" s="188" t="s">
        <v>624</v>
      </c>
      <c r="CA1890" s="186">
        <v>125</v>
      </c>
      <c r="CB1890" s="186">
        <v>0</v>
      </c>
      <c r="CC1890" s="189">
        <v>43692</v>
      </c>
      <c r="CD1890" s="186">
        <v>442</v>
      </c>
      <c r="CE1890" s="186">
        <v>0</v>
      </c>
      <c r="CF1890" s="186">
        <v>37</v>
      </c>
      <c r="CG1890" s="186">
        <v>0</v>
      </c>
    </row>
    <row r="1891" spans="1:85" x14ac:dyDescent="0.45">
      <c r="A1891" s="98">
        <v>100004095111</v>
      </c>
      <c r="B1891" s="1">
        <v>43538</v>
      </c>
      <c r="C1891" t="s">
        <v>101</v>
      </c>
      <c r="D1891">
        <v>2019</v>
      </c>
      <c r="E1891" s="98">
        <v>14896960824806</v>
      </c>
      <c r="F1891" s="142" t="s">
        <v>805</v>
      </c>
      <c r="G1891" s="141" t="str">
        <f>VLOOKUP(E1891,'Tableau Sites'!$A$7:$C$127,3,FALSE)</f>
        <v>PLACE DE L YSER</v>
      </c>
      <c r="H1891" s="98">
        <v>56100</v>
      </c>
      <c r="I1891" s="104">
        <v>6</v>
      </c>
      <c r="J1891" s="1">
        <v>43465</v>
      </c>
      <c r="K1891" s="1">
        <v>43465</v>
      </c>
      <c r="L1891" s="104">
        <v>69</v>
      </c>
      <c r="M1891" s="104">
        <v>69</v>
      </c>
      <c r="N1891" s="5">
        <v>22.94</v>
      </c>
      <c r="O1891" s="186">
        <v>102976584</v>
      </c>
      <c r="P1891" s="187" t="s">
        <v>611</v>
      </c>
      <c r="Q1891" s="186">
        <v>102977700</v>
      </c>
      <c r="R1891" s="188" t="s">
        <v>130</v>
      </c>
      <c r="S1891" s="186">
        <v>11003620275</v>
      </c>
      <c r="T1891" s="188" t="s">
        <v>910</v>
      </c>
      <c r="U1891" s="186">
        <v>21560121200016</v>
      </c>
      <c r="V1891" s="188" t="s">
        <v>347</v>
      </c>
      <c r="W1891" s="188" t="s">
        <v>917</v>
      </c>
      <c r="X1891" s="186">
        <v>100004095111</v>
      </c>
      <c r="Y1891" s="189">
        <v>43538</v>
      </c>
      <c r="Z1891" s="189">
        <v>43578</v>
      </c>
      <c r="AA1891" s="186">
        <v>329</v>
      </c>
      <c r="AB1891" s="188" t="s">
        <v>613</v>
      </c>
      <c r="AC1891" s="188" t="s">
        <v>347</v>
      </c>
      <c r="AD1891" s="186">
        <v>6005920498</v>
      </c>
      <c r="AE1891" s="188" t="s">
        <v>805</v>
      </c>
      <c r="AF1891" s="188" t="s">
        <v>347</v>
      </c>
      <c r="AG1891" s="188" t="s">
        <v>347</v>
      </c>
      <c r="AH1891" s="190">
        <v>14896960824806</v>
      </c>
      <c r="AI1891" s="188" t="s">
        <v>896</v>
      </c>
      <c r="AJ1891" s="186">
        <v>56100</v>
      </c>
      <c r="AK1891" s="188" t="s">
        <v>264</v>
      </c>
      <c r="AL1891" s="188" t="s">
        <v>616</v>
      </c>
      <c r="AM1891" s="188" t="s">
        <v>1031</v>
      </c>
      <c r="AN1891" s="188" t="s">
        <v>101</v>
      </c>
      <c r="AO1891" s="188" t="s">
        <v>617</v>
      </c>
      <c r="AP1891" s="188" t="s">
        <v>618</v>
      </c>
      <c r="AQ1891" s="188" t="s">
        <v>619</v>
      </c>
      <c r="AR1891" s="191">
        <v>6</v>
      </c>
      <c r="AS1891" s="188" t="s">
        <v>347</v>
      </c>
      <c r="AT1891" s="188" t="s">
        <v>347</v>
      </c>
      <c r="AU1891" s="186">
        <v>0</v>
      </c>
      <c r="AV1891" s="189">
        <v>43405</v>
      </c>
      <c r="AW1891" s="189">
        <v>43465</v>
      </c>
      <c r="AX1891" s="191">
        <v>3.47</v>
      </c>
      <c r="AY1891" s="186">
        <v>0</v>
      </c>
      <c r="AZ1891" s="186">
        <v>0</v>
      </c>
      <c r="BA1891" s="186">
        <v>0</v>
      </c>
      <c r="BB1891" s="186">
        <v>0</v>
      </c>
      <c r="BC1891" s="191">
        <v>0.13</v>
      </c>
      <c r="BD1891" s="186">
        <v>0</v>
      </c>
      <c r="BE1891" s="186">
        <v>0</v>
      </c>
      <c r="BF1891" s="189">
        <v>43466</v>
      </c>
      <c r="BG1891" s="189">
        <v>43524</v>
      </c>
      <c r="BH1891" s="191">
        <v>9.7799999999999994</v>
      </c>
      <c r="BI1891" s="191">
        <v>2.5299999999999998</v>
      </c>
      <c r="BJ1891" s="191">
        <v>15.78</v>
      </c>
      <c r="BK1891" s="191">
        <v>1.55</v>
      </c>
      <c r="BL1891" s="191">
        <v>2.64</v>
      </c>
      <c r="BM1891" s="191">
        <v>0.44</v>
      </c>
      <c r="BN1891" s="191">
        <v>0.21</v>
      </c>
      <c r="BO1891" s="191">
        <v>0.65</v>
      </c>
      <c r="BP1891" s="191">
        <v>20.62</v>
      </c>
      <c r="BQ1891" s="191">
        <v>12.42</v>
      </c>
      <c r="BR1891" s="191">
        <v>0.68</v>
      </c>
      <c r="BS1891" s="191">
        <v>8.1999999999999993</v>
      </c>
      <c r="BT1891" s="191">
        <v>1.64</v>
      </c>
      <c r="BU1891" s="191">
        <v>22.94</v>
      </c>
      <c r="BV1891" s="186">
        <v>69</v>
      </c>
      <c r="BW1891" s="186">
        <v>69</v>
      </c>
      <c r="BX1891" s="186">
        <v>0</v>
      </c>
      <c r="BY1891" s="189">
        <v>43509</v>
      </c>
      <c r="BZ1891" s="188" t="s">
        <v>624</v>
      </c>
      <c r="CA1891" s="186">
        <v>125</v>
      </c>
      <c r="CB1891" s="186">
        <v>0</v>
      </c>
      <c r="CC1891" s="189">
        <v>43692</v>
      </c>
      <c r="CD1891" s="186">
        <v>37</v>
      </c>
      <c r="CE1891" s="186">
        <v>0</v>
      </c>
      <c r="CF1891" s="186">
        <v>106</v>
      </c>
      <c r="CG1891" s="186">
        <v>0</v>
      </c>
    </row>
    <row r="1892" spans="1:85" x14ac:dyDescent="0.45">
      <c r="A1892" s="98">
        <v>100004095111</v>
      </c>
      <c r="B1892" s="1">
        <v>43538</v>
      </c>
      <c r="C1892" t="s">
        <v>101</v>
      </c>
      <c r="D1892">
        <v>2019</v>
      </c>
      <c r="E1892" s="98">
        <v>14896960824806</v>
      </c>
      <c r="F1892" s="142" t="s">
        <v>805</v>
      </c>
      <c r="G1892" s="141" t="str">
        <f>VLOOKUP(E1892,'Tableau Sites'!$A$7:$C$127,3,FALSE)</f>
        <v>PLACE DE L YSER</v>
      </c>
      <c r="H1892" s="98">
        <v>56100</v>
      </c>
      <c r="I1892" s="104">
        <v>6</v>
      </c>
      <c r="J1892" s="1">
        <v>43524</v>
      </c>
      <c r="K1892" s="1">
        <v>43524</v>
      </c>
      <c r="L1892" s="104">
        <v>37</v>
      </c>
      <c r="M1892" s="104">
        <v>37</v>
      </c>
      <c r="N1892" s="5">
        <v>18.899999999999999</v>
      </c>
      <c r="O1892" s="186">
        <v>102976584</v>
      </c>
      <c r="P1892" s="187" t="s">
        <v>611</v>
      </c>
      <c r="Q1892" s="186">
        <v>102977700</v>
      </c>
      <c r="R1892" s="188" t="s">
        <v>130</v>
      </c>
      <c r="S1892" s="186">
        <v>11003620275</v>
      </c>
      <c r="T1892" s="188" t="s">
        <v>910</v>
      </c>
      <c r="U1892" s="186">
        <v>21560121200016</v>
      </c>
      <c r="V1892" s="188" t="s">
        <v>347</v>
      </c>
      <c r="W1892" s="188" t="s">
        <v>917</v>
      </c>
      <c r="X1892" s="186">
        <v>100004095111</v>
      </c>
      <c r="Y1892" s="189">
        <v>43538</v>
      </c>
      <c r="Z1892" s="189">
        <v>43578</v>
      </c>
      <c r="AA1892" s="186">
        <v>330</v>
      </c>
      <c r="AB1892" s="188" t="s">
        <v>613</v>
      </c>
      <c r="AC1892" s="188" t="s">
        <v>347</v>
      </c>
      <c r="AD1892" s="186">
        <v>6005920498</v>
      </c>
      <c r="AE1892" s="188" t="s">
        <v>805</v>
      </c>
      <c r="AF1892" s="188" t="s">
        <v>347</v>
      </c>
      <c r="AG1892" s="188" t="s">
        <v>347</v>
      </c>
      <c r="AH1892" s="190">
        <v>14896960824806</v>
      </c>
      <c r="AI1892" s="188" t="s">
        <v>896</v>
      </c>
      <c r="AJ1892" s="186">
        <v>56100</v>
      </c>
      <c r="AK1892" s="188" t="s">
        <v>264</v>
      </c>
      <c r="AL1892" s="188" t="s">
        <v>616</v>
      </c>
      <c r="AM1892" s="188" t="s">
        <v>1031</v>
      </c>
      <c r="AN1892" s="188" t="s">
        <v>101</v>
      </c>
      <c r="AO1892" s="188" t="s">
        <v>617</v>
      </c>
      <c r="AP1892" s="188" t="s">
        <v>618</v>
      </c>
      <c r="AQ1892" s="188" t="s">
        <v>619</v>
      </c>
      <c r="AR1892" s="191">
        <v>6</v>
      </c>
      <c r="AS1892" s="188" t="s">
        <v>347</v>
      </c>
      <c r="AT1892" s="188" t="s">
        <v>347</v>
      </c>
      <c r="AU1892" s="186">
        <v>0</v>
      </c>
      <c r="AV1892" s="189">
        <v>43466</v>
      </c>
      <c r="AW1892" s="189">
        <v>43524</v>
      </c>
      <c r="AX1892" s="191">
        <v>1.93</v>
      </c>
      <c r="AY1892" s="186">
        <v>0</v>
      </c>
      <c r="AZ1892" s="186">
        <v>0</v>
      </c>
      <c r="BA1892" s="186">
        <v>0</v>
      </c>
      <c r="BB1892" s="186">
        <v>0</v>
      </c>
      <c r="BC1892" s="191">
        <v>0.14000000000000001</v>
      </c>
      <c r="BD1892" s="186">
        <v>0</v>
      </c>
      <c r="BE1892" s="186">
        <v>0</v>
      </c>
      <c r="BF1892" s="189">
        <v>43525</v>
      </c>
      <c r="BG1892" s="189">
        <v>43585</v>
      </c>
      <c r="BH1892" s="191">
        <v>10.11</v>
      </c>
      <c r="BI1892" s="191">
        <v>1.35</v>
      </c>
      <c r="BJ1892" s="191">
        <v>13.39</v>
      </c>
      <c r="BK1892" s="191">
        <v>0.83</v>
      </c>
      <c r="BL1892" s="191">
        <v>2.73</v>
      </c>
      <c r="BM1892" s="191">
        <v>0.24</v>
      </c>
      <c r="BN1892" s="191">
        <v>0.11</v>
      </c>
      <c r="BO1892" s="191">
        <v>0.35</v>
      </c>
      <c r="BP1892" s="191">
        <v>17.3</v>
      </c>
      <c r="BQ1892" s="191">
        <v>12.84</v>
      </c>
      <c r="BR1892" s="191">
        <v>0.71</v>
      </c>
      <c r="BS1892" s="191">
        <v>4.46</v>
      </c>
      <c r="BT1892" s="191">
        <v>0.89</v>
      </c>
      <c r="BU1892" s="191">
        <v>18.899999999999999</v>
      </c>
      <c r="BV1892" s="186">
        <v>37</v>
      </c>
      <c r="BW1892" s="186">
        <v>37</v>
      </c>
      <c r="BX1892" s="186">
        <v>0</v>
      </c>
      <c r="BY1892" s="189">
        <v>43509</v>
      </c>
      <c r="BZ1892" s="188" t="s">
        <v>624</v>
      </c>
      <c r="CA1892" s="186">
        <v>125</v>
      </c>
      <c r="CB1892" s="186">
        <v>0</v>
      </c>
      <c r="CC1892" s="189">
        <v>43692</v>
      </c>
      <c r="CD1892" s="186">
        <v>106</v>
      </c>
      <c r="CE1892" s="186">
        <v>0</v>
      </c>
      <c r="CF1892" s="186">
        <v>143</v>
      </c>
      <c r="CG1892" s="186">
        <v>0</v>
      </c>
    </row>
    <row r="1893" spans="1:85" hidden="1" x14ac:dyDescent="0.45">
      <c r="A1893" s="98">
        <v>100004095111</v>
      </c>
      <c r="B1893" s="1">
        <v>43538</v>
      </c>
      <c r="C1893" t="s">
        <v>101</v>
      </c>
      <c r="D1893">
        <v>2018</v>
      </c>
      <c r="E1893" s="98">
        <v>14839073781078</v>
      </c>
      <c r="F1893" s="142" t="s">
        <v>807</v>
      </c>
      <c r="G1893" s="141" t="s">
        <v>897</v>
      </c>
      <c r="H1893" s="98">
        <v>56100</v>
      </c>
      <c r="I1893" s="104">
        <v>6</v>
      </c>
      <c r="J1893" s="1">
        <v>43404</v>
      </c>
      <c r="K1893" s="1">
        <v>43404</v>
      </c>
      <c r="L1893" s="104">
        <v>132</v>
      </c>
      <c r="M1893" s="104">
        <v>132</v>
      </c>
      <c r="N1893" s="5">
        <v>32.35</v>
      </c>
      <c r="O1893" s="186">
        <v>102976584</v>
      </c>
      <c r="P1893" s="187" t="s">
        <v>611</v>
      </c>
      <c r="Q1893" s="186">
        <v>102977700</v>
      </c>
      <c r="R1893" s="188" t="s">
        <v>130</v>
      </c>
      <c r="S1893" s="186">
        <v>11003620275</v>
      </c>
      <c r="T1893" s="188" t="s">
        <v>910</v>
      </c>
      <c r="U1893" s="186">
        <v>21560121200016</v>
      </c>
      <c r="V1893" s="188" t="s">
        <v>347</v>
      </c>
      <c r="W1893" s="188" t="s">
        <v>917</v>
      </c>
      <c r="X1893" s="186">
        <v>100004095111</v>
      </c>
      <c r="Y1893" s="189">
        <v>43538</v>
      </c>
      <c r="Z1893" s="189">
        <v>43578</v>
      </c>
      <c r="AA1893" s="186">
        <v>331</v>
      </c>
      <c r="AB1893" s="188" t="s">
        <v>613</v>
      </c>
      <c r="AC1893" s="188" t="s">
        <v>347</v>
      </c>
      <c r="AD1893" s="186">
        <v>6005863598</v>
      </c>
      <c r="AE1893" s="188" t="s">
        <v>807</v>
      </c>
      <c r="AF1893" s="188" t="s">
        <v>347</v>
      </c>
      <c r="AG1893" s="188" t="s">
        <v>347</v>
      </c>
      <c r="AH1893" s="190">
        <v>14839073781078</v>
      </c>
      <c r="AI1893" s="188" t="s">
        <v>897</v>
      </c>
      <c r="AJ1893" s="186">
        <v>56100</v>
      </c>
      <c r="AK1893" s="188" t="s">
        <v>264</v>
      </c>
      <c r="AL1893" s="188" t="s">
        <v>634</v>
      </c>
      <c r="AM1893" s="188" t="s">
        <v>1032</v>
      </c>
      <c r="AN1893" s="188" t="s">
        <v>101</v>
      </c>
      <c r="AO1893" s="188" t="s">
        <v>617</v>
      </c>
      <c r="AP1893" s="188" t="s">
        <v>618</v>
      </c>
      <c r="AQ1893" s="188" t="s">
        <v>619</v>
      </c>
      <c r="AR1893" s="191">
        <v>6</v>
      </c>
      <c r="AS1893" s="188" t="s">
        <v>347</v>
      </c>
      <c r="AT1893" s="188" t="s">
        <v>347</v>
      </c>
      <c r="AU1893" s="186">
        <v>0</v>
      </c>
      <c r="AV1893" s="189">
        <v>43344</v>
      </c>
      <c r="AW1893" s="189">
        <v>43404</v>
      </c>
      <c r="AX1893" s="191">
        <v>6.63</v>
      </c>
      <c r="AY1893" s="186">
        <v>0</v>
      </c>
      <c r="AZ1893" s="186">
        <v>0</v>
      </c>
      <c r="BA1893" s="186">
        <v>0</v>
      </c>
      <c r="BB1893" s="186">
        <v>0</v>
      </c>
      <c r="BC1893" s="191">
        <v>0.25</v>
      </c>
      <c r="BD1893" s="186">
        <v>0</v>
      </c>
      <c r="BE1893" s="186">
        <v>0</v>
      </c>
      <c r="BF1893" s="189">
        <v>43405</v>
      </c>
      <c r="BG1893" s="189">
        <v>43465</v>
      </c>
      <c r="BH1893" s="191">
        <v>10.11</v>
      </c>
      <c r="BI1893" s="191">
        <v>4.83</v>
      </c>
      <c r="BJ1893" s="191">
        <v>21.57</v>
      </c>
      <c r="BK1893" s="191">
        <v>2.97</v>
      </c>
      <c r="BL1893" s="191">
        <v>2.73</v>
      </c>
      <c r="BM1893" s="191">
        <v>0.84</v>
      </c>
      <c r="BN1893" s="191">
        <v>0.4</v>
      </c>
      <c r="BO1893" s="191">
        <v>1.24</v>
      </c>
      <c r="BP1893" s="191">
        <v>28.51</v>
      </c>
      <c r="BQ1893" s="191">
        <v>12.84</v>
      </c>
      <c r="BR1893" s="191">
        <v>0.71</v>
      </c>
      <c r="BS1893" s="191">
        <v>15.67</v>
      </c>
      <c r="BT1893" s="191">
        <v>3.13</v>
      </c>
      <c r="BU1893" s="191">
        <v>32.35</v>
      </c>
      <c r="BV1893" s="186">
        <v>132</v>
      </c>
      <c r="BW1893" s="186">
        <v>132</v>
      </c>
      <c r="BX1893" s="186">
        <v>0</v>
      </c>
      <c r="BY1893" s="189">
        <v>43280</v>
      </c>
      <c r="BZ1893" s="188" t="s">
        <v>624</v>
      </c>
      <c r="CA1893" s="186">
        <v>61350</v>
      </c>
      <c r="CB1893" s="186">
        <v>0</v>
      </c>
      <c r="CC1893" s="189">
        <v>43643</v>
      </c>
      <c r="CD1893" s="186">
        <v>61474</v>
      </c>
      <c r="CE1893" s="186">
        <v>0</v>
      </c>
      <c r="CF1893" s="186">
        <v>61606</v>
      </c>
      <c r="CG1893" s="186">
        <v>0</v>
      </c>
    </row>
    <row r="1894" spans="1:85" hidden="1" x14ac:dyDescent="0.45">
      <c r="A1894" s="98">
        <v>100004095111</v>
      </c>
      <c r="B1894" s="1">
        <v>43538</v>
      </c>
      <c r="C1894" t="s">
        <v>101</v>
      </c>
      <c r="D1894">
        <v>2019</v>
      </c>
      <c r="E1894" s="98">
        <v>14839073781078</v>
      </c>
      <c r="F1894" s="142" t="s">
        <v>807</v>
      </c>
      <c r="G1894" s="141" t="s">
        <v>897</v>
      </c>
      <c r="H1894" s="98">
        <v>56100</v>
      </c>
      <c r="I1894" s="104">
        <v>6</v>
      </c>
      <c r="J1894" s="1">
        <v>43465</v>
      </c>
      <c r="K1894" s="1">
        <v>43465</v>
      </c>
      <c r="L1894" s="104">
        <v>154</v>
      </c>
      <c r="M1894" s="104">
        <v>154</v>
      </c>
      <c r="N1894" s="5">
        <v>35.06</v>
      </c>
      <c r="O1894" s="186">
        <v>102976584</v>
      </c>
      <c r="P1894" s="187" t="s">
        <v>611</v>
      </c>
      <c r="Q1894" s="186">
        <v>102977700</v>
      </c>
      <c r="R1894" s="188" t="s">
        <v>130</v>
      </c>
      <c r="S1894" s="186">
        <v>11003620275</v>
      </c>
      <c r="T1894" s="188" t="s">
        <v>910</v>
      </c>
      <c r="U1894" s="186">
        <v>21560121200016</v>
      </c>
      <c r="V1894" s="188" t="s">
        <v>347</v>
      </c>
      <c r="W1894" s="188" t="s">
        <v>917</v>
      </c>
      <c r="X1894" s="186">
        <v>100004095111</v>
      </c>
      <c r="Y1894" s="189">
        <v>43538</v>
      </c>
      <c r="Z1894" s="189">
        <v>43578</v>
      </c>
      <c r="AA1894" s="186">
        <v>332</v>
      </c>
      <c r="AB1894" s="188" t="s">
        <v>613</v>
      </c>
      <c r="AC1894" s="188" t="s">
        <v>347</v>
      </c>
      <c r="AD1894" s="186">
        <v>6005863598</v>
      </c>
      <c r="AE1894" s="188" t="s">
        <v>807</v>
      </c>
      <c r="AF1894" s="188" t="s">
        <v>347</v>
      </c>
      <c r="AG1894" s="188" t="s">
        <v>347</v>
      </c>
      <c r="AH1894" s="190">
        <v>14839073781078</v>
      </c>
      <c r="AI1894" s="188" t="s">
        <v>897</v>
      </c>
      <c r="AJ1894" s="186">
        <v>56100</v>
      </c>
      <c r="AK1894" s="188" t="s">
        <v>264</v>
      </c>
      <c r="AL1894" s="188" t="s">
        <v>634</v>
      </c>
      <c r="AM1894" s="188" t="s">
        <v>1032</v>
      </c>
      <c r="AN1894" s="188" t="s">
        <v>101</v>
      </c>
      <c r="AO1894" s="188" t="s">
        <v>617</v>
      </c>
      <c r="AP1894" s="188" t="s">
        <v>618</v>
      </c>
      <c r="AQ1894" s="188" t="s">
        <v>619</v>
      </c>
      <c r="AR1894" s="191">
        <v>6</v>
      </c>
      <c r="AS1894" s="188" t="s">
        <v>347</v>
      </c>
      <c r="AT1894" s="188" t="s">
        <v>347</v>
      </c>
      <c r="AU1894" s="186">
        <v>0</v>
      </c>
      <c r="AV1894" s="189">
        <v>43405</v>
      </c>
      <c r="AW1894" s="189">
        <v>43465</v>
      </c>
      <c r="AX1894" s="191">
        <v>7.75</v>
      </c>
      <c r="AY1894" s="186">
        <v>0</v>
      </c>
      <c r="AZ1894" s="186">
        <v>0</v>
      </c>
      <c r="BA1894" s="186">
        <v>0</v>
      </c>
      <c r="BB1894" s="186">
        <v>0</v>
      </c>
      <c r="BC1894" s="191">
        <v>0.3</v>
      </c>
      <c r="BD1894" s="186">
        <v>0</v>
      </c>
      <c r="BE1894" s="186">
        <v>0</v>
      </c>
      <c r="BF1894" s="189">
        <v>43466</v>
      </c>
      <c r="BG1894" s="189">
        <v>43524</v>
      </c>
      <c r="BH1894" s="191">
        <v>9.7799999999999994</v>
      </c>
      <c r="BI1894" s="191">
        <v>5.64</v>
      </c>
      <c r="BJ1894" s="191">
        <v>23.17</v>
      </c>
      <c r="BK1894" s="191">
        <v>3.47</v>
      </c>
      <c r="BL1894" s="191">
        <v>2.64</v>
      </c>
      <c r="BM1894" s="191">
        <v>0.98</v>
      </c>
      <c r="BN1894" s="191">
        <v>0.46</v>
      </c>
      <c r="BO1894" s="191">
        <v>1.44</v>
      </c>
      <c r="BP1894" s="191">
        <v>30.72</v>
      </c>
      <c r="BQ1894" s="191">
        <v>12.42</v>
      </c>
      <c r="BR1894" s="191">
        <v>0.68</v>
      </c>
      <c r="BS1894" s="191">
        <v>18.3</v>
      </c>
      <c r="BT1894" s="191">
        <v>3.66</v>
      </c>
      <c r="BU1894" s="191">
        <v>35.06</v>
      </c>
      <c r="BV1894" s="186">
        <v>154</v>
      </c>
      <c r="BW1894" s="186">
        <v>154</v>
      </c>
      <c r="BX1894" s="186">
        <v>0</v>
      </c>
      <c r="BY1894" s="189">
        <v>43280</v>
      </c>
      <c r="BZ1894" s="188" t="s">
        <v>624</v>
      </c>
      <c r="CA1894" s="186">
        <v>61350</v>
      </c>
      <c r="CB1894" s="186">
        <v>0</v>
      </c>
      <c r="CC1894" s="189">
        <v>43643</v>
      </c>
      <c r="CD1894" s="186">
        <v>61606</v>
      </c>
      <c r="CE1894" s="186">
        <v>0</v>
      </c>
      <c r="CF1894" s="186">
        <v>61760</v>
      </c>
      <c r="CG1894" s="186">
        <v>0</v>
      </c>
    </row>
    <row r="1895" spans="1:85" hidden="1" x14ac:dyDescent="0.45">
      <c r="A1895" s="98">
        <v>100004095111</v>
      </c>
      <c r="B1895" s="1">
        <v>43538</v>
      </c>
      <c r="C1895" t="s">
        <v>101</v>
      </c>
      <c r="D1895">
        <v>2019</v>
      </c>
      <c r="E1895" s="98">
        <v>14839073781078</v>
      </c>
      <c r="F1895" s="142" t="s">
        <v>807</v>
      </c>
      <c r="G1895" s="141" t="s">
        <v>897</v>
      </c>
      <c r="H1895" s="98">
        <v>56100</v>
      </c>
      <c r="I1895" s="104">
        <v>6</v>
      </c>
      <c r="J1895" s="1">
        <v>43524</v>
      </c>
      <c r="K1895" s="1">
        <v>43524</v>
      </c>
      <c r="L1895" s="104">
        <v>161</v>
      </c>
      <c r="M1895" s="104">
        <v>161</v>
      </c>
      <c r="N1895" s="5">
        <v>36.85</v>
      </c>
      <c r="O1895" s="186">
        <v>102976584</v>
      </c>
      <c r="P1895" s="187" t="s">
        <v>611</v>
      </c>
      <c r="Q1895" s="186">
        <v>102977700</v>
      </c>
      <c r="R1895" s="188" t="s">
        <v>130</v>
      </c>
      <c r="S1895" s="186">
        <v>11003620275</v>
      </c>
      <c r="T1895" s="188" t="s">
        <v>910</v>
      </c>
      <c r="U1895" s="186">
        <v>21560121200016</v>
      </c>
      <c r="V1895" s="188" t="s">
        <v>347</v>
      </c>
      <c r="W1895" s="188" t="s">
        <v>917</v>
      </c>
      <c r="X1895" s="186">
        <v>100004095111</v>
      </c>
      <c r="Y1895" s="189">
        <v>43538</v>
      </c>
      <c r="Z1895" s="189">
        <v>43578</v>
      </c>
      <c r="AA1895" s="186">
        <v>333</v>
      </c>
      <c r="AB1895" s="188" t="s">
        <v>613</v>
      </c>
      <c r="AC1895" s="188" t="s">
        <v>347</v>
      </c>
      <c r="AD1895" s="186">
        <v>6005863598</v>
      </c>
      <c r="AE1895" s="188" t="s">
        <v>807</v>
      </c>
      <c r="AF1895" s="188" t="s">
        <v>347</v>
      </c>
      <c r="AG1895" s="188" t="s">
        <v>347</v>
      </c>
      <c r="AH1895" s="190">
        <v>14839073781078</v>
      </c>
      <c r="AI1895" s="188" t="s">
        <v>897</v>
      </c>
      <c r="AJ1895" s="186">
        <v>56100</v>
      </c>
      <c r="AK1895" s="188" t="s">
        <v>264</v>
      </c>
      <c r="AL1895" s="188" t="s">
        <v>634</v>
      </c>
      <c r="AM1895" s="188" t="s">
        <v>1032</v>
      </c>
      <c r="AN1895" s="188" t="s">
        <v>101</v>
      </c>
      <c r="AO1895" s="188" t="s">
        <v>617</v>
      </c>
      <c r="AP1895" s="188" t="s">
        <v>618</v>
      </c>
      <c r="AQ1895" s="188" t="s">
        <v>619</v>
      </c>
      <c r="AR1895" s="191">
        <v>6</v>
      </c>
      <c r="AS1895" s="188" t="s">
        <v>347</v>
      </c>
      <c r="AT1895" s="188" t="s">
        <v>347</v>
      </c>
      <c r="AU1895" s="186">
        <v>0</v>
      </c>
      <c r="AV1895" s="189">
        <v>43466</v>
      </c>
      <c r="AW1895" s="189">
        <v>43524</v>
      </c>
      <c r="AX1895" s="191">
        <v>8.4</v>
      </c>
      <c r="AY1895" s="186">
        <v>0</v>
      </c>
      <c r="AZ1895" s="186">
        <v>0</v>
      </c>
      <c r="BA1895" s="186">
        <v>0</v>
      </c>
      <c r="BB1895" s="186">
        <v>0</v>
      </c>
      <c r="BC1895" s="191">
        <v>0.61</v>
      </c>
      <c r="BD1895" s="186">
        <v>0</v>
      </c>
      <c r="BE1895" s="186">
        <v>0</v>
      </c>
      <c r="BF1895" s="189">
        <v>43525</v>
      </c>
      <c r="BG1895" s="189">
        <v>43585</v>
      </c>
      <c r="BH1895" s="191">
        <v>10.11</v>
      </c>
      <c r="BI1895" s="191">
        <v>5.89</v>
      </c>
      <c r="BJ1895" s="191">
        <v>24.4</v>
      </c>
      <c r="BK1895" s="191">
        <v>3.62</v>
      </c>
      <c r="BL1895" s="191">
        <v>2.73</v>
      </c>
      <c r="BM1895" s="191">
        <v>1.03</v>
      </c>
      <c r="BN1895" s="191">
        <v>0.48</v>
      </c>
      <c r="BO1895" s="191">
        <v>1.51</v>
      </c>
      <c r="BP1895" s="191">
        <v>32.26</v>
      </c>
      <c r="BQ1895" s="191">
        <v>12.84</v>
      </c>
      <c r="BR1895" s="191">
        <v>0.71</v>
      </c>
      <c r="BS1895" s="191">
        <v>19.420000000000002</v>
      </c>
      <c r="BT1895" s="191">
        <v>3.88</v>
      </c>
      <c r="BU1895" s="191">
        <v>36.85</v>
      </c>
      <c r="BV1895" s="186">
        <v>161</v>
      </c>
      <c r="BW1895" s="186">
        <v>161</v>
      </c>
      <c r="BX1895" s="186">
        <v>0</v>
      </c>
      <c r="BY1895" s="189">
        <v>43280</v>
      </c>
      <c r="BZ1895" s="188" t="s">
        <v>624</v>
      </c>
      <c r="CA1895" s="186">
        <v>61350</v>
      </c>
      <c r="CB1895" s="186">
        <v>0</v>
      </c>
      <c r="CC1895" s="189">
        <v>43643</v>
      </c>
      <c r="CD1895" s="186">
        <v>61760</v>
      </c>
      <c r="CE1895" s="186">
        <v>0</v>
      </c>
      <c r="CF1895" s="186">
        <v>61921</v>
      </c>
      <c r="CG1895" s="186">
        <v>0</v>
      </c>
    </row>
    <row r="1896" spans="1:85" hidden="1" x14ac:dyDescent="0.45">
      <c r="A1896" s="98">
        <v>100004095111</v>
      </c>
      <c r="B1896" s="1">
        <v>43538</v>
      </c>
      <c r="C1896" t="s">
        <v>101</v>
      </c>
      <c r="D1896">
        <v>2018</v>
      </c>
      <c r="E1896" s="98">
        <v>14830680111778</v>
      </c>
      <c r="F1896" s="142" t="s">
        <v>125</v>
      </c>
      <c r="G1896" s="141" t="str">
        <f>VLOOKUP(E1896,'Tableau Sites'!$A$7:$C$107,3,FALSE)</f>
        <v>PLACE BATAILLE DE QUIBERON</v>
      </c>
      <c r="H1896" s="98">
        <v>56100</v>
      </c>
      <c r="I1896" s="104">
        <v>6</v>
      </c>
      <c r="J1896" s="1">
        <v>43404</v>
      </c>
      <c r="K1896" s="1">
        <v>43404</v>
      </c>
      <c r="L1896" s="104">
        <v>852</v>
      </c>
      <c r="M1896" s="104">
        <v>852</v>
      </c>
      <c r="N1896" s="5">
        <v>134.99</v>
      </c>
      <c r="O1896" s="186">
        <v>102976584</v>
      </c>
      <c r="P1896" s="187" t="s">
        <v>611</v>
      </c>
      <c r="Q1896" s="186">
        <v>102977700</v>
      </c>
      <c r="R1896" s="188" t="s">
        <v>130</v>
      </c>
      <c r="S1896" s="186">
        <v>11003620275</v>
      </c>
      <c r="T1896" s="188" t="s">
        <v>910</v>
      </c>
      <c r="U1896" s="186">
        <v>21560121200016</v>
      </c>
      <c r="V1896" s="188" t="s">
        <v>347</v>
      </c>
      <c r="W1896" s="188" t="s">
        <v>917</v>
      </c>
      <c r="X1896" s="186">
        <v>100004095111</v>
      </c>
      <c r="Y1896" s="189">
        <v>43538</v>
      </c>
      <c r="Z1896" s="189">
        <v>43578</v>
      </c>
      <c r="AA1896" s="186">
        <v>334</v>
      </c>
      <c r="AB1896" s="188" t="s">
        <v>613</v>
      </c>
      <c r="AC1896" s="188" t="s">
        <v>347</v>
      </c>
      <c r="AD1896" s="186">
        <v>6005863614</v>
      </c>
      <c r="AE1896" s="188" t="s">
        <v>125</v>
      </c>
      <c r="AF1896" s="188" t="s">
        <v>347</v>
      </c>
      <c r="AG1896" s="188" t="s">
        <v>347</v>
      </c>
      <c r="AH1896" s="190">
        <v>14830680111778</v>
      </c>
      <c r="AI1896" s="188" t="s">
        <v>898</v>
      </c>
      <c r="AJ1896" s="186">
        <v>56100</v>
      </c>
      <c r="AK1896" s="188" t="s">
        <v>264</v>
      </c>
      <c r="AL1896" s="188" t="s">
        <v>396</v>
      </c>
      <c r="AM1896" s="188" t="s">
        <v>1033</v>
      </c>
      <c r="AN1896" s="188" t="s">
        <v>101</v>
      </c>
      <c r="AO1896" s="188" t="s">
        <v>617</v>
      </c>
      <c r="AP1896" s="188" t="s">
        <v>618</v>
      </c>
      <c r="AQ1896" s="188" t="s">
        <v>619</v>
      </c>
      <c r="AR1896" s="191">
        <v>6</v>
      </c>
      <c r="AS1896" s="188" t="s">
        <v>347</v>
      </c>
      <c r="AT1896" s="188" t="s">
        <v>347</v>
      </c>
      <c r="AU1896" s="186">
        <v>0</v>
      </c>
      <c r="AV1896" s="189">
        <v>43344</v>
      </c>
      <c r="AW1896" s="189">
        <v>43404</v>
      </c>
      <c r="AX1896" s="191">
        <v>42.85</v>
      </c>
      <c r="AY1896" s="186">
        <v>0</v>
      </c>
      <c r="AZ1896" s="186">
        <v>0</v>
      </c>
      <c r="BA1896" s="186">
        <v>0</v>
      </c>
      <c r="BB1896" s="186">
        <v>0</v>
      </c>
      <c r="BC1896" s="191">
        <v>1.64</v>
      </c>
      <c r="BD1896" s="186">
        <v>0</v>
      </c>
      <c r="BE1896" s="186">
        <v>0</v>
      </c>
      <c r="BF1896" s="189">
        <v>43405</v>
      </c>
      <c r="BG1896" s="189">
        <v>43465</v>
      </c>
      <c r="BH1896" s="191">
        <v>10.11</v>
      </c>
      <c r="BI1896" s="191">
        <v>31.18</v>
      </c>
      <c r="BJ1896" s="191">
        <v>84.14</v>
      </c>
      <c r="BK1896" s="191">
        <v>19.170000000000002</v>
      </c>
      <c r="BL1896" s="191">
        <v>2.73</v>
      </c>
      <c r="BM1896" s="191">
        <v>5.44</v>
      </c>
      <c r="BN1896" s="191">
        <v>2.56</v>
      </c>
      <c r="BO1896" s="191">
        <v>8</v>
      </c>
      <c r="BP1896" s="191">
        <v>114.04</v>
      </c>
      <c r="BQ1896" s="191">
        <v>12.84</v>
      </c>
      <c r="BR1896" s="191">
        <v>0.71</v>
      </c>
      <c r="BS1896" s="191">
        <v>101.2</v>
      </c>
      <c r="BT1896" s="191">
        <v>20.239999999999998</v>
      </c>
      <c r="BU1896" s="191">
        <v>134.99</v>
      </c>
      <c r="BV1896" s="186">
        <v>852</v>
      </c>
      <c r="BW1896" s="186">
        <v>852</v>
      </c>
      <c r="BX1896" s="186">
        <v>0</v>
      </c>
      <c r="BY1896" s="189">
        <v>43381</v>
      </c>
      <c r="BZ1896" s="188" t="s">
        <v>624</v>
      </c>
      <c r="CA1896" s="186">
        <v>40958</v>
      </c>
      <c r="CB1896" s="186">
        <v>0</v>
      </c>
      <c r="CC1896" s="189">
        <v>43558</v>
      </c>
      <c r="CD1896" s="186">
        <v>40280</v>
      </c>
      <c r="CE1896" s="186">
        <v>0</v>
      </c>
      <c r="CF1896" s="186">
        <v>41132</v>
      </c>
      <c r="CG1896" s="186">
        <v>0</v>
      </c>
    </row>
    <row r="1897" spans="1:85" hidden="1" x14ac:dyDescent="0.45">
      <c r="A1897" s="98">
        <v>100004095111</v>
      </c>
      <c r="B1897" s="1">
        <v>43538</v>
      </c>
      <c r="C1897" t="s">
        <v>101</v>
      </c>
      <c r="D1897">
        <v>2019</v>
      </c>
      <c r="E1897" s="98">
        <v>14830680111778</v>
      </c>
      <c r="F1897" s="142" t="s">
        <v>125</v>
      </c>
      <c r="G1897" s="141" t="str">
        <f>VLOOKUP(E1897,'Tableau Sites'!$A$7:$C$107,3,FALSE)</f>
        <v>PLACE BATAILLE DE QUIBERON</v>
      </c>
      <c r="H1897" s="98">
        <v>56100</v>
      </c>
      <c r="I1897" s="104">
        <v>6</v>
      </c>
      <c r="J1897" s="1">
        <v>43465</v>
      </c>
      <c r="K1897" s="1">
        <v>43465</v>
      </c>
      <c r="L1897" s="104">
        <v>517</v>
      </c>
      <c r="M1897" s="104">
        <v>517</v>
      </c>
      <c r="N1897" s="5">
        <v>86.78</v>
      </c>
      <c r="O1897" s="186">
        <v>102976584</v>
      </c>
      <c r="P1897" s="187" t="s">
        <v>611</v>
      </c>
      <c r="Q1897" s="186">
        <v>102977700</v>
      </c>
      <c r="R1897" s="188" t="s">
        <v>130</v>
      </c>
      <c r="S1897" s="186">
        <v>11003620275</v>
      </c>
      <c r="T1897" s="188" t="s">
        <v>910</v>
      </c>
      <c r="U1897" s="186">
        <v>21560121200016</v>
      </c>
      <c r="V1897" s="188" t="s">
        <v>347</v>
      </c>
      <c r="W1897" s="188" t="s">
        <v>917</v>
      </c>
      <c r="X1897" s="186">
        <v>100004095111</v>
      </c>
      <c r="Y1897" s="189">
        <v>43538</v>
      </c>
      <c r="Z1897" s="189">
        <v>43578</v>
      </c>
      <c r="AA1897" s="186">
        <v>335</v>
      </c>
      <c r="AB1897" s="188" t="s">
        <v>613</v>
      </c>
      <c r="AC1897" s="188" t="s">
        <v>347</v>
      </c>
      <c r="AD1897" s="186">
        <v>6005863614</v>
      </c>
      <c r="AE1897" s="188" t="s">
        <v>125</v>
      </c>
      <c r="AF1897" s="188" t="s">
        <v>347</v>
      </c>
      <c r="AG1897" s="188" t="s">
        <v>347</v>
      </c>
      <c r="AH1897" s="190">
        <v>14830680111778</v>
      </c>
      <c r="AI1897" s="188" t="s">
        <v>898</v>
      </c>
      <c r="AJ1897" s="186">
        <v>56100</v>
      </c>
      <c r="AK1897" s="188" t="s">
        <v>264</v>
      </c>
      <c r="AL1897" s="188" t="s">
        <v>396</v>
      </c>
      <c r="AM1897" s="188" t="s">
        <v>1033</v>
      </c>
      <c r="AN1897" s="188" t="s">
        <v>101</v>
      </c>
      <c r="AO1897" s="188" t="s">
        <v>617</v>
      </c>
      <c r="AP1897" s="188" t="s">
        <v>618</v>
      </c>
      <c r="AQ1897" s="188" t="s">
        <v>619</v>
      </c>
      <c r="AR1897" s="191">
        <v>6</v>
      </c>
      <c r="AS1897" s="188" t="s">
        <v>347</v>
      </c>
      <c r="AT1897" s="188" t="s">
        <v>347</v>
      </c>
      <c r="AU1897" s="186">
        <v>0</v>
      </c>
      <c r="AV1897" s="189">
        <v>43405</v>
      </c>
      <c r="AW1897" s="189">
        <v>43465</v>
      </c>
      <c r="AX1897" s="191">
        <v>26</v>
      </c>
      <c r="AY1897" s="186">
        <v>0</v>
      </c>
      <c r="AZ1897" s="186">
        <v>0</v>
      </c>
      <c r="BA1897" s="186">
        <v>0</v>
      </c>
      <c r="BB1897" s="186">
        <v>0</v>
      </c>
      <c r="BC1897" s="191">
        <v>0.99</v>
      </c>
      <c r="BD1897" s="186">
        <v>0</v>
      </c>
      <c r="BE1897" s="186">
        <v>0</v>
      </c>
      <c r="BF1897" s="189">
        <v>43466</v>
      </c>
      <c r="BG1897" s="189">
        <v>43524</v>
      </c>
      <c r="BH1897" s="191">
        <v>9.7799999999999994</v>
      </c>
      <c r="BI1897" s="191">
        <v>18.920000000000002</v>
      </c>
      <c r="BJ1897" s="191">
        <v>54.7</v>
      </c>
      <c r="BK1897" s="191">
        <v>11.63</v>
      </c>
      <c r="BL1897" s="191">
        <v>2.64</v>
      </c>
      <c r="BM1897" s="191">
        <v>3.3</v>
      </c>
      <c r="BN1897" s="191">
        <v>1.55</v>
      </c>
      <c r="BO1897" s="191">
        <v>4.8499999999999996</v>
      </c>
      <c r="BP1897" s="191">
        <v>73.819999999999993</v>
      </c>
      <c r="BQ1897" s="191">
        <v>12.42</v>
      </c>
      <c r="BR1897" s="191">
        <v>0.68</v>
      </c>
      <c r="BS1897" s="191">
        <v>61.4</v>
      </c>
      <c r="BT1897" s="191">
        <v>12.28</v>
      </c>
      <c r="BU1897" s="191">
        <v>86.78</v>
      </c>
      <c r="BV1897" s="186">
        <v>517</v>
      </c>
      <c r="BW1897" s="186">
        <v>517</v>
      </c>
      <c r="BX1897" s="186">
        <v>0</v>
      </c>
      <c r="BY1897" s="189">
        <v>43381</v>
      </c>
      <c r="BZ1897" s="188" t="s">
        <v>624</v>
      </c>
      <c r="CA1897" s="186">
        <v>40958</v>
      </c>
      <c r="CB1897" s="186">
        <v>0</v>
      </c>
      <c r="CC1897" s="189">
        <v>43558</v>
      </c>
      <c r="CD1897" s="186">
        <v>41132</v>
      </c>
      <c r="CE1897" s="186">
        <v>0</v>
      </c>
      <c r="CF1897" s="186">
        <v>41649</v>
      </c>
      <c r="CG1897" s="186">
        <v>0</v>
      </c>
    </row>
    <row r="1898" spans="1:85" hidden="1" x14ac:dyDescent="0.45">
      <c r="A1898" s="98">
        <v>100004095111</v>
      </c>
      <c r="B1898" s="1">
        <v>43538</v>
      </c>
      <c r="C1898" t="s">
        <v>101</v>
      </c>
      <c r="D1898">
        <v>2019</v>
      </c>
      <c r="E1898" s="98">
        <v>14830680111778</v>
      </c>
      <c r="F1898" s="142" t="s">
        <v>125</v>
      </c>
      <c r="G1898" s="141" t="str">
        <f>VLOOKUP(E1898,'Tableau Sites'!$A$7:$C$107,3,FALSE)</f>
        <v>PLACE BATAILLE DE QUIBERON</v>
      </c>
      <c r="H1898" s="98">
        <v>56100</v>
      </c>
      <c r="I1898" s="104">
        <v>6</v>
      </c>
      <c r="J1898" s="1">
        <v>43524</v>
      </c>
      <c r="K1898" s="1">
        <v>43524</v>
      </c>
      <c r="L1898" s="104">
        <v>539</v>
      </c>
      <c r="M1898" s="104">
        <v>539</v>
      </c>
      <c r="N1898" s="5">
        <v>91.59</v>
      </c>
      <c r="O1898" s="186">
        <v>102976584</v>
      </c>
      <c r="P1898" s="187" t="s">
        <v>611</v>
      </c>
      <c r="Q1898" s="186">
        <v>102977700</v>
      </c>
      <c r="R1898" s="188" t="s">
        <v>130</v>
      </c>
      <c r="S1898" s="186">
        <v>11003620275</v>
      </c>
      <c r="T1898" s="188" t="s">
        <v>910</v>
      </c>
      <c r="U1898" s="186">
        <v>21560121200016</v>
      </c>
      <c r="V1898" s="188" t="s">
        <v>347</v>
      </c>
      <c r="W1898" s="188" t="s">
        <v>917</v>
      </c>
      <c r="X1898" s="186">
        <v>100004095111</v>
      </c>
      <c r="Y1898" s="189">
        <v>43538</v>
      </c>
      <c r="Z1898" s="189">
        <v>43578</v>
      </c>
      <c r="AA1898" s="186">
        <v>336</v>
      </c>
      <c r="AB1898" s="188" t="s">
        <v>613</v>
      </c>
      <c r="AC1898" s="188" t="s">
        <v>347</v>
      </c>
      <c r="AD1898" s="186">
        <v>6005863614</v>
      </c>
      <c r="AE1898" s="188" t="s">
        <v>125</v>
      </c>
      <c r="AF1898" s="188" t="s">
        <v>347</v>
      </c>
      <c r="AG1898" s="188" t="s">
        <v>347</v>
      </c>
      <c r="AH1898" s="190">
        <v>14830680111778</v>
      </c>
      <c r="AI1898" s="188" t="s">
        <v>898</v>
      </c>
      <c r="AJ1898" s="186">
        <v>56100</v>
      </c>
      <c r="AK1898" s="188" t="s">
        <v>264</v>
      </c>
      <c r="AL1898" s="188" t="s">
        <v>396</v>
      </c>
      <c r="AM1898" s="188" t="s">
        <v>1033</v>
      </c>
      <c r="AN1898" s="188" t="s">
        <v>101</v>
      </c>
      <c r="AO1898" s="188" t="s">
        <v>617</v>
      </c>
      <c r="AP1898" s="188" t="s">
        <v>618</v>
      </c>
      <c r="AQ1898" s="188" t="s">
        <v>619</v>
      </c>
      <c r="AR1898" s="191">
        <v>6</v>
      </c>
      <c r="AS1898" s="188" t="s">
        <v>347</v>
      </c>
      <c r="AT1898" s="188" t="s">
        <v>347</v>
      </c>
      <c r="AU1898" s="186">
        <v>0</v>
      </c>
      <c r="AV1898" s="189">
        <v>43466</v>
      </c>
      <c r="AW1898" s="189">
        <v>43524</v>
      </c>
      <c r="AX1898" s="191">
        <v>28.11</v>
      </c>
      <c r="AY1898" s="186">
        <v>0</v>
      </c>
      <c r="AZ1898" s="186">
        <v>0</v>
      </c>
      <c r="BA1898" s="186">
        <v>0</v>
      </c>
      <c r="BB1898" s="186">
        <v>0</v>
      </c>
      <c r="BC1898" s="191">
        <v>2.04</v>
      </c>
      <c r="BD1898" s="186">
        <v>0</v>
      </c>
      <c r="BE1898" s="186">
        <v>0</v>
      </c>
      <c r="BF1898" s="189">
        <v>43525</v>
      </c>
      <c r="BG1898" s="189">
        <v>43585</v>
      </c>
      <c r="BH1898" s="191">
        <v>10.11</v>
      </c>
      <c r="BI1898" s="191">
        <v>19.73</v>
      </c>
      <c r="BJ1898" s="191">
        <v>57.95</v>
      </c>
      <c r="BK1898" s="191">
        <v>12.13</v>
      </c>
      <c r="BL1898" s="191">
        <v>2.73</v>
      </c>
      <c r="BM1898" s="191">
        <v>3.44</v>
      </c>
      <c r="BN1898" s="191">
        <v>1.62</v>
      </c>
      <c r="BO1898" s="191">
        <v>5.0599999999999996</v>
      </c>
      <c r="BP1898" s="191">
        <v>77.87</v>
      </c>
      <c r="BQ1898" s="191">
        <v>12.84</v>
      </c>
      <c r="BR1898" s="191">
        <v>0.71</v>
      </c>
      <c r="BS1898" s="191">
        <v>65.03</v>
      </c>
      <c r="BT1898" s="191">
        <v>13.01</v>
      </c>
      <c r="BU1898" s="191">
        <v>91.59</v>
      </c>
      <c r="BV1898" s="186">
        <v>539</v>
      </c>
      <c r="BW1898" s="186">
        <v>539</v>
      </c>
      <c r="BX1898" s="186">
        <v>0</v>
      </c>
      <c r="BY1898" s="189">
        <v>43381</v>
      </c>
      <c r="BZ1898" s="188" t="s">
        <v>624</v>
      </c>
      <c r="CA1898" s="186">
        <v>40958</v>
      </c>
      <c r="CB1898" s="186">
        <v>0</v>
      </c>
      <c r="CC1898" s="189">
        <v>43558</v>
      </c>
      <c r="CD1898" s="186">
        <v>41649</v>
      </c>
      <c r="CE1898" s="186">
        <v>0</v>
      </c>
      <c r="CF1898" s="186">
        <v>42188</v>
      </c>
      <c r="CG1898" s="186">
        <v>0</v>
      </c>
    </row>
    <row r="1899" spans="1:85" hidden="1" x14ac:dyDescent="0.45">
      <c r="A1899" s="98">
        <v>100004095111</v>
      </c>
      <c r="B1899" s="1">
        <v>43538</v>
      </c>
      <c r="C1899" t="s">
        <v>101</v>
      </c>
      <c r="D1899">
        <v>2018</v>
      </c>
      <c r="E1899" s="98">
        <v>14803907328999</v>
      </c>
      <c r="F1899" s="141" t="s">
        <v>1053</v>
      </c>
      <c r="G1899" s="141" t="str">
        <f>VLOOKUP(E1899,'Tableau Sites'!$A$7:$C$107,3,FALSE)</f>
        <v xml:space="preserve"> 82 RUE DE KERVARIC</v>
      </c>
      <c r="H1899" s="98">
        <v>56100</v>
      </c>
      <c r="I1899" s="104">
        <v>6</v>
      </c>
      <c r="J1899" s="1">
        <v>43404</v>
      </c>
      <c r="K1899" s="1">
        <v>43404</v>
      </c>
      <c r="L1899" s="104">
        <v>178</v>
      </c>
      <c r="M1899" s="104">
        <v>178</v>
      </c>
      <c r="N1899" s="5">
        <v>38.93</v>
      </c>
      <c r="O1899" s="186">
        <v>102976584</v>
      </c>
      <c r="P1899" s="187" t="s">
        <v>611</v>
      </c>
      <c r="Q1899" s="186">
        <v>102977700</v>
      </c>
      <c r="R1899" s="188" t="s">
        <v>130</v>
      </c>
      <c r="S1899" s="186">
        <v>11003620275</v>
      </c>
      <c r="T1899" s="188" t="s">
        <v>910</v>
      </c>
      <c r="U1899" s="186">
        <v>21560121200016</v>
      </c>
      <c r="V1899" s="188" t="s">
        <v>347</v>
      </c>
      <c r="W1899" s="188" t="s">
        <v>917</v>
      </c>
      <c r="X1899" s="186">
        <v>100004095111</v>
      </c>
      <c r="Y1899" s="189">
        <v>43538</v>
      </c>
      <c r="Z1899" s="189">
        <v>43578</v>
      </c>
      <c r="AA1899" s="186">
        <v>337</v>
      </c>
      <c r="AB1899" s="188" t="s">
        <v>613</v>
      </c>
      <c r="AC1899" s="188" t="s">
        <v>347</v>
      </c>
      <c r="AD1899" s="186">
        <v>6005863716</v>
      </c>
      <c r="AE1899" s="188" t="s">
        <v>810</v>
      </c>
      <c r="AF1899" s="188" t="s">
        <v>347</v>
      </c>
      <c r="AG1899" s="188" t="s">
        <v>347</v>
      </c>
      <c r="AH1899" s="190">
        <v>14803907328999</v>
      </c>
      <c r="AI1899" s="188" t="s">
        <v>899</v>
      </c>
      <c r="AJ1899" s="186">
        <v>56100</v>
      </c>
      <c r="AK1899" s="188" t="s">
        <v>264</v>
      </c>
      <c r="AL1899" s="188" t="s">
        <v>616</v>
      </c>
      <c r="AM1899" s="188" t="s">
        <v>1034</v>
      </c>
      <c r="AN1899" s="188" t="s">
        <v>101</v>
      </c>
      <c r="AO1899" s="188" t="s">
        <v>617</v>
      </c>
      <c r="AP1899" s="188" t="s">
        <v>790</v>
      </c>
      <c r="AQ1899" s="188" t="s">
        <v>619</v>
      </c>
      <c r="AR1899" s="191">
        <v>6</v>
      </c>
      <c r="AS1899" s="188" t="s">
        <v>347</v>
      </c>
      <c r="AT1899" s="188" t="s">
        <v>347</v>
      </c>
      <c r="AU1899" s="186">
        <v>0</v>
      </c>
      <c r="AV1899" s="189">
        <v>43344</v>
      </c>
      <c r="AW1899" s="189">
        <v>43404</v>
      </c>
      <c r="AX1899" s="191">
        <v>8.9499999999999993</v>
      </c>
      <c r="AY1899" s="186">
        <v>0</v>
      </c>
      <c r="AZ1899" s="186">
        <v>0</v>
      </c>
      <c r="BA1899" s="186">
        <v>0</v>
      </c>
      <c r="BB1899" s="186">
        <v>0</v>
      </c>
      <c r="BC1899" s="191">
        <v>0.34</v>
      </c>
      <c r="BD1899" s="186">
        <v>0</v>
      </c>
      <c r="BE1899" s="186">
        <v>0</v>
      </c>
      <c r="BF1899" s="189">
        <v>43405</v>
      </c>
      <c r="BG1899" s="189">
        <v>43465</v>
      </c>
      <c r="BH1899" s="191">
        <v>10.11</v>
      </c>
      <c r="BI1899" s="191">
        <v>6.52</v>
      </c>
      <c r="BJ1899" s="191">
        <v>25.58</v>
      </c>
      <c r="BK1899" s="191">
        <v>4.01</v>
      </c>
      <c r="BL1899" s="191">
        <v>2.73</v>
      </c>
      <c r="BM1899" s="191">
        <v>1.1399999999999999</v>
      </c>
      <c r="BN1899" s="191">
        <v>0.53</v>
      </c>
      <c r="BO1899" s="191">
        <v>1.67</v>
      </c>
      <c r="BP1899" s="191">
        <v>33.99</v>
      </c>
      <c r="BQ1899" s="191">
        <v>12.84</v>
      </c>
      <c r="BR1899" s="191">
        <v>0.71</v>
      </c>
      <c r="BS1899" s="191">
        <v>21.15</v>
      </c>
      <c r="BT1899" s="191">
        <v>4.2300000000000004</v>
      </c>
      <c r="BU1899" s="191">
        <v>38.93</v>
      </c>
      <c r="BV1899" s="186">
        <v>178</v>
      </c>
      <c r="BW1899" s="186">
        <v>122</v>
      </c>
      <c r="BX1899" s="186">
        <v>56</v>
      </c>
      <c r="BY1899" s="189">
        <v>43514</v>
      </c>
      <c r="BZ1899" s="188" t="s">
        <v>624</v>
      </c>
      <c r="CA1899" s="186">
        <v>4780</v>
      </c>
      <c r="CB1899" s="186">
        <v>6240</v>
      </c>
      <c r="CC1899" s="189">
        <v>43542</v>
      </c>
      <c r="CD1899" s="186">
        <v>4440</v>
      </c>
      <c r="CE1899" s="186">
        <v>6084</v>
      </c>
      <c r="CF1899" s="186">
        <v>4562</v>
      </c>
      <c r="CG1899" s="186">
        <v>6140</v>
      </c>
    </row>
    <row r="1900" spans="1:85" hidden="1" x14ac:dyDescent="0.45">
      <c r="A1900" s="98">
        <v>100004095111</v>
      </c>
      <c r="B1900" s="1">
        <v>43538</v>
      </c>
      <c r="C1900" t="s">
        <v>101</v>
      </c>
      <c r="D1900">
        <v>2019</v>
      </c>
      <c r="E1900" s="98">
        <v>14803907328999</v>
      </c>
      <c r="F1900" s="141" t="s">
        <v>1053</v>
      </c>
      <c r="G1900" s="141" t="str">
        <f>VLOOKUP(E1900,'Tableau Sites'!$A$7:$C$107,3,FALSE)</f>
        <v xml:space="preserve"> 82 RUE DE KERVARIC</v>
      </c>
      <c r="H1900" s="98">
        <v>56100</v>
      </c>
      <c r="I1900" s="104">
        <v>6</v>
      </c>
      <c r="J1900" s="1">
        <v>43465</v>
      </c>
      <c r="K1900" s="1">
        <v>43465</v>
      </c>
      <c r="L1900" s="104">
        <v>178</v>
      </c>
      <c r="M1900" s="104">
        <v>178</v>
      </c>
      <c r="N1900" s="5">
        <v>38.479999999999997</v>
      </c>
      <c r="O1900" s="186">
        <v>102976584</v>
      </c>
      <c r="P1900" s="187" t="s">
        <v>611</v>
      </c>
      <c r="Q1900" s="186">
        <v>102977700</v>
      </c>
      <c r="R1900" s="188" t="s">
        <v>130</v>
      </c>
      <c r="S1900" s="186">
        <v>11003620275</v>
      </c>
      <c r="T1900" s="188" t="s">
        <v>910</v>
      </c>
      <c r="U1900" s="186">
        <v>21560121200016</v>
      </c>
      <c r="V1900" s="188" t="s">
        <v>347</v>
      </c>
      <c r="W1900" s="188" t="s">
        <v>917</v>
      </c>
      <c r="X1900" s="186">
        <v>100004095111</v>
      </c>
      <c r="Y1900" s="189">
        <v>43538</v>
      </c>
      <c r="Z1900" s="189">
        <v>43578</v>
      </c>
      <c r="AA1900" s="186">
        <v>338</v>
      </c>
      <c r="AB1900" s="188" t="s">
        <v>613</v>
      </c>
      <c r="AC1900" s="188" t="s">
        <v>347</v>
      </c>
      <c r="AD1900" s="186">
        <v>6005863716</v>
      </c>
      <c r="AE1900" s="188" t="s">
        <v>810</v>
      </c>
      <c r="AF1900" s="188" t="s">
        <v>347</v>
      </c>
      <c r="AG1900" s="188" t="s">
        <v>347</v>
      </c>
      <c r="AH1900" s="190">
        <v>14803907328999</v>
      </c>
      <c r="AI1900" s="188" t="s">
        <v>899</v>
      </c>
      <c r="AJ1900" s="186">
        <v>56100</v>
      </c>
      <c r="AK1900" s="188" t="s">
        <v>264</v>
      </c>
      <c r="AL1900" s="188" t="s">
        <v>616</v>
      </c>
      <c r="AM1900" s="188" t="s">
        <v>1034</v>
      </c>
      <c r="AN1900" s="188" t="s">
        <v>101</v>
      </c>
      <c r="AO1900" s="188" t="s">
        <v>617</v>
      </c>
      <c r="AP1900" s="188" t="s">
        <v>790</v>
      </c>
      <c r="AQ1900" s="188" t="s">
        <v>619</v>
      </c>
      <c r="AR1900" s="191">
        <v>6</v>
      </c>
      <c r="AS1900" s="188" t="s">
        <v>347</v>
      </c>
      <c r="AT1900" s="188" t="s">
        <v>347</v>
      </c>
      <c r="AU1900" s="186">
        <v>0</v>
      </c>
      <c r="AV1900" s="189">
        <v>43405</v>
      </c>
      <c r="AW1900" s="189">
        <v>43465</v>
      </c>
      <c r="AX1900" s="191">
        <v>8.9499999999999993</v>
      </c>
      <c r="AY1900" s="186">
        <v>0</v>
      </c>
      <c r="AZ1900" s="186">
        <v>0</v>
      </c>
      <c r="BA1900" s="186">
        <v>0</v>
      </c>
      <c r="BB1900" s="186">
        <v>0</v>
      </c>
      <c r="BC1900" s="191">
        <v>0.34</v>
      </c>
      <c r="BD1900" s="186">
        <v>0</v>
      </c>
      <c r="BE1900" s="186">
        <v>0</v>
      </c>
      <c r="BF1900" s="189">
        <v>43466</v>
      </c>
      <c r="BG1900" s="189">
        <v>43524</v>
      </c>
      <c r="BH1900" s="191">
        <v>9.7799999999999994</v>
      </c>
      <c r="BI1900" s="191">
        <v>6.52</v>
      </c>
      <c r="BJ1900" s="191">
        <v>25.25</v>
      </c>
      <c r="BK1900" s="191">
        <v>4.01</v>
      </c>
      <c r="BL1900" s="191">
        <v>2.64</v>
      </c>
      <c r="BM1900" s="191">
        <v>1.1399999999999999</v>
      </c>
      <c r="BN1900" s="191">
        <v>0.53</v>
      </c>
      <c r="BO1900" s="191">
        <v>1.67</v>
      </c>
      <c r="BP1900" s="191">
        <v>33.57</v>
      </c>
      <c r="BQ1900" s="191">
        <v>12.42</v>
      </c>
      <c r="BR1900" s="191">
        <v>0.68</v>
      </c>
      <c r="BS1900" s="191">
        <v>21.15</v>
      </c>
      <c r="BT1900" s="191">
        <v>4.2300000000000004</v>
      </c>
      <c r="BU1900" s="191">
        <v>38.479999999999997</v>
      </c>
      <c r="BV1900" s="186">
        <v>178</v>
      </c>
      <c r="BW1900" s="186">
        <v>124</v>
      </c>
      <c r="BX1900" s="186">
        <v>54</v>
      </c>
      <c r="BY1900" s="189">
        <v>43514</v>
      </c>
      <c r="BZ1900" s="188" t="s">
        <v>624</v>
      </c>
      <c r="CA1900" s="186">
        <v>4780</v>
      </c>
      <c r="CB1900" s="186">
        <v>6240</v>
      </c>
      <c r="CC1900" s="189">
        <v>43542</v>
      </c>
      <c r="CD1900" s="186">
        <v>4562</v>
      </c>
      <c r="CE1900" s="186">
        <v>6140</v>
      </c>
      <c r="CF1900" s="186">
        <v>4686</v>
      </c>
      <c r="CG1900" s="186">
        <v>6194</v>
      </c>
    </row>
    <row r="1901" spans="1:85" hidden="1" x14ac:dyDescent="0.45">
      <c r="A1901" s="98">
        <v>100004095111</v>
      </c>
      <c r="B1901" s="1">
        <v>43538</v>
      </c>
      <c r="C1901" t="s">
        <v>101</v>
      </c>
      <c r="D1901">
        <v>2019</v>
      </c>
      <c r="E1901" s="98">
        <v>14803907328999</v>
      </c>
      <c r="F1901" s="141" t="s">
        <v>1053</v>
      </c>
      <c r="G1901" s="141" t="str">
        <f>VLOOKUP(E1901,'Tableau Sites'!$A$7:$C$107,3,FALSE)</f>
        <v xml:space="preserve"> 82 RUE DE KERVARIC</v>
      </c>
      <c r="H1901" s="98">
        <v>56100</v>
      </c>
      <c r="I1901" s="104">
        <v>6</v>
      </c>
      <c r="J1901" s="1">
        <v>43524</v>
      </c>
      <c r="K1901" s="1">
        <v>43524</v>
      </c>
      <c r="L1901" s="104">
        <v>172</v>
      </c>
      <c r="M1901" s="104">
        <v>172</v>
      </c>
      <c r="N1901" s="5">
        <v>38.46</v>
      </c>
      <c r="O1901" s="186">
        <v>102976584</v>
      </c>
      <c r="P1901" s="187" t="s">
        <v>611</v>
      </c>
      <c r="Q1901" s="186">
        <v>102977700</v>
      </c>
      <c r="R1901" s="188" t="s">
        <v>130</v>
      </c>
      <c r="S1901" s="186">
        <v>11003620275</v>
      </c>
      <c r="T1901" s="188" t="s">
        <v>910</v>
      </c>
      <c r="U1901" s="186">
        <v>21560121200016</v>
      </c>
      <c r="V1901" s="188" t="s">
        <v>347</v>
      </c>
      <c r="W1901" s="188" t="s">
        <v>917</v>
      </c>
      <c r="X1901" s="186">
        <v>100004095111</v>
      </c>
      <c r="Y1901" s="189">
        <v>43538</v>
      </c>
      <c r="Z1901" s="189">
        <v>43578</v>
      </c>
      <c r="AA1901" s="186">
        <v>339</v>
      </c>
      <c r="AB1901" s="188" t="s">
        <v>613</v>
      </c>
      <c r="AC1901" s="188" t="s">
        <v>347</v>
      </c>
      <c r="AD1901" s="186">
        <v>6005863716</v>
      </c>
      <c r="AE1901" s="188" t="s">
        <v>810</v>
      </c>
      <c r="AF1901" s="188" t="s">
        <v>347</v>
      </c>
      <c r="AG1901" s="188" t="s">
        <v>347</v>
      </c>
      <c r="AH1901" s="190">
        <v>14803907328999</v>
      </c>
      <c r="AI1901" s="188" t="s">
        <v>899</v>
      </c>
      <c r="AJ1901" s="186">
        <v>56100</v>
      </c>
      <c r="AK1901" s="188" t="s">
        <v>264</v>
      </c>
      <c r="AL1901" s="188" t="s">
        <v>616</v>
      </c>
      <c r="AM1901" s="188" t="s">
        <v>1034</v>
      </c>
      <c r="AN1901" s="188" t="s">
        <v>101</v>
      </c>
      <c r="AO1901" s="188" t="s">
        <v>617</v>
      </c>
      <c r="AP1901" s="188" t="s">
        <v>790</v>
      </c>
      <c r="AQ1901" s="188" t="s">
        <v>619</v>
      </c>
      <c r="AR1901" s="191">
        <v>6</v>
      </c>
      <c r="AS1901" s="188" t="s">
        <v>347</v>
      </c>
      <c r="AT1901" s="188" t="s">
        <v>347</v>
      </c>
      <c r="AU1901" s="186">
        <v>0</v>
      </c>
      <c r="AV1901" s="189">
        <v>43466</v>
      </c>
      <c r="AW1901" s="189">
        <v>43524</v>
      </c>
      <c r="AX1901" s="191">
        <v>8.9700000000000006</v>
      </c>
      <c r="AY1901" s="186">
        <v>0</v>
      </c>
      <c r="AZ1901" s="186">
        <v>0</v>
      </c>
      <c r="BA1901" s="186">
        <v>0</v>
      </c>
      <c r="BB1901" s="186">
        <v>0</v>
      </c>
      <c r="BC1901" s="191">
        <v>0.65</v>
      </c>
      <c r="BD1901" s="186">
        <v>0</v>
      </c>
      <c r="BE1901" s="186">
        <v>0</v>
      </c>
      <c r="BF1901" s="189">
        <v>43525</v>
      </c>
      <c r="BG1901" s="189">
        <v>43585</v>
      </c>
      <c r="BH1901" s="191">
        <v>10.11</v>
      </c>
      <c r="BI1901" s="191">
        <v>6.3</v>
      </c>
      <c r="BJ1901" s="191">
        <v>25.38</v>
      </c>
      <c r="BK1901" s="191">
        <v>3.87</v>
      </c>
      <c r="BL1901" s="191">
        <v>2.73</v>
      </c>
      <c r="BM1901" s="191">
        <v>1.1000000000000001</v>
      </c>
      <c r="BN1901" s="191">
        <v>0.52</v>
      </c>
      <c r="BO1901" s="191">
        <v>1.62</v>
      </c>
      <c r="BP1901" s="191">
        <v>33.6</v>
      </c>
      <c r="BQ1901" s="191">
        <v>12.84</v>
      </c>
      <c r="BR1901" s="191">
        <v>0.71</v>
      </c>
      <c r="BS1901" s="191">
        <v>20.76</v>
      </c>
      <c r="BT1901" s="191">
        <v>4.1500000000000004</v>
      </c>
      <c r="BU1901" s="191">
        <v>38.46</v>
      </c>
      <c r="BV1901" s="186">
        <v>172</v>
      </c>
      <c r="BW1901" s="186">
        <v>116</v>
      </c>
      <c r="BX1901" s="186">
        <v>56</v>
      </c>
      <c r="BY1901" s="189">
        <v>43514</v>
      </c>
      <c r="BZ1901" s="188" t="s">
        <v>624</v>
      </c>
      <c r="CA1901" s="186">
        <v>4780</v>
      </c>
      <c r="CB1901" s="186">
        <v>6240</v>
      </c>
      <c r="CC1901" s="189">
        <v>43542</v>
      </c>
      <c r="CD1901" s="186">
        <v>4686</v>
      </c>
      <c r="CE1901" s="186">
        <v>6194</v>
      </c>
      <c r="CF1901" s="186">
        <v>4802</v>
      </c>
      <c r="CG1901" s="186">
        <v>6250</v>
      </c>
    </row>
    <row r="1902" spans="1:85" hidden="1" x14ac:dyDescent="0.45">
      <c r="A1902" s="98">
        <v>100004095111</v>
      </c>
      <c r="B1902" s="1">
        <v>43538</v>
      </c>
      <c r="C1902" t="s">
        <v>101</v>
      </c>
      <c r="D1902">
        <v>2018</v>
      </c>
      <c r="E1902" s="98">
        <v>14858465933343</v>
      </c>
      <c r="F1902" s="142" t="s">
        <v>48</v>
      </c>
      <c r="G1902" s="141" t="str">
        <f>VLOOKUP(E1902,'Tableau Sites'!$A$7:$C$107,3,FALSE)</f>
        <v>5 RUE DE L INDUSTRIE</v>
      </c>
      <c r="H1902" s="98">
        <v>56100</v>
      </c>
      <c r="I1902" s="104">
        <v>36</v>
      </c>
      <c r="J1902" s="1">
        <v>43404</v>
      </c>
      <c r="K1902" s="1">
        <v>43404</v>
      </c>
      <c r="L1902" s="104">
        <v>2052</v>
      </c>
      <c r="M1902" s="104">
        <v>2052</v>
      </c>
      <c r="N1902" s="5">
        <v>338.27</v>
      </c>
      <c r="O1902" s="186">
        <v>102976584</v>
      </c>
      <c r="P1902" s="187" t="s">
        <v>611</v>
      </c>
      <c r="Q1902" s="186">
        <v>102977700</v>
      </c>
      <c r="R1902" s="188" t="s">
        <v>130</v>
      </c>
      <c r="S1902" s="186">
        <v>11003620275</v>
      </c>
      <c r="T1902" s="188" t="s">
        <v>910</v>
      </c>
      <c r="U1902" s="186">
        <v>21560121200016</v>
      </c>
      <c r="V1902" s="188" t="s">
        <v>347</v>
      </c>
      <c r="W1902" s="188" t="s">
        <v>917</v>
      </c>
      <c r="X1902" s="186">
        <v>100004095111</v>
      </c>
      <c r="Y1902" s="189">
        <v>43538</v>
      </c>
      <c r="Z1902" s="189">
        <v>43578</v>
      </c>
      <c r="AA1902" s="186">
        <v>340</v>
      </c>
      <c r="AB1902" s="188" t="s">
        <v>613</v>
      </c>
      <c r="AC1902" s="188" t="s">
        <v>347</v>
      </c>
      <c r="AD1902" s="186">
        <v>6005830349</v>
      </c>
      <c r="AE1902" s="188" t="s">
        <v>48</v>
      </c>
      <c r="AF1902" s="188" t="s">
        <v>347</v>
      </c>
      <c r="AG1902" s="188" t="s">
        <v>347</v>
      </c>
      <c r="AH1902" s="190">
        <v>14858465933343</v>
      </c>
      <c r="AI1902" s="188" t="s">
        <v>49</v>
      </c>
      <c r="AJ1902" s="186">
        <v>56100</v>
      </c>
      <c r="AK1902" s="188" t="s">
        <v>264</v>
      </c>
      <c r="AL1902" s="188" t="s">
        <v>616</v>
      </c>
      <c r="AM1902" s="188" t="s">
        <v>1035</v>
      </c>
      <c r="AN1902" s="188" t="s">
        <v>101</v>
      </c>
      <c r="AO1902" s="188" t="s">
        <v>617</v>
      </c>
      <c r="AP1902" s="188" t="s">
        <v>618</v>
      </c>
      <c r="AQ1902" s="188" t="s">
        <v>619</v>
      </c>
      <c r="AR1902" s="191">
        <v>36</v>
      </c>
      <c r="AS1902" s="188" t="s">
        <v>347</v>
      </c>
      <c r="AT1902" s="188" t="s">
        <v>347</v>
      </c>
      <c r="AU1902" s="186">
        <v>0</v>
      </c>
      <c r="AV1902" s="189">
        <v>43344</v>
      </c>
      <c r="AW1902" s="189">
        <v>43404</v>
      </c>
      <c r="AX1902" s="191">
        <v>103.2</v>
      </c>
      <c r="AY1902" s="186">
        <v>0</v>
      </c>
      <c r="AZ1902" s="186">
        <v>0</v>
      </c>
      <c r="BA1902" s="186">
        <v>0</v>
      </c>
      <c r="BB1902" s="186">
        <v>0</v>
      </c>
      <c r="BC1902" s="191">
        <v>3.94</v>
      </c>
      <c r="BD1902" s="186">
        <v>0</v>
      </c>
      <c r="BE1902" s="186">
        <v>0</v>
      </c>
      <c r="BF1902" s="189">
        <v>43405</v>
      </c>
      <c r="BG1902" s="189">
        <v>43465</v>
      </c>
      <c r="BH1902" s="191">
        <v>34.18</v>
      </c>
      <c r="BI1902" s="191">
        <v>75.099999999999994</v>
      </c>
      <c r="BJ1902" s="191">
        <v>212.48</v>
      </c>
      <c r="BK1902" s="191">
        <v>46.17</v>
      </c>
      <c r="BL1902" s="191">
        <v>9.24</v>
      </c>
      <c r="BM1902" s="191">
        <v>13.09</v>
      </c>
      <c r="BN1902" s="191">
        <v>6.16</v>
      </c>
      <c r="BO1902" s="191">
        <v>19.25</v>
      </c>
      <c r="BP1902" s="191">
        <v>287.14</v>
      </c>
      <c r="BQ1902" s="191">
        <v>43.42</v>
      </c>
      <c r="BR1902" s="191">
        <v>2.39</v>
      </c>
      <c r="BS1902" s="191">
        <v>243.72</v>
      </c>
      <c r="BT1902" s="191">
        <v>48.74</v>
      </c>
      <c r="BU1902" s="191">
        <v>338.27</v>
      </c>
      <c r="BV1902" s="186">
        <v>2052</v>
      </c>
      <c r="BW1902" s="186">
        <v>2052</v>
      </c>
      <c r="BX1902" s="186">
        <v>0</v>
      </c>
      <c r="BY1902" s="189">
        <v>43540</v>
      </c>
      <c r="BZ1902" s="188" t="s">
        <v>624</v>
      </c>
      <c r="CA1902" s="186">
        <v>23298</v>
      </c>
      <c r="CB1902" s="186">
        <v>0</v>
      </c>
      <c r="CC1902" s="189">
        <v>43571</v>
      </c>
      <c r="CD1902" s="186">
        <v>13944</v>
      </c>
      <c r="CE1902" s="186">
        <v>0</v>
      </c>
      <c r="CF1902" s="186">
        <v>15996</v>
      </c>
      <c r="CG1902" s="186">
        <v>0</v>
      </c>
    </row>
    <row r="1903" spans="1:85" hidden="1" x14ac:dyDescent="0.45">
      <c r="A1903" s="98">
        <v>100004095111</v>
      </c>
      <c r="B1903" s="1">
        <v>43538</v>
      </c>
      <c r="C1903" t="s">
        <v>101</v>
      </c>
      <c r="D1903">
        <v>2019</v>
      </c>
      <c r="E1903" s="98">
        <v>14858465933343</v>
      </c>
      <c r="F1903" s="142" t="s">
        <v>48</v>
      </c>
      <c r="G1903" s="141" t="str">
        <f>VLOOKUP(E1903,'Tableau Sites'!$A$7:$C$107,3,FALSE)</f>
        <v>5 RUE DE L INDUSTRIE</v>
      </c>
      <c r="H1903" s="98">
        <v>56100</v>
      </c>
      <c r="I1903" s="104">
        <v>36</v>
      </c>
      <c r="J1903" s="1">
        <v>43465</v>
      </c>
      <c r="K1903" s="1">
        <v>43465</v>
      </c>
      <c r="L1903" s="104">
        <v>3483</v>
      </c>
      <c r="M1903" s="104">
        <v>3483</v>
      </c>
      <c r="N1903" s="5">
        <v>540.72</v>
      </c>
      <c r="O1903" s="186">
        <v>102976584</v>
      </c>
      <c r="P1903" s="187" t="s">
        <v>611</v>
      </c>
      <c r="Q1903" s="186">
        <v>102977700</v>
      </c>
      <c r="R1903" s="188" t="s">
        <v>130</v>
      </c>
      <c r="S1903" s="186">
        <v>11003620275</v>
      </c>
      <c r="T1903" s="188" t="s">
        <v>910</v>
      </c>
      <c r="U1903" s="186">
        <v>21560121200016</v>
      </c>
      <c r="V1903" s="188" t="s">
        <v>347</v>
      </c>
      <c r="W1903" s="188" t="s">
        <v>917</v>
      </c>
      <c r="X1903" s="186">
        <v>100004095111</v>
      </c>
      <c r="Y1903" s="189">
        <v>43538</v>
      </c>
      <c r="Z1903" s="189">
        <v>43578</v>
      </c>
      <c r="AA1903" s="186">
        <v>341</v>
      </c>
      <c r="AB1903" s="188" t="s">
        <v>613</v>
      </c>
      <c r="AC1903" s="188" t="s">
        <v>347</v>
      </c>
      <c r="AD1903" s="186">
        <v>6005830349</v>
      </c>
      <c r="AE1903" s="188" t="s">
        <v>48</v>
      </c>
      <c r="AF1903" s="188" t="s">
        <v>347</v>
      </c>
      <c r="AG1903" s="188" t="s">
        <v>347</v>
      </c>
      <c r="AH1903" s="190">
        <v>14858465933343</v>
      </c>
      <c r="AI1903" s="188" t="s">
        <v>49</v>
      </c>
      <c r="AJ1903" s="186">
        <v>56100</v>
      </c>
      <c r="AK1903" s="188" t="s">
        <v>264</v>
      </c>
      <c r="AL1903" s="188" t="s">
        <v>616</v>
      </c>
      <c r="AM1903" s="188" t="s">
        <v>1035</v>
      </c>
      <c r="AN1903" s="188" t="s">
        <v>101</v>
      </c>
      <c r="AO1903" s="188" t="s">
        <v>617</v>
      </c>
      <c r="AP1903" s="188" t="s">
        <v>618</v>
      </c>
      <c r="AQ1903" s="188" t="s">
        <v>619</v>
      </c>
      <c r="AR1903" s="191">
        <v>36</v>
      </c>
      <c r="AS1903" s="188" t="s">
        <v>347</v>
      </c>
      <c r="AT1903" s="188" t="s">
        <v>347</v>
      </c>
      <c r="AU1903" s="186">
        <v>0</v>
      </c>
      <c r="AV1903" s="189">
        <v>43405</v>
      </c>
      <c r="AW1903" s="189">
        <v>43465</v>
      </c>
      <c r="AX1903" s="191">
        <v>175.16</v>
      </c>
      <c r="AY1903" s="186">
        <v>0</v>
      </c>
      <c r="AZ1903" s="186">
        <v>0</v>
      </c>
      <c r="BA1903" s="186">
        <v>0</v>
      </c>
      <c r="BB1903" s="186">
        <v>0</v>
      </c>
      <c r="BC1903" s="191">
        <v>6.69</v>
      </c>
      <c r="BD1903" s="186">
        <v>0</v>
      </c>
      <c r="BE1903" s="186">
        <v>0</v>
      </c>
      <c r="BF1903" s="189">
        <v>43466</v>
      </c>
      <c r="BG1903" s="189">
        <v>43524</v>
      </c>
      <c r="BH1903" s="191">
        <v>33.049999999999997</v>
      </c>
      <c r="BI1903" s="191">
        <v>127.48</v>
      </c>
      <c r="BJ1903" s="191">
        <v>335.69</v>
      </c>
      <c r="BK1903" s="191">
        <v>78.37</v>
      </c>
      <c r="BL1903" s="191">
        <v>8.94</v>
      </c>
      <c r="BM1903" s="191">
        <v>22.22</v>
      </c>
      <c r="BN1903" s="191">
        <v>10.45</v>
      </c>
      <c r="BO1903" s="191">
        <v>32.67</v>
      </c>
      <c r="BP1903" s="191">
        <v>455.67</v>
      </c>
      <c r="BQ1903" s="191">
        <v>41.99</v>
      </c>
      <c r="BR1903" s="191">
        <v>2.31</v>
      </c>
      <c r="BS1903" s="191">
        <v>413.68</v>
      </c>
      <c r="BT1903" s="191">
        <v>82.74</v>
      </c>
      <c r="BU1903" s="191">
        <v>540.72</v>
      </c>
      <c r="BV1903" s="186">
        <v>3483</v>
      </c>
      <c r="BW1903" s="186">
        <v>3483</v>
      </c>
      <c r="BX1903" s="186">
        <v>0</v>
      </c>
      <c r="BY1903" s="189">
        <v>43540</v>
      </c>
      <c r="BZ1903" s="188" t="s">
        <v>624</v>
      </c>
      <c r="CA1903" s="186">
        <v>23298</v>
      </c>
      <c r="CB1903" s="186">
        <v>0</v>
      </c>
      <c r="CC1903" s="189">
        <v>43571</v>
      </c>
      <c r="CD1903" s="186">
        <v>15996</v>
      </c>
      <c r="CE1903" s="186">
        <v>0</v>
      </c>
      <c r="CF1903" s="186">
        <v>19479</v>
      </c>
      <c r="CG1903" s="186">
        <v>0</v>
      </c>
    </row>
    <row r="1904" spans="1:85" hidden="1" x14ac:dyDescent="0.45">
      <c r="A1904" s="98">
        <v>100004095111</v>
      </c>
      <c r="B1904" s="1">
        <v>43538</v>
      </c>
      <c r="C1904" t="s">
        <v>101</v>
      </c>
      <c r="D1904">
        <v>2019</v>
      </c>
      <c r="E1904" s="98">
        <v>14858465933343</v>
      </c>
      <c r="F1904" s="142" t="s">
        <v>48</v>
      </c>
      <c r="G1904" s="141" t="str">
        <f>VLOOKUP(E1904,'Tableau Sites'!$A$7:$C$107,3,FALSE)</f>
        <v>5 RUE DE L INDUSTRIE</v>
      </c>
      <c r="H1904" s="98">
        <v>56100</v>
      </c>
      <c r="I1904" s="104">
        <v>36</v>
      </c>
      <c r="J1904" s="1">
        <v>43524</v>
      </c>
      <c r="K1904" s="1">
        <v>43524</v>
      </c>
      <c r="L1904" s="104">
        <v>3120</v>
      </c>
      <c r="M1904" s="104">
        <v>3120</v>
      </c>
      <c r="N1904" s="5">
        <v>497.44</v>
      </c>
      <c r="O1904" s="186">
        <v>102976584</v>
      </c>
      <c r="P1904" s="187" t="s">
        <v>611</v>
      </c>
      <c r="Q1904" s="186">
        <v>102977700</v>
      </c>
      <c r="R1904" s="188" t="s">
        <v>130</v>
      </c>
      <c r="S1904" s="186">
        <v>11003620275</v>
      </c>
      <c r="T1904" s="188" t="s">
        <v>910</v>
      </c>
      <c r="U1904" s="186">
        <v>21560121200016</v>
      </c>
      <c r="V1904" s="188" t="s">
        <v>347</v>
      </c>
      <c r="W1904" s="188" t="s">
        <v>917</v>
      </c>
      <c r="X1904" s="186">
        <v>100004095111</v>
      </c>
      <c r="Y1904" s="189">
        <v>43538</v>
      </c>
      <c r="Z1904" s="189">
        <v>43578</v>
      </c>
      <c r="AA1904" s="186">
        <v>342</v>
      </c>
      <c r="AB1904" s="188" t="s">
        <v>613</v>
      </c>
      <c r="AC1904" s="188" t="s">
        <v>347</v>
      </c>
      <c r="AD1904" s="186">
        <v>6005830349</v>
      </c>
      <c r="AE1904" s="188" t="s">
        <v>48</v>
      </c>
      <c r="AF1904" s="188" t="s">
        <v>347</v>
      </c>
      <c r="AG1904" s="188" t="s">
        <v>347</v>
      </c>
      <c r="AH1904" s="190">
        <v>14858465933343</v>
      </c>
      <c r="AI1904" s="188" t="s">
        <v>49</v>
      </c>
      <c r="AJ1904" s="186">
        <v>56100</v>
      </c>
      <c r="AK1904" s="188" t="s">
        <v>264</v>
      </c>
      <c r="AL1904" s="188" t="s">
        <v>616</v>
      </c>
      <c r="AM1904" s="188" t="s">
        <v>1035</v>
      </c>
      <c r="AN1904" s="188" t="s">
        <v>101</v>
      </c>
      <c r="AO1904" s="188" t="s">
        <v>617</v>
      </c>
      <c r="AP1904" s="188" t="s">
        <v>618</v>
      </c>
      <c r="AQ1904" s="188" t="s">
        <v>619</v>
      </c>
      <c r="AR1904" s="191">
        <v>36</v>
      </c>
      <c r="AS1904" s="188" t="s">
        <v>347</v>
      </c>
      <c r="AT1904" s="188" t="s">
        <v>347</v>
      </c>
      <c r="AU1904" s="186">
        <v>0</v>
      </c>
      <c r="AV1904" s="189">
        <v>43466</v>
      </c>
      <c r="AW1904" s="189">
        <v>43524</v>
      </c>
      <c r="AX1904" s="191">
        <v>162.69999999999999</v>
      </c>
      <c r="AY1904" s="186">
        <v>0</v>
      </c>
      <c r="AZ1904" s="186">
        <v>0</v>
      </c>
      <c r="BA1904" s="186">
        <v>0</v>
      </c>
      <c r="BB1904" s="186">
        <v>0</v>
      </c>
      <c r="BC1904" s="191">
        <v>11.79</v>
      </c>
      <c r="BD1904" s="186">
        <v>0</v>
      </c>
      <c r="BE1904" s="186">
        <v>0</v>
      </c>
      <c r="BF1904" s="189">
        <v>43525</v>
      </c>
      <c r="BG1904" s="189">
        <v>43585</v>
      </c>
      <c r="BH1904" s="191">
        <v>34.18</v>
      </c>
      <c r="BI1904" s="191">
        <v>114.19</v>
      </c>
      <c r="BJ1904" s="191">
        <v>311.07</v>
      </c>
      <c r="BK1904" s="191">
        <v>70.2</v>
      </c>
      <c r="BL1904" s="191">
        <v>9.24</v>
      </c>
      <c r="BM1904" s="191">
        <v>19.91</v>
      </c>
      <c r="BN1904" s="191">
        <v>9.36</v>
      </c>
      <c r="BO1904" s="191">
        <v>29.27</v>
      </c>
      <c r="BP1904" s="191">
        <v>419.78</v>
      </c>
      <c r="BQ1904" s="191">
        <v>43.42</v>
      </c>
      <c r="BR1904" s="191">
        <v>2.39</v>
      </c>
      <c r="BS1904" s="191">
        <v>376.36</v>
      </c>
      <c r="BT1904" s="191">
        <v>75.27</v>
      </c>
      <c r="BU1904" s="191">
        <v>497.44</v>
      </c>
      <c r="BV1904" s="186">
        <v>3120</v>
      </c>
      <c r="BW1904" s="186">
        <v>3120</v>
      </c>
      <c r="BX1904" s="186">
        <v>0</v>
      </c>
      <c r="BY1904" s="189">
        <v>43540</v>
      </c>
      <c r="BZ1904" s="188" t="s">
        <v>624</v>
      </c>
      <c r="CA1904" s="186">
        <v>23298</v>
      </c>
      <c r="CB1904" s="186">
        <v>0</v>
      </c>
      <c r="CC1904" s="189">
        <v>43571</v>
      </c>
      <c r="CD1904" s="186">
        <v>19479</v>
      </c>
      <c r="CE1904" s="186">
        <v>0</v>
      </c>
      <c r="CF1904" s="186">
        <v>22599</v>
      </c>
      <c r="CG1904" s="186">
        <v>0</v>
      </c>
    </row>
    <row r="1905" spans="1:85" hidden="1" x14ac:dyDescent="0.45">
      <c r="A1905" s="98">
        <v>100004095111</v>
      </c>
      <c r="B1905" s="1">
        <v>43538</v>
      </c>
      <c r="C1905" t="s">
        <v>101</v>
      </c>
      <c r="D1905">
        <v>2018</v>
      </c>
      <c r="E1905" s="98">
        <v>14851519478970</v>
      </c>
      <c r="F1905" s="142" t="s">
        <v>813</v>
      </c>
      <c r="G1905" s="141" t="str">
        <f>VLOOKUP(E1905,'Tableau Sites'!$A$7:$C$107,3,FALSE)</f>
        <v>16X RUE DE PONT CARRE</v>
      </c>
      <c r="H1905" s="98">
        <v>56100</v>
      </c>
      <c r="I1905" s="104">
        <v>3</v>
      </c>
      <c r="J1905" s="1">
        <v>43404</v>
      </c>
      <c r="K1905" s="1">
        <v>43404</v>
      </c>
      <c r="L1905" s="104">
        <v>-1</v>
      </c>
      <c r="M1905" s="104">
        <v>-1</v>
      </c>
      <c r="N1905" s="5">
        <v>29.04</v>
      </c>
      <c r="O1905" s="186">
        <v>102976584</v>
      </c>
      <c r="P1905" s="187" t="s">
        <v>611</v>
      </c>
      <c r="Q1905" s="186">
        <v>102977700</v>
      </c>
      <c r="R1905" s="188" t="s">
        <v>130</v>
      </c>
      <c r="S1905" s="186">
        <v>11003620275</v>
      </c>
      <c r="T1905" s="188" t="s">
        <v>910</v>
      </c>
      <c r="U1905" s="186">
        <v>21560121200016</v>
      </c>
      <c r="V1905" s="188" t="s">
        <v>347</v>
      </c>
      <c r="W1905" s="188" t="s">
        <v>917</v>
      </c>
      <c r="X1905" s="186">
        <v>100004095111</v>
      </c>
      <c r="Y1905" s="189">
        <v>43538</v>
      </c>
      <c r="Z1905" s="189">
        <v>43578</v>
      </c>
      <c r="AA1905" s="186">
        <v>343</v>
      </c>
      <c r="AB1905" s="188" t="s">
        <v>613</v>
      </c>
      <c r="AC1905" s="188" t="s">
        <v>347</v>
      </c>
      <c r="AD1905" s="186">
        <v>6005877483</v>
      </c>
      <c r="AE1905" s="188" t="s">
        <v>813</v>
      </c>
      <c r="AF1905" s="188" t="s">
        <v>347</v>
      </c>
      <c r="AG1905" s="188" t="s">
        <v>347</v>
      </c>
      <c r="AH1905" s="190">
        <v>14851519478970</v>
      </c>
      <c r="AI1905" s="188" t="s">
        <v>900</v>
      </c>
      <c r="AJ1905" s="186">
        <v>56100</v>
      </c>
      <c r="AK1905" s="188" t="s">
        <v>264</v>
      </c>
      <c r="AL1905" s="188" t="s">
        <v>616</v>
      </c>
      <c r="AM1905" s="188" t="s">
        <v>1036</v>
      </c>
      <c r="AN1905" s="188" t="s">
        <v>101</v>
      </c>
      <c r="AO1905" s="188" t="s">
        <v>617</v>
      </c>
      <c r="AP1905" s="188" t="s">
        <v>618</v>
      </c>
      <c r="AQ1905" s="188" t="s">
        <v>619</v>
      </c>
      <c r="AR1905" s="191">
        <v>3</v>
      </c>
      <c r="AS1905" s="188" t="s">
        <v>982</v>
      </c>
      <c r="AT1905" s="188" t="s">
        <v>983</v>
      </c>
      <c r="AU1905" s="191">
        <v>17.89</v>
      </c>
      <c r="AV1905" s="189">
        <v>43344</v>
      </c>
      <c r="AW1905" s="189">
        <v>43404</v>
      </c>
      <c r="AX1905" s="191">
        <v>-0.06</v>
      </c>
      <c r="AY1905" s="186">
        <v>0</v>
      </c>
      <c r="AZ1905" s="186">
        <v>0</v>
      </c>
      <c r="BA1905" s="186">
        <v>0</v>
      </c>
      <c r="BB1905" s="186">
        <v>0</v>
      </c>
      <c r="BC1905" s="191">
        <v>-0.01</v>
      </c>
      <c r="BD1905" s="186">
        <v>0</v>
      </c>
      <c r="BE1905" s="186">
        <v>0</v>
      </c>
      <c r="BF1905" s="189">
        <v>43405</v>
      </c>
      <c r="BG1905" s="189">
        <v>43465</v>
      </c>
      <c r="BH1905" s="191">
        <v>7.71</v>
      </c>
      <c r="BI1905" s="191">
        <v>-0.04</v>
      </c>
      <c r="BJ1905" s="191">
        <v>25.5</v>
      </c>
      <c r="BK1905" s="191">
        <v>-0.02</v>
      </c>
      <c r="BL1905" s="191">
        <v>2.08</v>
      </c>
      <c r="BM1905" s="191">
        <v>-0.01</v>
      </c>
      <c r="BN1905" s="186">
        <v>0</v>
      </c>
      <c r="BO1905" s="191">
        <v>-0.01</v>
      </c>
      <c r="BP1905" s="191">
        <v>27.55</v>
      </c>
      <c r="BQ1905" s="191">
        <v>27.68</v>
      </c>
      <c r="BR1905" s="191">
        <v>1.52</v>
      </c>
      <c r="BS1905" s="191">
        <v>-0.13</v>
      </c>
      <c r="BT1905" s="191">
        <v>-0.03</v>
      </c>
      <c r="BU1905" s="191">
        <v>29.04</v>
      </c>
      <c r="BV1905" s="186">
        <v>-1</v>
      </c>
      <c r="BW1905" s="186">
        <v>-1</v>
      </c>
      <c r="BX1905" s="186">
        <v>0</v>
      </c>
      <c r="BY1905" s="189">
        <v>43514</v>
      </c>
      <c r="BZ1905" s="188" t="s">
        <v>624</v>
      </c>
      <c r="CA1905" s="186">
        <v>0</v>
      </c>
      <c r="CB1905" s="186">
        <v>0</v>
      </c>
      <c r="CC1905" s="189">
        <v>43542</v>
      </c>
      <c r="CD1905" s="186">
        <v>3</v>
      </c>
      <c r="CE1905" s="186">
        <v>0</v>
      </c>
      <c r="CF1905" s="186">
        <v>2</v>
      </c>
      <c r="CG1905" s="186">
        <v>0</v>
      </c>
    </row>
    <row r="1906" spans="1:85" hidden="1" x14ac:dyDescent="0.45">
      <c r="A1906" s="98">
        <v>100004095111</v>
      </c>
      <c r="B1906" s="1">
        <v>43538</v>
      </c>
      <c r="C1906" t="s">
        <v>101</v>
      </c>
      <c r="D1906">
        <v>2019</v>
      </c>
      <c r="E1906" s="98">
        <v>14851519478970</v>
      </c>
      <c r="F1906" s="142" t="s">
        <v>813</v>
      </c>
      <c r="G1906" s="141" t="str">
        <f>VLOOKUP(E1906,'Tableau Sites'!$A$7:$C$107,3,FALSE)</f>
        <v>16X RUE DE PONT CARRE</v>
      </c>
      <c r="H1906" s="98">
        <v>56100</v>
      </c>
      <c r="I1906" s="104">
        <v>3</v>
      </c>
      <c r="J1906" s="1">
        <v>43465</v>
      </c>
      <c r="K1906" s="1">
        <v>43465</v>
      </c>
      <c r="L1906" s="104">
        <v>-2</v>
      </c>
      <c r="M1906" s="104">
        <v>-2</v>
      </c>
      <c r="N1906" s="5">
        <v>9.69</v>
      </c>
      <c r="O1906" s="186">
        <v>102976584</v>
      </c>
      <c r="P1906" s="187" t="s">
        <v>611</v>
      </c>
      <c r="Q1906" s="186">
        <v>102977700</v>
      </c>
      <c r="R1906" s="188" t="s">
        <v>130</v>
      </c>
      <c r="S1906" s="186">
        <v>11003620275</v>
      </c>
      <c r="T1906" s="188" t="s">
        <v>910</v>
      </c>
      <c r="U1906" s="186">
        <v>21560121200016</v>
      </c>
      <c r="V1906" s="188" t="s">
        <v>347</v>
      </c>
      <c r="W1906" s="188" t="s">
        <v>917</v>
      </c>
      <c r="X1906" s="186">
        <v>100004095111</v>
      </c>
      <c r="Y1906" s="189">
        <v>43538</v>
      </c>
      <c r="Z1906" s="189">
        <v>43578</v>
      </c>
      <c r="AA1906" s="186">
        <v>344</v>
      </c>
      <c r="AB1906" s="188" t="s">
        <v>613</v>
      </c>
      <c r="AC1906" s="188" t="s">
        <v>347</v>
      </c>
      <c r="AD1906" s="186">
        <v>6005877483</v>
      </c>
      <c r="AE1906" s="188" t="s">
        <v>813</v>
      </c>
      <c r="AF1906" s="188" t="s">
        <v>347</v>
      </c>
      <c r="AG1906" s="188" t="s">
        <v>347</v>
      </c>
      <c r="AH1906" s="190">
        <v>14851519478970</v>
      </c>
      <c r="AI1906" s="188" t="s">
        <v>900</v>
      </c>
      <c r="AJ1906" s="186">
        <v>56100</v>
      </c>
      <c r="AK1906" s="188" t="s">
        <v>264</v>
      </c>
      <c r="AL1906" s="188" t="s">
        <v>616</v>
      </c>
      <c r="AM1906" s="188" t="s">
        <v>395</v>
      </c>
      <c r="AN1906" s="188" t="s">
        <v>101</v>
      </c>
      <c r="AO1906" s="188" t="s">
        <v>617</v>
      </c>
      <c r="AP1906" s="188" t="s">
        <v>618</v>
      </c>
      <c r="AQ1906" s="188" t="s">
        <v>619</v>
      </c>
      <c r="AR1906" s="191">
        <v>3</v>
      </c>
      <c r="AS1906" s="188" t="s">
        <v>347</v>
      </c>
      <c r="AT1906" s="188" t="s">
        <v>347</v>
      </c>
      <c r="AU1906" s="186">
        <v>0</v>
      </c>
      <c r="AV1906" s="189">
        <v>43405</v>
      </c>
      <c r="AW1906" s="189">
        <v>43465</v>
      </c>
      <c r="AX1906" s="191">
        <v>-0.1</v>
      </c>
      <c r="AY1906" s="186">
        <v>0</v>
      </c>
      <c r="AZ1906" s="186">
        <v>0</v>
      </c>
      <c r="BA1906" s="186">
        <v>0</v>
      </c>
      <c r="BB1906" s="186">
        <v>0</v>
      </c>
      <c r="BC1906" s="186">
        <v>0</v>
      </c>
      <c r="BD1906" s="186">
        <v>0</v>
      </c>
      <c r="BE1906" s="186">
        <v>0</v>
      </c>
      <c r="BF1906" s="189">
        <v>43466</v>
      </c>
      <c r="BG1906" s="189">
        <v>43524</v>
      </c>
      <c r="BH1906" s="191">
        <v>7.45</v>
      </c>
      <c r="BI1906" s="191">
        <v>-7.0000000000000007E-2</v>
      </c>
      <c r="BJ1906" s="191">
        <v>7.28</v>
      </c>
      <c r="BK1906" s="191">
        <v>-0.05</v>
      </c>
      <c r="BL1906" s="191">
        <v>2.0099999999999998</v>
      </c>
      <c r="BM1906" s="191">
        <v>-0.01</v>
      </c>
      <c r="BN1906" s="191">
        <v>-0.01</v>
      </c>
      <c r="BO1906" s="191">
        <v>-0.02</v>
      </c>
      <c r="BP1906" s="191">
        <v>9.2200000000000006</v>
      </c>
      <c r="BQ1906" s="191">
        <v>9.4600000000000009</v>
      </c>
      <c r="BR1906" s="191">
        <v>0.52</v>
      </c>
      <c r="BS1906" s="191">
        <v>-0.24</v>
      </c>
      <c r="BT1906" s="191">
        <v>-0.05</v>
      </c>
      <c r="BU1906" s="191">
        <v>9.69</v>
      </c>
      <c r="BV1906" s="186">
        <v>-2</v>
      </c>
      <c r="BW1906" s="186">
        <v>-2</v>
      </c>
      <c r="BX1906" s="186">
        <v>0</v>
      </c>
      <c r="BY1906" s="189">
        <v>43514</v>
      </c>
      <c r="BZ1906" s="188" t="s">
        <v>624</v>
      </c>
      <c r="CA1906" s="186">
        <v>0</v>
      </c>
      <c r="CB1906" s="186">
        <v>0</v>
      </c>
      <c r="CC1906" s="189">
        <v>43542</v>
      </c>
      <c r="CD1906" s="186">
        <v>2</v>
      </c>
      <c r="CE1906" s="186">
        <v>0</v>
      </c>
      <c r="CF1906" s="186">
        <v>0</v>
      </c>
      <c r="CG1906" s="186">
        <v>0</v>
      </c>
    </row>
    <row r="1907" spans="1:85" hidden="1" x14ac:dyDescent="0.45">
      <c r="A1907" s="98">
        <v>100004095111</v>
      </c>
      <c r="B1907" s="1">
        <v>43538</v>
      </c>
      <c r="C1907" t="s">
        <v>101</v>
      </c>
      <c r="D1907">
        <v>2019</v>
      </c>
      <c r="E1907" s="98">
        <v>14851519478970</v>
      </c>
      <c r="F1907" s="142" t="s">
        <v>813</v>
      </c>
      <c r="G1907" s="141" t="str">
        <f>VLOOKUP(E1907,'Tableau Sites'!$A$7:$C$107,3,FALSE)</f>
        <v>16X RUE DE PONT CARRE</v>
      </c>
      <c r="H1907" s="98">
        <v>56100</v>
      </c>
      <c r="I1907" s="104">
        <v>3</v>
      </c>
      <c r="J1907" s="1">
        <v>43524</v>
      </c>
      <c r="K1907" s="1">
        <v>43524</v>
      </c>
      <c r="L1907" s="104">
        <v>0</v>
      </c>
      <c r="M1907" s="104">
        <v>0</v>
      </c>
      <c r="N1907" s="5">
        <v>10.33</v>
      </c>
      <c r="O1907" s="186">
        <v>102976584</v>
      </c>
      <c r="P1907" s="187" t="s">
        <v>611</v>
      </c>
      <c r="Q1907" s="186">
        <v>102977700</v>
      </c>
      <c r="R1907" s="188" t="s">
        <v>130</v>
      </c>
      <c r="S1907" s="186">
        <v>11003620275</v>
      </c>
      <c r="T1907" s="188" t="s">
        <v>910</v>
      </c>
      <c r="U1907" s="186">
        <v>21560121200016</v>
      </c>
      <c r="V1907" s="188" t="s">
        <v>347</v>
      </c>
      <c r="W1907" s="188" t="s">
        <v>917</v>
      </c>
      <c r="X1907" s="186">
        <v>100004095111</v>
      </c>
      <c r="Y1907" s="189">
        <v>43538</v>
      </c>
      <c r="Z1907" s="189">
        <v>43578</v>
      </c>
      <c r="AA1907" s="186">
        <v>345</v>
      </c>
      <c r="AB1907" s="188" t="s">
        <v>613</v>
      </c>
      <c r="AC1907" s="188" t="s">
        <v>347</v>
      </c>
      <c r="AD1907" s="186">
        <v>6005877483</v>
      </c>
      <c r="AE1907" s="188" t="s">
        <v>813</v>
      </c>
      <c r="AF1907" s="188" t="s">
        <v>347</v>
      </c>
      <c r="AG1907" s="188" t="s">
        <v>347</v>
      </c>
      <c r="AH1907" s="190">
        <v>14851519478970</v>
      </c>
      <c r="AI1907" s="188" t="s">
        <v>900</v>
      </c>
      <c r="AJ1907" s="186">
        <v>56100</v>
      </c>
      <c r="AK1907" s="188" t="s">
        <v>264</v>
      </c>
      <c r="AL1907" s="188" t="s">
        <v>396</v>
      </c>
      <c r="AM1907" s="188" t="s">
        <v>395</v>
      </c>
      <c r="AN1907" s="188" t="s">
        <v>101</v>
      </c>
      <c r="AO1907" s="188" t="s">
        <v>617</v>
      </c>
      <c r="AP1907" s="188" t="s">
        <v>618</v>
      </c>
      <c r="AQ1907" s="188" t="s">
        <v>619</v>
      </c>
      <c r="AR1907" s="191">
        <v>3</v>
      </c>
      <c r="AS1907" s="188" t="s">
        <v>347</v>
      </c>
      <c r="AT1907" s="188" t="s">
        <v>347</v>
      </c>
      <c r="AU1907" s="186">
        <v>0</v>
      </c>
      <c r="AV1907" s="188"/>
      <c r="AW1907" s="188"/>
      <c r="AX1907" s="186">
        <v>0</v>
      </c>
      <c r="AY1907" s="186">
        <v>0</v>
      </c>
      <c r="AZ1907" s="186">
        <v>0</v>
      </c>
      <c r="BA1907" s="186">
        <v>0</v>
      </c>
      <c r="BB1907" s="186">
        <v>0</v>
      </c>
      <c r="BC1907" s="186">
        <v>0</v>
      </c>
      <c r="BD1907" s="186">
        <v>0</v>
      </c>
      <c r="BE1907" s="186">
        <v>0</v>
      </c>
      <c r="BF1907" s="189">
        <v>43525</v>
      </c>
      <c r="BG1907" s="189">
        <v>43585</v>
      </c>
      <c r="BH1907" s="191">
        <v>7.71</v>
      </c>
      <c r="BI1907" s="186">
        <v>0</v>
      </c>
      <c r="BJ1907" s="191">
        <v>7.71</v>
      </c>
      <c r="BK1907" s="186">
        <v>0</v>
      </c>
      <c r="BL1907" s="191">
        <v>2.08</v>
      </c>
      <c r="BM1907" s="186">
        <v>0</v>
      </c>
      <c r="BN1907" s="186">
        <v>0</v>
      </c>
      <c r="BO1907" s="186">
        <v>0</v>
      </c>
      <c r="BP1907" s="191">
        <v>9.7899999999999991</v>
      </c>
      <c r="BQ1907" s="191">
        <v>9.7899999999999991</v>
      </c>
      <c r="BR1907" s="191">
        <v>0.54</v>
      </c>
      <c r="BS1907" s="186">
        <v>0</v>
      </c>
      <c r="BT1907" s="186">
        <v>0</v>
      </c>
      <c r="BU1907" s="191">
        <v>10.33</v>
      </c>
      <c r="BV1907" s="186">
        <v>0</v>
      </c>
      <c r="BW1907" s="186">
        <v>0</v>
      </c>
      <c r="BX1907" s="186">
        <v>0</v>
      </c>
      <c r="BY1907" s="189">
        <v>43514</v>
      </c>
      <c r="BZ1907" s="188" t="s">
        <v>624</v>
      </c>
      <c r="CA1907" s="186">
        <v>0</v>
      </c>
      <c r="CB1907" s="186">
        <v>0</v>
      </c>
      <c r="CC1907" s="189">
        <v>43542</v>
      </c>
      <c r="CD1907" s="186" t="s">
        <v>347</v>
      </c>
      <c r="CE1907" s="186" t="s">
        <v>347</v>
      </c>
      <c r="CF1907" s="186"/>
      <c r="CG1907" s="186"/>
    </row>
  </sheetData>
  <autoFilter ref="A5:BZ1907" xr:uid="{98694D3B-6A7E-4674-B2B0-DDD40207F557}">
    <filterColumn colId="6">
      <filters>
        <filter val="#N/A"/>
      </filters>
    </filterColumn>
  </autoFilter>
  <mergeCells count="2">
    <mergeCell ref="A2:N2"/>
    <mergeCell ref="A3:N3"/>
  </mergeCells>
  <conditionalFormatting sqref="O5:V5 O17:O45 P7:R9 S7:S75 P6:S6 U7:V16 U18:V22 U24:V45 U17:X17 U23:X23 U6:W6 P11:R11 P10 R10 P980:BO1057 O1058:BN1075">
    <cfRule type="containsBlanks" dxfId="65" priority="119">
      <formula>LEN(TRIM(O5))=0</formula>
    </cfRule>
  </conditionalFormatting>
  <conditionalFormatting sqref="U5">
    <cfRule type="containsBlanks" dxfId="64" priority="120">
      <formula>LEN(TRIM(U5))=0</formula>
    </cfRule>
  </conditionalFormatting>
  <conditionalFormatting sqref="W7:W10">
    <cfRule type="containsBlanks" dxfId="63" priority="99">
      <formula>LEN(TRIM(W7))=0</formula>
    </cfRule>
  </conditionalFormatting>
  <conditionalFormatting sqref="P12:P75 Q12:R16">
    <cfRule type="containsBlanks" dxfId="62" priority="114">
      <formula>LEN(TRIM(P12))=0</formula>
    </cfRule>
  </conditionalFormatting>
  <conditionalFormatting sqref="Q17:R22">
    <cfRule type="containsBlanks" dxfId="61" priority="113">
      <formula>LEN(TRIM(Q17))=0</formula>
    </cfRule>
  </conditionalFormatting>
  <conditionalFormatting sqref="W18:X22">
    <cfRule type="containsBlanks" dxfId="60" priority="112">
      <formula>LEN(TRIM(W18))=0</formula>
    </cfRule>
  </conditionalFormatting>
  <conditionalFormatting sqref="Q23:R27">
    <cfRule type="containsBlanks" dxfId="59" priority="111">
      <formula>LEN(TRIM(Q23))=0</formula>
    </cfRule>
  </conditionalFormatting>
  <conditionalFormatting sqref="W24:W27">
    <cfRule type="containsBlanks" dxfId="58" priority="110">
      <formula>LEN(TRIM(W24))=0</formula>
    </cfRule>
  </conditionalFormatting>
  <conditionalFormatting sqref="Q28:R33">
    <cfRule type="containsBlanks" dxfId="57" priority="109">
      <formula>LEN(TRIM(Q28))=0</formula>
    </cfRule>
  </conditionalFormatting>
  <conditionalFormatting sqref="W28:X28">
    <cfRule type="containsBlanks" dxfId="56" priority="108">
      <formula>LEN(TRIM(W28))=0</formula>
    </cfRule>
  </conditionalFormatting>
  <conditionalFormatting sqref="X24:X27">
    <cfRule type="containsBlanks" dxfId="55" priority="107">
      <formula>LEN(TRIM(X24))=0</formula>
    </cfRule>
  </conditionalFormatting>
  <conditionalFormatting sqref="W29:X33">
    <cfRule type="containsBlanks" dxfId="54" priority="106">
      <formula>LEN(TRIM(W29))=0</formula>
    </cfRule>
  </conditionalFormatting>
  <conditionalFormatting sqref="Q34:R45">
    <cfRule type="containsBlanks" dxfId="53" priority="105">
      <formula>LEN(TRIM(Q34))=0</formula>
    </cfRule>
  </conditionalFormatting>
  <conditionalFormatting sqref="W34:X34">
    <cfRule type="containsBlanks" dxfId="52" priority="104">
      <formula>LEN(TRIM(W34))=0</formula>
    </cfRule>
  </conditionalFormatting>
  <conditionalFormatting sqref="W35:X45">
    <cfRule type="containsBlanks" dxfId="51" priority="103">
      <formula>LEN(TRIM(W35))=0</formula>
    </cfRule>
  </conditionalFormatting>
  <conditionalFormatting sqref="T6:T45">
    <cfRule type="containsBlanks" dxfId="50" priority="98">
      <formula>LEN(TRIM(T6))=0</formula>
    </cfRule>
  </conditionalFormatting>
  <conditionalFormatting sqref="Q10">
    <cfRule type="containsBlanks" dxfId="49" priority="97">
      <formula>LEN(TRIM(Q10))=0</formula>
    </cfRule>
  </conditionalFormatting>
  <conditionalFormatting sqref="C980:C1075">
    <cfRule type="containsBlanks" dxfId="48" priority="38">
      <formula>LEN(TRIM(C980))=0</formula>
    </cfRule>
  </conditionalFormatting>
  <conditionalFormatting sqref="P957:P962 R957:BM957 R958:R962 T958:T962 S958:S979 U958:U979 V958:BM962">
    <cfRule type="containsBlanks" dxfId="47" priority="96">
      <formula>LEN(TRIM(P957))=0</formula>
    </cfRule>
  </conditionalFormatting>
  <conditionalFormatting sqref="P963:R968 T963:T968 V963:BO963 V964:BM968">
    <cfRule type="containsBlanks" dxfId="46" priority="95">
      <formula>LEN(TRIM(P963))=0</formula>
    </cfRule>
  </conditionalFormatting>
  <conditionalFormatting sqref="BN964:BO968">
    <cfRule type="containsBlanks" dxfId="45" priority="94">
      <formula>LEN(TRIM(BN964))=0</formula>
    </cfRule>
  </conditionalFormatting>
  <conditionalFormatting sqref="P969:R973 T969:T973 V969:BO969 V970:BM973">
    <cfRule type="containsBlanks" dxfId="44" priority="93">
      <formula>LEN(TRIM(P969))=0</formula>
    </cfRule>
  </conditionalFormatting>
  <conditionalFormatting sqref="BN970:BN973">
    <cfRule type="containsBlanks" dxfId="43" priority="92">
      <formula>LEN(TRIM(BN970))=0</formula>
    </cfRule>
  </conditionalFormatting>
  <conditionalFormatting sqref="P974:R979 T974:T979 V974:BM979">
    <cfRule type="containsBlanks" dxfId="42" priority="91">
      <formula>LEN(TRIM(P974))=0</formula>
    </cfRule>
  </conditionalFormatting>
  <conditionalFormatting sqref="BN974:BO974">
    <cfRule type="containsBlanks" dxfId="41" priority="90">
      <formula>LEN(TRIM(BN974))=0</formula>
    </cfRule>
  </conditionalFormatting>
  <conditionalFormatting sqref="BO970:BO973">
    <cfRule type="containsBlanks" dxfId="40" priority="89">
      <formula>LEN(TRIM(BO970))=0</formula>
    </cfRule>
  </conditionalFormatting>
  <conditionalFormatting sqref="BN975:BO979">
    <cfRule type="containsBlanks" dxfId="39" priority="88">
      <formula>LEN(TRIM(BN975))=0</formula>
    </cfRule>
  </conditionalFormatting>
  <conditionalFormatting sqref="BN953:BN956">
    <cfRule type="containsBlanks" dxfId="38" priority="67">
      <formula>LEN(TRIM(BN953))=0</formula>
    </cfRule>
  </conditionalFormatting>
  <conditionalFormatting sqref="P952:P956 V952:BN952 R952:T956 V953:BM956">
    <cfRule type="containsBlanks" dxfId="37" priority="68">
      <formula>LEN(TRIM(P952))=0</formula>
    </cfRule>
  </conditionalFormatting>
  <conditionalFormatting sqref="D952:F952 O953:O955 A952 I953:I979 H952:O952">
    <cfRule type="containsBlanks" dxfId="36" priority="64">
      <formula>LEN(TRIM(A952))=0</formula>
    </cfRule>
  </conditionalFormatting>
  <conditionalFormatting sqref="C952">
    <cfRule type="containsBlanks" dxfId="35" priority="63">
      <formula>LEN(TRIM(C952))=0</formula>
    </cfRule>
  </conditionalFormatting>
  <conditionalFormatting sqref="O964:O967">
    <cfRule type="containsBlanks" dxfId="34" priority="60">
      <formula>LEN(TRIM(O964))=0</formula>
    </cfRule>
  </conditionalFormatting>
  <conditionalFormatting sqref="U952">
    <cfRule type="containsBlanks" dxfId="33" priority="59">
      <formula>LEN(TRIM(U952))=0</formula>
    </cfRule>
  </conditionalFormatting>
  <conditionalFormatting sqref="O958">
    <cfRule type="containsBlanks" dxfId="32" priority="62">
      <formula>LEN(TRIM(O958))=0</formula>
    </cfRule>
  </conditionalFormatting>
  <conditionalFormatting sqref="O959:O962">
    <cfRule type="containsBlanks" dxfId="31" priority="61">
      <formula>LEN(TRIM(O959))=0</formula>
    </cfRule>
  </conditionalFormatting>
  <conditionalFormatting sqref="U953:U955">
    <cfRule type="containsBlanks" dxfId="30" priority="58">
      <formula>LEN(TRIM(U953))=0</formula>
    </cfRule>
  </conditionalFormatting>
  <conditionalFormatting sqref="U956">
    <cfRule type="containsBlanks" dxfId="29" priority="57">
      <formula>LEN(TRIM(U956))=0</formula>
    </cfRule>
  </conditionalFormatting>
  <conditionalFormatting sqref="A953:A979 J953:N979 D953:F979 H953:H979">
    <cfRule type="containsBlanks" dxfId="28" priority="56">
      <formula>LEN(TRIM(A953))=0</formula>
    </cfRule>
  </conditionalFormatting>
  <conditionalFormatting sqref="C953:C979">
    <cfRule type="containsBlanks" dxfId="27" priority="55">
      <formula>LEN(TRIM(C953))=0</formula>
    </cfRule>
  </conditionalFormatting>
  <conditionalFormatting sqref="I980:I1075">
    <cfRule type="containsBlanks" dxfId="26" priority="40">
      <formula>LEN(TRIM(I980))=0</formula>
    </cfRule>
  </conditionalFormatting>
  <conditionalFormatting sqref="A980:A1075 J980:N1075 D980:F1075 H980:H1075">
    <cfRule type="containsBlanks" dxfId="25" priority="39">
      <formula>LEN(TRIM(A980))=0</formula>
    </cfRule>
  </conditionalFormatting>
  <conditionalFormatting sqref="O1076:BN1082">
    <cfRule type="containsBlanks" dxfId="24" priority="31">
      <formula>LEN(TRIM(O1076))=0</formula>
    </cfRule>
  </conditionalFormatting>
  <conditionalFormatting sqref="C1076:C1082">
    <cfRule type="containsBlanks" dxfId="23" priority="28">
      <formula>LEN(TRIM(C1076))=0</formula>
    </cfRule>
  </conditionalFormatting>
  <conditionalFormatting sqref="I1076:I1082">
    <cfRule type="containsBlanks" dxfId="22" priority="30">
      <formula>LEN(TRIM(I1076))=0</formula>
    </cfRule>
  </conditionalFormatting>
  <conditionalFormatting sqref="A1076:A1082 J1076:N1082 D1076:E1082">
    <cfRule type="containsBlanks" dxfId="21" priority="29">
      <formula>LEN(TRIM(A1076))=0</formula>
    </cfRule>
  </conditionalFormatting>
  <conditionalFormatting sqref="O1083:BN1088">
    <cfRule type="containsBlanks" dxfId="20" priority="23">
      <formula>LEN(TRIM(O1083))=0</formula>
    </cfRule>
  </conditionalFormatting>
  <conditionalFormatting sqref="C1083:C1088">
    <cfRule type="containsBlanks" dxfId="19" priority="20">
      <formula>LEN(TRIM(C1083))=0</formula>
    </cfRule>
  </conditionalFormatting>
  <conditionalFormatting sqref="I1083:I1088">
    <cfRule type="containsBlanks" dxfId="18" priority="22">
      <formula>LEN(TRIM(I1083))=0</formula>
    </cfRule>
  </conditionalFormatting>
  <conditionalFormatting sqref="A1083:A1088 J1083:N1088 D1083:F1088">
    <cfRule type="containsBlanks" dxfId="17" priority="21">
      <formula>LEN(TRIM(A1083))=0</formula>
    </cfRule>
  </conditionalFormatting>
  <conditionalFormatting sqref="F1076">
    <cfRule type="containsBlanks" dxfId="16" priority="19">
      <formula>LEN(TRIM(F1076))=0</formula>
    </cfRule>
  </conditionalFormatting>
  <conditionalFormatting sqref="F1077">
    <cfRule type="containsBlanks" dxfId="15" priority="18">
      <formula>LEN(TRIM(F1077))=0</formula>
    </cfRule>
  </conditionalFormatting>
  <conditionalFormatting sqref="F1078">
    <cfRule type="containsBlanks" dxfId="14" priority="17">
      <formula>LEN(TRIM(F1078))=0</formula>
    </cfRule>
  </conditionalFormatting>
  <conditionalFormatting sqref="F1079">
    <cfRule type="containsBlanks" dxfId="13" priority="16">
      <formula>LEN(TRIM(F1079))=0</formula>
    </cfRule>
  </conditionalFormatting>
  <conditionalFormatting sqref="F1080">
    <cfRule type="containsBlanks" dxfId="12" priority="15">
      <formula>LEN(TRIM(F1080))=0</formula>
    </cfRule>
  </conditionalFormatting>
  <conditionalFormatting sqref="F1081:F1082">
    <cfRule type="containsBlanks" dxfId="11" priority="14">
      <formula>LEN(TRIM(F1081))=0</formula>
    </cfRule>
  </conditionalFormatting>
  <conditionalFormatting sqref="H1076:H1088">
    <cfRule type="containsBlanks" dxfId="10" priority="13">
      <formula>LEN(TRIM(H1076))=0</formula>
    </cfRule>
  </conditionalFormatting>
  <conditionalFormatting sqref="O1089:BN1093">
    <cfRule type="containsBlanks" dxfId="9" priority="12">
      <formula>LEN(TRIM(O1089))=0</formula>
    </cfRule>
  </conditionalFormatting>
  <conditionalFormatting sqref="C1089:C1093">
    <cfRule type="containsBlanks" dxfId="8" priority="9">
      <formula>LEN(TRIM(C1089))=0</formula>
    </cfRule>
  </conditionalFormatting>
  <conditionalFormatting sqref="I1089:I1093">
    <cfRule type="containsBlanks" dxfId="7" priority="11">
      <formula>LEN(TRIM(I1089))=0</formula>
    </cfRule>
  </conditionalFormatting>
  <conditionalFormatting sqref="A1089:A1093 J1089:N1093 D1089:F1093">
    <cfRule type="containsBlanks" dxfId="6" priority="10">
      <formula>LEN(TRIM(A1089))=0</formula>
    </cfRule>
  </conditionalFormatting>
  <conditionalFormatting sqref="H1089:H1093">
    <cfRule type="containsBlanks" dxfId="5" priority="7">
      <formula>LEN(TRIM(H1089))=0</formula>
    </cfRule>
  </conditionalFormatting>
  <conditionalFormatting sqref="O1094:BN1100">
    <cfRule type="containsBlanks" dxfId="4" priority="6">
      <formula>LEN(TRIM(O1094))=0</formula>
    </cfRule>
  </conditionalFormatting>
  <conditionalFormatting sqref="C1094:C1100">
    <cfRule type="containsBlanks" dxfId="3" priority="3">
      <formula>LEN(TRIM(C1094))=0</formula>
    </cfRule>
  </conditionalFormatting>
  <conditionalFormatting sqref="I1094:I1100">
    <cfRule type="containsBlanks" dxfId="2" priority="5">
      <formula>LEN(TRIM(I1094))=0</formula>
    </cfRule>
  </conditionalFormatting>
  <conditionalFormatting sqref="A1094:A1100 J1094:N1100 D1094:F1100">
    <cfRule type="containsBlanks" dxfId="1" priority="4">
      <formula>LEN(TRIM(A1094))=0</formula>
    </cfRule>
  </conditionalFormatting>
  <conditionalFormatting sqref="H1094:H1100">
    <cfRule type="containsBlanks" dxfId="0" priority="1">
      <formula>LEN(TRIM(H1094))=0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Crois 2 synthèse</vt:lpstr>
      <vt:lpstr>Tableau Sites</vt:lpstr>
      <vt:lpstr>croisé 1</vt:lpstr>
      <vt:lpstr>Base 2016 2017 C5 complet</vt:lpstr>
    </vt:vector>
  </TitlesOfParts>
  <Company>Mairie de Lorient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BENGLOAN Jean-Guy</dc:creator>
  <cp:lastModifiedBy>BENGLOAN Jean-Guy</cp:lastModifiedBy>
  <cp:lastPrinted>2019-05-06T01:10:47Z</cp:lastPrinted>
  <dcterms:created xsi:type="dcterms:W3CDTF">2018-03-09T10:53:16Z</dcterms:created>
  <dcterms:modified xsi:type="dcterms:W3CDTF">2019-05-06T01:11:03Z</dcterms:modified>
</cp:coreProperties>
</file>